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sonsee\Desktop\desktop excel sheets\"/>
    </mc:Choice>
  </mc:AlternateContent>
  <xr:revisionPtr revIDLastSave="0" documentId="13_ncr:1_{1153133C-D4F0-4F34-BA52-4F1CA9C2924E}" xr6:coauthVersionLast="45" xr6:coauthVersionMax="45" xr10:uidLastSave="{00000000-0000-0000-0000-000000000000}"/>
  <bookViews>
    <workbookView minimized="1" xWindow="14860" yWindow="970" windowWidth="4240" windowHeight="8680" activeTab="2" xr2:uid="{F8D8AA41-7EAF-465B-8C2B-CFA31070F651}"/>
  </bookViews>
  <sheets>
    <sheet name="ova graph" sheetId="7" r:id="rId1"/>
    <sheet name="Sheet1" sheetId="1" r:id="rId2"/>
    <sheet name="2022 Raw Counts" sheetId="2" r:id="rId3"/>
    <sheet name="Sheet8" sheetId="9" r:id="rId4"/>
    <sheet name="Sperm Graph " sheetId="3" r:id="rId5"/>
    <sheet name="Reciprocal Crosses" sheetId="4" r:id="rId6"/>
    <sheet name="Sheet7" sheetId="8" r:id="rId7"/>
    <sheet name="Overall Genet Average" sheetId="5" r:id="rId8"/>
    <sheet name="clone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8" l="1"/>
  <c r="BV25" i="5"/>
  <c r="BU25" i="5"/>
  <c r="BO25" i="5"/>
  <c r="BN25" i="5"/>
  <c r="BH25" i="5"/>
  <c r="BG25" i="5"/>
  <c r="BA25" i="5"/>
  <c r="AZ25" i="5"/>
  <c r="AT25" i="5"/>
  <c r="AS25" i="5"/>
  <c r="AM25" i="5"/>
  <c r="AL25" i="5"/>
  <c r="AF25" i="5"/>
  <c r="AE25" i="5"/>
  <c r="Y25" i="5"/>
  <c r="X25" i="5"/>
  <c r="R25" i="5"/>
  <c r="Q25" i="5"/>
  <c r="K25" i="5"/>
  <c r="J25" i="5"/>
  <c r="C25" i="5"/>
  <c r="D25" i="5"/>
  <c r="F24" i="5"/>
  <c r="E24" i="5"/>
  <c r="BX23" i="5"/>
  <c r="BW23" i="5"/>
  <c r="BQ23" i="5"/>
  <c r="BP23" i="5"/>
  <c r="BJ23" i="5"/>
  <c r="BI23" i="5"/>
  <c r="BC23" i="5"/>
  <c r="BB23" i="5"/>
  <c r="AV23" i="5"/>
  <c r="AU23" i="5"/>
  <c r="AO23" i="5"/>
  <c r="AN23" i="5"/>
  <c r="AH23" i="5"/>
  <c r="AG23" i="5"/>
  <c r="AA23" i="5"/>
  <c r="Z23" i="5"/>
  <c r="T23" i="5"/>
  <c r="S23" i="5"/>
  <c r="M23" i="5"/>
  <c r="L23" i="5"/>
  <c r="BX13" i="5"/>
  <c r="BW13" i="5"/>
  <c r="BQ13" i="5"/>
  <c r="BP13" i="5"/>
  <c r="BJ13" i="5"/>
  <c r="BI13" i="5"/>
  <c r="BC13" i="5"/>
  <c r="BB13" i="5"/>
  <c r="AV13" i="5"/>
  <c r="AU13" i="5"/>
  <c r="AO13" i="5"/>
  <c r="AN13" i="5"/>
  <c r="AH13" i="5"/>
  <c r="AG13" i="5"/>
  <c r="AA13" i="5"/>
  <c r="Z13" i="5"/>
  <c r="T13" i="5"/>
  <c r="S13" i="5"/>
  <c r="M13" i="5"/>
  <c r="L13" i="5"/>
  <c r="F13" i="5"/>
  <c r="E13" i="5"/>
  <c r="BX27" i="4"/>
  <c r="BW27" i="4"/>
  <c r="BX13" i="4"/>
  <c r="BW13" i="4"/>
  <c r="BQ27" i="4"/>
  <c r="BP27" i="4"/>
  <c r="BQ13" i="4"/>
  <c r="BP13" i="4"/>
  <c r="BJ27" i="4"/>
  <c r="BI27" i="4"/>
  <c r="BJ13" i="4"/>
  <c r="BI13" i="4"/>
  <c r="BC27" i="4"/>
  <c r="BB27" i="4"/>
  <c r="BC13" i="4"/>
  <c r="BB13" i="4"/>
  <c r="AV27" i="4"/>
  <c r="AU27" i="4"/>
  <c r="AV13" i="4"/>
  <c r="AU13" i="4"/>
  <c r="AO27" i="4"/>
  <c r="AN27" i="4"/>
  <c r="AO13" i="4"/>
  <c r="AN13" i="4"/>
  <c r="AH27" i="4"/>
  <c r="AG27" i="4"/>
  <c r="AH13" i="4"/>
  <c r="AG13" i="4"/>
  <c r="AA27" i="4"/>
  <c r="Z27" i="4"/>
  <c r="AA13" i="4"/>
  <c r="Z13" i="4"/>
  <c r="T27" i="4"/>
  <c r="S27" i="4"/>
  <c r="T13" i="4"/>
  <c r="S13" i="4"/>
  <c r="M27" i="4"/>
  <c r="L27" i="4"/>
  <c r="M13" i="4"/>
  <c r="L13" i="4"/>
  <c r="F28" i="4"/>
  <c r="E28" i="4"/>
  <c r="F13" i="4"/>
  <c r="E13" i="4"/>
  <c r="J47" i="2" l="1"/>
  <c r="J48" i="2"/>
  <c r="K48" i="2" s="1"/>
  <c r="J49" i="2"/>
  <c r="K49" i="2" s="1"/>
  <c r="J50" i="2"/>
  <c r="K47" i="2"/>
  <c r="CA3" i="2"/>
  <c r="CA4" i="2"/>
  <c r="CA5" i="2"/>
  <c r="CA6" i="2"/>
  <c r="CA7" i="2"/>
  <c r="CA8" i="2"/>
  <c r="CA9" i="2"/>
  <c r="CA10" i="2"/>
  <c r="CA11" i="2"/>
  <c r="CA12" i="2"/>
  <c r="CA13" i="2"/>
  <c r="CA14" i="2"/>
  <c r="CA15" i="2"/>
  <c r="CA16" i="2"/>
  <c r="CA17" i="2"/>
  <c r="CA18" i="2"/>
  <c r="CA19" i="2"/>
  <c r="CA20" i="2"/>
  <c r="CA21" i="2"/>
  <c r="CA22" i="2"/>
  <c r="CA23" i="2"/>
  <c r="CA24" i="2"/>
  <c r="CA25" i="2"/>
  <c r="CA26" i="2"/>
  <c r="CA27" i="2"/>
  <c r="CA28" i="2"/>
  <c r="CA29" i="2"/>
  <c r="CA30" i="2"/>
  <c r="CA31" i="2"/>
  <c r="CA32" i="2"/>
  <c r="CA33" i="2"/>
  <c r="CA34" i="2"/>
  <c r="CA35" i="2"/>
  <c r="CA36" i="2"/>
  <c r="CA37" i="2"/>
  <c r="CA38" i="2"/>
  <c r="CA39" i="2"/>
  <c r="CA40" i="2"/>
  <c r="CA41" i="2"/>
  <c r="CA42" i="2"/>
  <c r="CA43" i="2"/>
  <c r="CA44" i="2"/>
  <c r="CA45" i="2"/>
  <c r="CA2" i="2"/>
  <c r="L50" i="2" l="1"/>
  <c r="K50" i="2"/>
  <c r="BS3" i="2"/>
  <c r="BS4" i="2"/>
  <c r="BS5" i="2"/>
  <c r="BS6" i="2"/>
  <c r="BS7" i="2"/>
  <c r="BS8" i="2"/>
  <c r="BS9" i="2"/>
  <c r="BS10" i="2"/>
  <c r="BS11" i="2"/>
  <c r="BS12" i="2"/>
  <c r="BS13" i="2"/>
  <c r="BS14" i="2"/>
  <c r="BS15" i="2"/>
  <c r="BS16" i="2"/>
  <c r="BS17" i="2"/>
  <c r="BS18" i="2"/>
  <c r="BS19" i="2"/>
  <c r="BS20" i="2"/>
  <c r="BS21" i="2"/>
  <c r="BS22" i="2"/>
  <c r="BS23" i="2"/>
  <c r="BS24" i="2"/>
  <c r="BS25" i="2"/>
  <c r="BS26" i="2"/>
  <c r="BS27" i="2"/>
  <c r="BS28" i="2"/>
  <c r="BS29" i="2"/>
  <c r="BS30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S43" i="2"/>
  <c r="BS44" i="2"/>
  <c r="BS45" i="2"/>
  <c r="BS2" i="2"/>
  <c r="BL3" i="2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2" i="2"/>
  <c r="BE3" i="2" l="1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2" i="2"/>
  <c r="AX3" i="2" l="1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2" i="2"/>
  <c r="AI28" i="2" l="1"/>
  <c r="AJ3" i="2" l="1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2" i="2"/>
  <c r="AA24" i="2"/>
  <c r="AB24" i="2"/>
  <c r="AA23" i="2"/>
  <c r="AB23" i="2"/>
  <c r="AC3" i="2" l="1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2" i="2"/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2" i="2"/>
  <c r="M31" i="2" l="1"/>
  <c r="O31" i="2"/>
  <c r="P31" i="2" s="1"/>
  <c r="M30" i="2"/>
  <c r="O3" i="2"/>
  <c r="O4" i="2"/>
  <c r="O5" i="2"/>
  <c r="O6" i="2"/>
  <c r="P6" i="2" s="1"/>
  <c r="O7" i="2"/>
  <c r="O8" i="2"/>
  <c r="P8" i="2" s="1"/>
  <c r="O9" i="2"/>
  <c r="O10" i="2"/>
  <c r="P10" i="2" s="1"/>
  <c r="O11" i="2"/>
  <c r="P11" i="2" s="1"/>
  <c r="O12" i="2"/>
  <c r="P12" i="2" s="1"/>
  <c r="O13" i="2"/>
  <c r="O14" i="2"/>
  <c r="O15" i="2"/>
  <c r="O16" i="2"/>
  <c r="P16" i="2" s="1"/>
  <c r="O17" i="2"/>
  <c r="O18" i="2"/>
  <c r="P18" i="2" s="1"/>
  <c r="O19" i="2"/>
  <c r="P19" i="2" s="1"/>
  <c r="O20" i="2"/>
  <c r="O21" i="2"/>
  <c r="O22" i="2"/>
  <c r="O23" i="2"/>
  <c r="P23" i="2" s="1"/>
  <c r="O24" i="2"/>
  <c r="O25" i="2"/>
  <c r="O26" i="2"/>
  <c r="P26" i="2" s="1"/>
  <c r="O27" i="2"/>
  <c r="P27" i="2" s="1"/>
  <c r="O28" i="2"/>
  <c r="O29" i="2"/>
  <c r="O30" i="2"/>
  <c r="P30" i="2" s="1"/>
  <c r="O32" i="2"/>
  <c r="P32" i="2" s="1"/>
  <c r="O33" i="2"/>
  <c r="O34" i="2"/>
  <c r="P34" i="2" s="1"/>
  <c r="O35" i="2"/>
  <c r="P35" i="2" s="1"/>
  <c r="O36" i="2"/>
  <c r="P36" i="2" s="1"/>
  <c r="O37" i="2"/>
  <c r="O38" i="2"/>
  <c r="P38" i="2" s="1"/>
  <c r="O39" i="2"/>
  <c r="P39" i="2" s="1"/>
  <c r="O40" i="2"/>
  <c r="P40" i="2" s="1"/>
  <c r="O41" i="2"/>
  <c r="O42" i="2"/>
  <c r="P42" i="2" s="1"/>
  <c r="O43" i="2"/>
  <c r="P43" i="2" s="1"/>
  <c r="O44" i="2"/>
  <c r="O45" i="2"/>
  <c r="O2" i="2"/>
  <c r="P2" i="2" s="1"/>
  <c r="P44" i="2"/>
  <c r="G23" i="2"/>
  <c r="F23" i="2"/>
  <c r="CB44" i="2"/>
  <c r="BT44" i="2"/>
  <c r="BM44" i="2"/>
  <c r="BF44" i="2"/>
  <c r="AY44" i="2"/>
  <c r="AR44" i="2"/>
  <c r="AK44" i="2"/>
  <c r="AD44" i="2"/>
  <c r="W44" i="2"/>
  <c r="H44" i="2"/>
  <c r="I44" i="2" s="1"/>
  <c r="CB43" i="2"/>
  <c r="BT43" i="2"/>
  <c r="BM43" i="2"/>
  <c r="BF43" i="2"/>
  <c r="AY43" i="2"/>
  <c r="AZ45" i="2" s="1"/>
  <c r="AR43" i="2"/>
  <c r="AK43" i="2"/>
  <c r="AD43" i="2"/>
  <c r="W43" i="2"/>
  <c r="H43" i="2"/>
  <c r="I43" i="2" s="1"/>
  <c r="CB42" i="2"/>
  <c r="BT42" i="2"/>
  <c r="BM42" i="2"/>
  <c r="BF42" i="2"/>
  <c r="AY42" i="2"/>
  <c r="AR42" i="2"/>
  <c r="AK42" i="2"/>
  <c r="AD42" i="2"/>
  <c r="W42" i="2"/>
  <c r="W45" i="2" s="1"/>
  <c r="H42" i="2"/>
  <c r="I42" i="2" s="1"/>
  <c r="H41" i="2"/>
  <c r="CB40" i="2"/>
  <c r="BT40" i="2"/>
  <c r="BM40" i="2"/>
  <c r="BF40" i="2"/>
  <c r="AY40" i="2"/>
  <c r="AR40" i="2"/>
  <c r="AK40" i="2"/>
  <c r="AD40" i="2"/>
  <c r="W40" i="2"/>
  <c r="H40" i="2"/>
  <c r="I40" i="2" s="1"/>
  <c r="CB39" i="2"/>
  <c r="BT39" i="2"/>
  <c r="BM39" i="2"/>
  <c r="BF39" i="2"/>
  <c r="AY39" i="2"/>
  <c r="AR39" i="2"/>
  <c r="AK39" i="2"/>
  <c r="AD39" i="2"/>
  <c r="W39" i="2"/>
  <c r="H39" i="2"/>
  <c r="I39" i="2" s="1"/>
  <c r="CB38" i="2"/>
  <c r="CC41" i="2" s="1"/>
  <c r="BT38" i="2"/>
  <c r="BM38" i="2"/>
  <c r="BF38" i="2"/>
  <c r="AY38" i="2"/>
  <c r="AR38" i="2"/>
  <c r="AK38" i="2"/>
  <c r="AD38" i="2"/>
  <c r="AD41" i="2" s="1"/>
  <c r="W38" i="2"/>
  <c r="X41" i="2" s="1"/>
  <c r="H38" i="2"/>
  <c r="I38" i="2" s="1"/>
  <c r="H37" i="2"/>
  <c r="CB36" i="2"/>
  <c r="BT36" i="2"/>
  <c r="BM36" i="2"/>
  <c r="BF36" i="2"/>
  <c r="AY36" i="2"/>
  <c r="AR36" i="2"/>
  <c r="AS37" i="2" s="1"/>
  <c r="AK36" i="2"/>
  <c r="AD36" i="2"/>
  <c r="W36" i="2"/>
  <c r="H36" i="2"/>
  <c r="I36" i="2" s="1"/>
  <c r="CB35" i="2"/>
  <c r="BT35" i="2"/>
  <c r="BM35" i="2"/>
  <c r="BF35" i="2"/>
  <c r="AY35" i="2"/>
  <c r="AR35" i="2"/>
  <c r="AK35" i="2"/>
  <c r="AD35" i="2"/>
  <c r="W35" i="2"/>
  <c r="H35" i="2"/>
  <c r="I35" i="2" s="1"/>
  <c r="CB34" i="2"/>
  <c r="BT34" i="2"/>
  <c r="BM34" i="2"/>
  <c r="BF34" i="2"/>
  <c r="AY34" i="2"/>
  <c r="AR34" i="2"/>
  <c r="AK34" i="2"/>
  <c r="AL37" i="2" s="1"/>
  <c r="AD34" i="2"/>
  <c r="W34" i="2"/>
  <c r="H34" i="2"/>
  <c r="I34" i="2" s="1"/>
  <c r="H33" i="2"/>
  <c r="CB32" i="2"/>
  <c r="BT32" i="2"/>
  <c r="BM32" i="2"/>
  <c r="BF32" i="2"/>
  <c r="AY32" i="2"/>
  <c r="AR32" i="2"/>
  <c r="AK32" i="2"/>
  <c r="AD32" i="2"/>
  <c r="W32" i="2"/>
  <c r="H32" i="2"/>
  <c r="I32" i="2" s="1"/>
  <c r="CB31" i="2"/>
  <c r="BT31" i="2"/>
  <c r="BM31" i="2"/>
  <c r="BF31" i="2"/>
  <c r="AY31" i="2"/>
  <c r="AR31" i="2"/>
  <c r="AK31" i="2"/>
  <c r="AD31" i="2"/>
  <c r="W31" i="2"/>
  <c r="H31" i="2"/>
  <c r="I31" i="2" s="1"/>
  <c r="CB30" i="2"/>
  <c r="BT30" i="2"/>
  <c r="BM30" i="2"/>
  <c r="BF30" i="2"/>
  <c r="AY30" i="2"/>
  <c r="AR30" i="2"/>
  <c r="AS33" i="2" s="1"/>
  <c r="AK30" i="2"/>
  <c r="AD30" i="2"/>
  <c r="W30" i="2"/>
  <c r="H30" i="2"/>
  <c r="I30" i="2" s="1"/>
  <c r="H29" i="2"/>
  <c r="CB28" i="2"/>
  <c r="CC29" i="2" s="1"/>
  <c r="BT28" i="2"/>
  <c r="BM28" i="2"/>
  <c r="BF28" i="2"/>
  <c r="AY28" i="2"/>
  <c r="AR28" i="2"/>
  <c r="AK28" i="2"/>
  <c r="AD28" i="2"/>
  <c r="W28" i="2"/>
  <c r="X29" i="2" s="1"/>
  <c r="P28" i="2"/>
  <c r="H28" i="2"/>
  <c r="I28" i="2" s="1"/>
  <c r="CB27" i="2"/>
  <c r="BT27" i="2"/>
  <c r="BM27" i="2"/>
  <c r="BF27" i="2"/>
  <c r="AY27" i="2"/>
  <c r="AR27" i="2"/>
  <c r="AK27" i="2"/>
  <c r="AD27" i="2"/>
  <c r="W27" i="2"/>
  <c r="H27" i="2"/>
  <c r="I27" i="2" s="1"/>
  <c r="CB26" i="2"/>
  <c r="BT26" i="2"/>
  <c r="BM26" i="2"/>
  <c r="BF26" i="2"/>
  <c r="AY26" i="2"/>
  <c r="AR26" i="2"/>
  <c r="AK26" i="2"/>
  <c r="AD26" i="2"/>
  <c r="W26" i="2"/>
  <c r="H26" i="2"/>
  <c r="I26" i="2" s="1"/>
  <c r="H25" i="2"/>
  <c r="CB24" i="2"/>
  <c r="CB25" i="2" s="1"/>
  <c r="BT24" i="2"/>
  <c r="BM24" i="2"/>
  <c r="BF24" i="2"/>
  <c r="AY24" i="2"/>
  <c r="AR24" i="2"/>
  <c r="AK24" i="2"/>
  <c r="AD24" i="2"/>
  <c r="W24" i="2"/>
  <c r="P24" i="2"/>
  <c r="H24" i="2"/>
  <c r="I24" i="2" s="1"/>
  <c r="CB23" i="2"/>
  <c r="BT23" i="2"/>
  <c r="BM23" i="2"/>
  <c r="BF23" i="2"/>
  <c r="AY23" i="2"/>
  <c r="AR23" i="2"/>
  <c r="AK23" i="2"/>
  <c r="AD23" i="2"/>
  <c r="W23" i="2"/>
  <c r="H23" i="2"/>
  <c r="I23" i="2" s="1"/>
  <c r="CB22" i="2"/>
  <c r="BT22" i="2"/>
  <c r="BM22" i="2"/>
  <c r="BF22" i="2"/>
  <c r="AY22" i="2"/>
  <c r="AR22" i="2"/>
  <c r="AR25" i="2" s="1"/>
  <c r="AK22" i="2"/>
  <c r="AD22" i="2"/>
  <c r="W22" i="2"/>
  <c r="X25" i="2" s="1"/>
  <c r="P22" i="2"/>
  <c r="H22" i="2"/>
  <c r="I22" i="2" s="1"/>
  <c r="AS21" i="2"/>
  <c r="H21" i="2"/>
  <c r="CB20" i="2"/>
  <c r="BT20" i="2"/>
  <c r="BM20" i="2"/>
  <c r="BF20" i="2"/>
  <c r="AY20" i="2"/>
  <c r="AR20" i="2"/>
  <c r="AK20" i="2"/>
  <c r="AD20" i="2"/>
  <c r="W20" i="2"/>
  <c r="P20" i="2"/>
  <c r="H20" i="2"/>
  <c r="I20" i="2" s="1"/>
  <c r="CB19" i="2"/>
  <c r="BT19" i="2"/>
  <c r="BM19" i="2"/>
  <c r="BF19" i="2"/>
  <c r="AY19" i="2"/>
  <c r="AR19" i="2"/>
  <c r="AK19" i="2"/>
  <c r="AD19" i="2"/>
  <c r="W19" i="2"/>
  <c r="H19" i="2"/>
  <c r="I19" i="2" s="1"/>
  <c r="CB18" i="2"/>
  <c r="CC21" i="2" s="1"/>
  <c r="BT18" i="2"/>
  <c r="BT21" i="2" s="1"/>
  <c r="BM18" i="2"/>
  <c r="BF18" i="2"/>
  <c r="BG21" i="2" s="1"/>
  <c r="AY18" i="2"/>
  <c r="AR18" i="2"/>
  <c r="AR21" i="2" s="1"/>
  <c r="AK18" i="2"/>
  <c r="AL21" i="2" s="1"/>
  <c r="AD18" i="2"/>
  <c r="W18" i="2"/>
  <c r="H18" i="2"/>
  <c r="I18" i="2" s="1"/>
  <c r="H17" i="2"/>
  <c r="CB16" i="2"/>
  <c r="BT16" i="2"/>
  <c r="BM16" i="2"/>
  <c r="BF16" i="2"/>
  <c r="AY16" i="2"/>
  <c r="AR16" i="2"/>
  <c r="AK16" i="2"/>
  <c r="AD16" i="2"/>
  <c r="W16" i="2"/>
  <c r="H16" i="2"/>
  <c r="I16" i="2" s="1"/>
  <c r="CB15" i="2"/>
  <c r="BT15" i="2"/>
  <c r="BM15" i="2"/>
  <c r="BF15" i="2"/>
  <c r="AY15" i="2"/>
  <c r="AR15" i="2"/>
  <c r="AK15" i="2"/>
  <c r="AL17" i="2" s="1"/>
  <c r="AD15" i="2"/>
  <c r="W15" i="2"/>
  <c r="P15" i="2"/>
  <c r="H15" i="2"/>
  <c r="I15" i="2" s="1"/>
  <c r="CB14" i="2"/>
  <c r="CC17" i="2" s="1"/>
  <c r="BT14" i="2"/>
  <c r="BM14" i="2"/>
  <c r="BF14" i="2"/>
  <c r="AY14" i="2"/>
  <c r="AR14" i="2"/>
  <c r="AK14" i="2"/>
  <c r="AD14" i="2"/>
  <c r="AE17" i="2" s="1"/>
  <c r="W14" i="2"/>
  <c r="X17" i="2" s="1"/>
  <c r="P14" i="2"/>
  <c r="I14" i="2"/>
  <c r="H14" i="2"/>
  <c r="H13" i="2"/>
  <c r="CB12" i="2"/>
  <c r="BT12" i="2"/>
  <c r="BM12" i="2"/>
  <c r="BF12" i="2"/>
  <c r="AY12" i="2"/>
  <c r="AR12" i="2"/>
  <c r="AK12" i="2"/>
  <c r="AD12" i="2"/>
  <c r="W12" i="2"/>
  <c r="I12" i="2"/>
  <c r="H12" i="2"/>
  <c r="CB11" i="2"/>
  <c r="BT11" i="2"/>
  <c r="BM11" i="2"/>
  <c r="BF11" i="2"/>
  <c r="AY11" i="2"/>
  <c r="AR11" i="2"/>
  <c r="AK11" i="2"/>
  <c r="AD11" i="2"/>
  <c r="W11" i="2"/>
  <c r="I11" i="2"/>
  <c r="H11" i="2"/>
  <c r="CB10" i="2"/>
  <c r="BT10" i="2"/>
  <c r="BM10" i="2"/>
  <c r="BN13" i="2" s="1"/>
  <c r="BF10" i="2"/>
  <c r="BG13" i="2" s="1"/>
  <c r="AY10" i="2"/>
  <c r="AZ13" i="2" s="1"/>
  <c r="AR10" i="2"/>
  <c r="AS13" i="2" s="1"/>
  <c r="AK10" i="2"/>
  <c r="AD10" i="2"/>
  <c r="W10" i="2"/>
  <c r="W13" i="2" s="1"/>
  <c r="I10" i="2"/>
  <c r="J13" i="2" s="1"/>
  <c r="H10" i="2"/>
  <c r="H9" i="2"/>
  <c r="CB8" i="2"/>
  <c r="BT8" i="2"/>
  <c r="BM8" i="2"/>
  <c r="BF8" i="2"/>
  <c r="AY8" i="2"/>
  <c r="AR8" i="2"/>
  <c r="AK8" i="2"/>
  <c r="AD8" i="2"/>
  <c r="W8" i="2"/>
  <c r="I8" i="2"/>
  <c r="H8" i="2"/>
  <c r="CB7" i="2"/>
  <c r="BT7" i="2"/>
  <c r="BM7" i="2"/>
  <c r="BF7" i="2"/>
  <c r="AY7" i="2"/>
  <c r="AR7" i="2"/>
  <c r="AK7" i="2"/>
  <c r="AD7" i="2"/>
  <c r="W7" i="2"/>
  <c r="P7" i="2"/>
  <c r="H7" i="2"/>
  <c r="I7" i="2" s="1"/>
  <c r="I9" i="2" s="1"/>
  <c r="CB6" i="2"/>
  <c r="BT6" i="2"/>
  <c r="BM6" i="2"/>
  <c r="BF6" i="2"/>
  <c r="AY6" i="2"/>
  <c r="AZ9" i="2" s="1"/>
  <c r="AR6" i="2"/>
  <c r="AK6" i="2"/>
  <c r="AL9" i="2" s="1"/>
  <c r="AD6" i="2"/>
  <c r="W6" i="2"/>
  <c r="I6" i="2"/>
  <c r="J9" i="2" s="1"/>
  <c r="H6" i="2"/>
  <c r="CB4" i="2"/>
  <c r="BT4" i="2"/>
  <c r="BM4" i="2"/>
  <c r="BF4" i="2"/>
  <c r="AY4" i="2"/>
  <c r="AR4" i="2"/>
  <c r="AK4" i="2"/>
  <c r="AD4" i="2"/>
  <c r="W4" i="2"/>
  <c r="P4" i="2"/>
  <c r="H4" i="2"/>
  <c r="I4" i="2" s="1"/>
  <c r="CB3" i="2"/>
  <c r="BT3" i="2"/>
  <c r="BM3" i="2"/>
  <c r="BF3" i="2"/>
  <c r="AY3" i="2"/>
  <c r="AR3" i="2"/>
  <c r="AK3" i="2"/>
  <c r="AD3" i="2"/>
  <c r="W3" i="2"/>
  <c r="P3" i="2"/>
  <c r="H3" i="2"/>
  <c r="I3" i="2" s="1"/>
  <c r="CB2" i="2"/>
  <c r="BT2" i="2"/>
  <c r="BM2" i="2"/>
  <c r="BF2" i="2"/>
  <c r="AY2" i="2"/>
  <c r="AR2" i="2"/>
  <c r="AK2" i="2"/>
  <c r="AL5" i="2" s="1"/>
  <c r="AD2" i="2"/>
  <c r="AE5" i="2" s="1"/>
  <c r="W2" i="2"/>
  <c r="H2" i="2"/>
  <c r="H5" i="2" s="1"/>
  <c r="CB45" i="2" l="1"/>
  <c r="CC37" i="2"/>
  <c r="CB33" i="2"/>
  <c r="CB29" i="2"/>
  <c r="CC25" i="2"/>
  <c r="CC13" i="2"/>
  <c r="CC9" i="2"/>
  <c r="CC5" i="2"/>
  <c r="CC33" i="2"/>
  <c r="CB13" i="2"/>
  <c r="CC45" i="2"/>
  <c r="CB9" i="2"/>
  <c r="BU45" i="2"/>
  <c r="BU41" i="2"/>
  <c r="BU37" i="2"/>
  <c r="BU33" i="2"/>
  <c r="BU29" i="2"/>
  <c r="BT25" i="2"/>
  <c r="BU25" i="2"/>
  <c r="BU17" i="2"/>
  <c r="BU13" i="2"/>
  <c r="BU9" i="2"/>
  <c r="BU21" i="2"/>
  <c r="BT37" i="2"/>
  <c r="BT17" i="2"/>
  <c r="BU5" i="2"/>
  <c r="BT5" i="2"/>
  <c r="BN45" i="2"/>
  <c r="BN41" i="2"/>
  <c r="BN37" i="2"/>
  <c r="BN33" i="2"/>
  <c r="BN29" i="2"/>
  <c r="BN25" i="2"/>
  <c r="BN21" i="2"/>
  <c r="BM17" i="2"/>
  <c r="BN9" i="2"/>
  <c r="BN5" i="2"/>
  <c r="BM29" i="2"/>
  <c r="BN17" i="2"/>
  <c r="BM41" i="2"/>
  <c r="BM9" i="2"/>
  <c r="BG45" i="2"/>
  <c r="BF41" i="2"/>
  <c r="BG41" i="2"/>
  <c r="BG37" i="2"/>
  <c r="BG33" i="2"/>
  <c r="BF33" i="2"/>
  <c r="BG29" i="2"/>
  <c r="BG25" i="2"/>
  <c r="BF21" i="2"/>
  <c r="BG17" i="2"/>
  <c r="BF17" i="2"/>
  <c r="BF9" i="2"/>
  <c r="BF45" i="2"/>
  <c r="BG9" i="2"/>
  <c r="BG5" i="2"/>
  <c r="AY45" i="2"/>
  <c r="AZ41" i="2"/>
  <c r="AZ37" i="2"/>
  <c r="AY33" i="2"/>
  <c r="AZ33" i="2"/>
  <c r="AY29" i="2"/>
  <c r="AZ29" i="2"/>
  <c r="AZ25" i="2"/>
  <c r="AZ21" i="2"/>
  <c r="AZ17" i="2"/>
  <c r="AY13" i="2"/>
  <c r="AZ5" i="2"/>
  <c r="AY25" i="2"/>
  <c r="AY9" i="2"/>
  <c r="AS45" i="2"/>
  <c r="AS41" i="2"/>
  <c r="AR37" i="2"/>
  <c r="AS29" i="2"/>
  <c r="AR17" i="2"/>
  <c r="AS9" i="2"/>
  <c r="AS5" i="2"/>
  <c r="AR33" i="2"/>
  <c r="AS25" i="2"/>
  <c r="AR5" i="2"/>
  <c r="AL45" i="2"/>
  <c r="AK41" i="2"/>
  <c r="AL33" i="2"/>
  <c r="AK29" i="2"/>
  <c r="AL25" i="2"/>
  <c r="AK17" i="2"/>
  <c r="AK13" i="2"/>
  <c r="AL13" i="2"/>
  <c r="AE45" i="2"/>
  <c r="AE37" i="2"/>
  <c r="AE33" i="2"/>
  <c r="AE29" i="2"/>
  <c r="AE25" i="2"/>
  <c r="AE21" i="2"/>
  <c r="AD21" i="2"/>
  <c r="AE13" i="2"/>
  <c r="AD9" i="2"/>
  <c r="AD17" i="2"/>
  <c r="AD45" i="2"/>
  <c r="AD33" i="2"/>
  <c r="X45" i="2"/>
  <c r="X37" i="2"/>
  <c r="W33" i="2"/>
  <c r="W29" i="2"/>
  <c r="X21" i="2"/>
  <c r="X13" i="2"/>
  <c r="X9" i="2"/>
  <c r="W9" i="2"/>
  <c r="X5" i="2"/>
  <c r="W25" i="2"/>
  <c r="X33" i="2"/>
  <c r="Q41" i="2"/>
  <c r="Q33" i="2"/>
  <c r="Q29" i="2"/>
  <c r="P25" i="2"/>
  <c r="Q17" i="2"/>
  <c r="Q13" i="2"/>
  <c r="Q9" i="2"/>
  <c r="P5" i="2"/>
  <c r="Q37" i="2"/>
  <c r="P37" i="2"/>
  <c r="Q45" i="2"/>
  <c r="P45" i="2"/>
  <c r="P21" i="2"/>
  <c r="Q21" i="2"/>
  <c r="P17" i="2"/>
  <c r="Q25" i="2"/>
  <c r="Q5" i="2"/>
  <c r="J45" i="2"/>
  <c r="J41" i="2"/>
  <c r="I41" i="2"/>
  <c r="J29" i="2"/>
  <c r="I29" i="2"/>
  <c r="J17" i="2"/>
  <c r="J33" i="2"/>
  <c r="I33" i="2"/>
  <c r="J37" i="2"/>
  <c r="I37" i="2"/>
  <c r="I17" i="2"/>
  <c r="J21" i="2"/>
  <c r="I21" i="2"/>
  <c r="J25" i="2"/>
  <c r="I25" i="2"/>
  <c r="AK9" i="2"/>
  <c r="I2" i="2"/>
  <c r="W5" i="2"/>
  <c r="AY5" i="2"/>
  <c r="CB5" i="2"/>
  <c r="AD13" i="2"/>
  <c r="BF13" i="2"/>
  <c r="AS17" i="2"/>
  <c r="AK21" i="2"/>
  <c r="BM21" i="2"/>
  <c r="P29" i="2"/>
  <c r="AR29" i="2"/>
  <c r="BT29" i="2"/>
  <c r="W37" i="2"/>
  <c r="AY37" i="2"/>
  <c r="CB37" i="2"/>
  <c r="AL41" i="2"/>
  <c r="AL29" i="2"/>
  <c r="P9" i="2"/>
  <c r="AR9" i="2"/>
  <c r="BT9" i="2"/>
  <c r="W17" i="2"/>
  <c r="AY17" i="2"/>
  <c r="CB17" i="2"/>
  <c r="AD25" i="2"/>
  <c r="BF25" i="2"/>
  <c r="AK33" i="2"/>
  <c r="BM33" i="2"/>
  <c r="P41" i="2"/>
  <c r="AR41" i="2"/>
  <c r="BT41" i="2"/>
  <c r="I45" i="2"/>
  <c r="AK45" i="2"/>
  <c r="BM45" i="2"/>
  <c r="AE41" i="2"/>
  <c r="AD5" i="2"/>
  <c r="BF5" i="2"/>
  <c r="I13" i="2"/>
  <c r="BM13" i="2"/>
  <c r="AD37" i="2"/>
  <c r="BF37" i="2"/>
  <c r="AK25" i="2"/>
  <c r="BM25" i="2"/>
  <c r="P33" i="2"/>
  <c r="BT33" i="2"/>
  <c r="W41" i="2"/>
  <c r="AY41" i="2"/>
  <c r="CB41" i="2"/>
  <c r="AR45" i="2"/>
  <c r="BT45" i="2"/>
  <c r="AE9" i="2"/>
  <c r="AK5" i="2"/>
  <c r="BM5" i="2"/>
  <c r="P13" i="2"/>
  <c r="AR13" i="2"/>
  <c r="BT13" i="2"/>
  <c r="W21" i="2"/>
  <c r="AY21" i="2"/>
  <c r="CB21" i="2"/>
  <c r="AD29" i="2"/>
  <c r="BF29" i="2"/>
  <c r="AK37" i="2"/>
  <c r="BM37" i="2"/>
  <c r="F5" i="1"/>
  <c r="E5" i="1"/>
  <c r="D5" i="1"/>
  <c r="D3" i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2" i="1"/>
  <c r="J5" i="2" l="1"/>
  <c r="I5" i="2"/>
  <c r="BX44" i="1"/>
  <c r="BX43" i="1"/>
  <c r="BX42" i="1"/>
  <c r="BY41" i="1"/>
  <c r="BX41" i="1"/>
  <c r="BX40" i="1"/>
  <c r="BX39" i="1"/>
  <c r="BX38" i="1"/>
  <c r="BY37" i="1"/>
  <c r="BX36" i="1"/>
  <c r="BX35" i="1"/>
  <c r="BX34" i="1"/>
  <c r="BX37" i="1" s="1"/>
  <c r="BY33" i="1"/>
  <c r="BX33" i="1"/>
  <c r="BX32" i="1"/>
  <c r="BX31" i="1"/>
  <c r="BX30" i="1"/>
  <c r="BX28" i="1"/>
  <c r="BX27" i="1"/>
  <c r="BX26" i="1"/>
  <c r="BY29" i="1" s="1"/>
  <c r="BX25" i="1"/>
  <c r="BX24" i="1"/>
  <c r="BX23" i="1"/>
  <c r="BX22" i="1"/>
  <c r="BY25" i="1" s="1"/>
  <c r="BX20" i="1"/>
  <c r="BX19" i="1"/>
  <c r="BX18" i="1"/>
  <c r="BY21" i="1" s="1"/>
  <c r="BX16" i="1"/>
  <c r="BX15" i="1"/>
  <c r="BX14" i="1"/>
  <c r="BY17" i="1" s="1"/>
  <c r="BY13" i="1"/>
  <c r="BX12" i="1"/>
  <c r="BX11" i="1"/>
  <c r="BX10" i="1"/>
  <c r="BX13" i="1" s="1"/>
  <c r="BY9" i="1"/>
  <c r="BX9" i="1"/>
  <c r="BX8" i="1"/>
  <c r="BX7" i="1"/>
  <c r="BX6" i="1"/>
  <c r="BY5" i="1"/>
  <c r="BX4" i="1"/>
  <c r="BX3" i="1"/>
  <c r="BX2" i="1"/>
  <c r="BX5" i="1" s="1"/>
  <c r="BP44" i="1"/>
  <c r="BP43" i="1"/>
  <c r="BP42" i="1"/>
  <c r="BP40" i="1"/>
  <c r="BP39" i="1"/>
  <c r="BP38" i="1"/>
  <c r="BQ41" i="1" s="1"/>
  <c r="BQ37" i="1"/>
  <c r="BP36" i="1"/>
  <c r="BP35" i="1"/>
  <c r="BP34" i="1"/>
  <c r="BP37" i="1" s="1"/>
  <c r="BP33" i="1"/>
  <c r="BP32" i="1"/>
  <c r="BP31" i="1"/>
  <c r="BP30" i="1"/>
  <c r="BQ33" i="1" s="1"/>
  <c r="BP28" i="1"/>
  <c r="BP27" i="1"/>
  <c r="BP26" i="1"/>
  <c r="BQ29" i="1" s="1"/>
  <c r="BP25" i="1"/>
  <c r="BP24" i="1"/>
  <c r="BP23" i="1"/>
  <c r="BP22" i="1"/>
  <c r="BQ25" i="1" s="1"/>
  <c r="BP20" i="1"/>
  <c r="BP19" i="1"/>
  <c r="BP18" i="1"/>
  <c r="BQ21" i="1" s="1"/>
  <c r="BP16" i="1"/>
  <c r="BP15" i="1"/>
  <c r="BP14" i="1"/>
  <c r="BQ17" i="1" s="1"/>
  <c r="BQ13" i="1"/>
  <c r="BP12" i="1"/>
  <c r="BP11" i="1"/>
  <c r="BP10" i="1"/>
  <c r="BP13" i="1" s="1"/>
  <c r="BP8" i="1"/>
  <c r="BP7" i="1"/>
  <c r="BP6" i="1"/>
  <c r="BQ9" i="1" s="1"/>
  <c r="BQ5" i="1"/>
  <c r="BP4" i="1"/>
  <c r="BP3" i="1"/>
  <c r="BP2" i="1"/>
  <c r="BP5" i="1" s="1"/>
  <c r="BI44" i="1"/>
  <c r="BI43" i="1"/>
  <c r="BI42" i="1"/>
  <c r="BJ41" i="1"/>
  <c r="BI40" i="1"/>
  <c r="BI39" i="1"/>
  <c r="BI38" i="1"/>
  <c r="BI41" i="1" s="1"/>
  <c r="BJ37" i="1"/>
  <c r="BI37" i="1"/>
  <c r="BI36" i="1"/>
  <c r="BI35" i="1"/>
  <c r="BI34" i="1"/>
  <c r="BI32" i="1"/>
  <c r="BI31" i="1"/>
  <c r="BI30" i="1"/>
  <c r="BJ33" i="1" s="1"/>
  <c r="BI29" i="1"/>
  <c r="BI28" i="1"/>
  <c r="BI27" i="1"/>
  <c r="BI26" i="1"/>
  <c r="BJ29" i="1" s="1"/>
  <c r="BI25" i="1"/>
  <c r="BI24" i="1"/>
  <c r="BI23" i="1"/>
  <c r="BI22" i="1"/>
  <c r="BJ25" i="1" s="1"/>
  <c r="BI20" i="1"/>
  <c r="BI19" i="1"/>
  <c r="BI18" i="1"/>
  <c r="BJ21" i="1" s="1"/>
  <c r="BI16" i="1"/>
  <c r="BI15" i="1"/>
  <c r="BI14" i="1"/>
  <c r="BJ17" i="1" s="1"/>
  <c r="BJ13" i="1"/>
  <c r="BI12" i="1"/>
  <c r="BI11" i="1"/>
  <c r="BI10" i="1"/>
  <c r="BI13" i="1" s="1"/>
  <c r="BJ9" i="1"/>
  <c r="BI8" i="1"/>
  <c r="BI7" i="1"/>
  <c r="BI6" i="1"/>
  <c r="BI9" i="1" s="1"/>
  <c r="BJ5" i="1"/>
  <c r="BI5" i="1"/>
  <c r="BI4" i="1"/>
  <c r="BI3" i="1"/>
  <c r="BI2" i="1"/>
  <c r="BB44" i="1"/>
  <c r="BB43" i="1"/>
  <c r="BB42" i="1"/>
  <c r="BB41" i="1"/>
  <c r="BB40" i="1"/>
  <c r="BB39" i="1"/>
  <c r="BB38" i="1"/>
  <c r="BC41" i="1" s="1"/>
  <c r="BB36" i="1"/>
  <c r="BB35" i="1"/>
  <c r="BB34" i="1"/>
  <c r="BB37" i="1" s="1"/>
  <c r="BB33" i="1"/>
  <c r="BB32" i="1"/>
  <c r="BB31" i="1"/>
  <c r="BB30" i="1"/>
  <c r="BC33" i="1" s="1"/>
  <c r="BB28" i="1"/>
  <c r="BB27" i="1"/>
  <c r="BB26" i="1"/>
  <c r="BC29" i="1" s="1"/>
  <c r="BB24" i="1"/>
  <c r="BB23" i="1"/>
  <c r="BB22" i="1"/>
  <c r="BC25" i="1" s="1"/>
  <c r="BB20" i="1"/>
  <c r="BB19" i="1"/>
  <c r="BB18" i="1"/>
  <c r="BC21" i="1" s="1"/>
  <c r="BB16" i="1"/>
  <c r="BB15" i="1"/>
  <c r="BB14" i="1"/>
  <c r="BC17" i="1" s="1"/>
  <c r="BC13" i="1"/>
  <c r="BB12" i="1"/>
  <c r="BB11" i="1"/>
  <c r="BB10" i="1"/>
  <c r="BB13" i="1" s="1"/>
  <c r="BB9" i="1"/>
  <c r="BB8" i="1"/>
  <c r="BB7" i="1"/>
  <c r="BB6" i="1"/>
  <c r="BC9" i="1" s="1"/>
  <c r="BC5" i="1"/>
  <c r="BB4" i="1"/>
  <c r="BB3" i="1"/>
  <c r="BB2" i="1"/>
  <c r="BB5" i="1" s="1"/>
  <c r="AU44" i="1"/>
  <c r="AU43" i="1"/>
  <c r="AU42" i="1"/>
  <c r="AU41" i="1"/>
  <c r="AU40" i="1"/>
  <c r="AU39" i="1"/>
  <c r="AU38" i="1"/>
  <c r="AV41" i="1" s="1"/>
  <c r="AV37" i="1"/>
  <c r="AU36" i="1"/>
  <c r="AU35" i="1"/>
  <c r="AU34" i="1"/>
  <c r="AU37" i="1" s="1"/>
  <c r="AU32" i="1"/>
  <c r="AU31" i="1"/>
  <c r="AU30" i="1"/>
  <c r="AU33" i="1" s="1"/>
  <c r="AU28" i="1"/>
  <c r="AU27" i="1"/>
  <c r="AU26" i="1"/>
  <c r="AV29" i="1" s="1"/>
  <c r="AU25" i="1"/>
  <c r="AU24" i="1"/>
  <c r="AU23" i="1"/>
  <c r="AU22" i="1"/>
  <c r="AV25" i="1" s="1"/>
  <c r="AU20" i="1"/>
  <c r="AU19" i="1"/>
  <c r="AU18" i="1"/>
  <c r="AV21" i="1" s="1"/>
  <c r="AV17" i="1"/>
  <c r="AU16" i="1"/>
  <c r="AU15" i="1"/>
  <c r="AU14" i="1"/>
  <c r="AU17" i="1" s="1"/>
  <c r="AV13" i="1"/>
  <c r="AU12" i="1"/>
  <c r="AU11" i="1"/>
  <c r="AU10" i="1"/>
  <c r="AU13" i="1" s="1"/>
  <c r="AV9" i="1"/>
  <c r="AU8" i="1"/>
  <c r="AU7" i="1"/>
  <c r="AU6" i="1"/>
  <c r="AU9" i="1" s="1"/>
  <c r="AV5" i="1"/>
  <c r="AU5" i="1"/>
  <c r="AU4" i="1"/>
  <c r="AU3" i="1"/>
  <c r="AU2" i="1"/>
  <c r="AN44" i="1"/>
  <c r="AN43" i="1"/>
  <c r="AN42" i="1"/>
  <c r="AN40" i="1"/>
  <c r="AN39" i="1"/>
  <c r="AN38" i="1"/>
  <c r="AO41" i="1" s="1"/>
  <c r="AO37" i="1"/>
  <c r="AN37" i="1"/>
  <c r="AN36" i="1"/>
  <c r="AN35" i="1"/>
  <c r="AN34" i="1"/>
  <c r="AN32" i="1"/>
  <c r="AN31" i="1"/>
  <c r="AN30" i="1"/>
  <c r="AO33" i="1" s="1"/>
  <c r="AN28" i="1"/>
  <c r="AN27" i="1"/>
  <c r="AN26" i="1"/>
  <c r="AO29" i="1" s="1"/>
  <c r="AN25" i="1"/>
  <c r="AN24" i="1"/>
  <c r="AN23" i="1"/>
  <c r="AN22" i="1"/>
  <c r="AO25" i="1" s="1"/>
  <c r="AN20" i="1"/>
  <c r="AN19" i="1"/>
  <c r="AN18" i="1"/>
  <c r="AO21" i="1" s="1"/>
  <c r="AN16" i="1"/>
  <c r="AN15" i="1"/>
  <c r="AN14" i="1"/>
  <c r="AO17" i="1" s="1"/>
  <c r="AN12" i="1"/>
  <c r="AN11" i="1"/>
  <c r="AN10" i="1"/>
  <c r="AO13" i="1" s="1"/>
  <c r="AN8" i="1"/>
  <c r="AN7" i="1"/>
  <c r="AN6" i="1"/>
  <c r="AO9" i="1" s="1"/>
  <c r="AO5" i="1"/>
  <c r="AN5" i="1"/>
  <c r="AN4" i="1"/>
  <c r="AN3" i="1"/>
  <c r="AN2" i="1"/>
  <c r="AG44" i="1"/>
  <c r="AG43" i="1"/>
  <c r="AG42" i="1"/>
  <c r="AH41" i="1"/>
  <c r="AG41" i="1"/>
  <c r="AG40" i="1"/>
  <c r="AG39" i="1"/>
  <c r="AG38" i="1"/>
  <c r="AH37" i="1"/>
  <c r="AG36" i="1"/>
  <c r="AG35" i="1"/>
  <c r="AG34" i="1"/>
  <c r="AG37" i="1" s="1"/>
  <c r="AG32" i="1"/>
  <c r="AG31" i="1"/>
  <c r="AG30" i="1"/>
  <c r="AH33" i="1" s="1"/>
  <c r="AG29" i="1"/>
  <c r="AG28" i="1"/>
  <c r="AG27" i="1"/>
  <c r="AG26" i="1"/>
  <c r="AH29" i="1" s="1"/>
  <c r="AG25" i="1"/>
  <c r="AG24" i="1"/>
  <c r="AG23" i="1"/>
  <c r="AG22" i="1"/>
  <c r="AH25" i="1" s="1"/>
  <c r="AG20" i="1"/>
  <c r="AG19" i="1"/>
  <c r="AG18" i="1"/>
  <c r="AH21" i="1" s="1"/>
  <c r="AG16" i="1"/>
  <c r="AG15" i="1"/>
  <c r="AG14" i="1"/>
  <c r="AH17" i="1" s="1"/>
  <c r="AG12" i="1"/>
  <c r="AG11" i="1"/>
  <c r="AG10" i="1"/>
  <c r="AH13" i="1" s="1"/>
  <c r="AH9" i="1"/>
  <c r="AG9" i="1"/>
  <c r="AG8" i="1"/>
  <c r="AG7" i="1"/>
  <c r="AG6" i="1"/>
  <c r="AH5" i="1"/>
  <c r="AG4" i="1"/>
  <c r="AG3" i="1"/>
  <c r="AG2" i="1"/>
  <c r="AG5" i="1" s="1"/>
  <c r="Z44" i="1"/>
  <c r="Z43" i="1"/>
  <c r="Z42" i="1"/>
  <c r="AA41" i="1"/>
  <c r="Z41" i="1"/>
  <c r="Z40" i="1"/>
  <c r="Z39" i="1"/>
  <c r="Z38" i="1"/>
  <c r="AA37" i="1"/>
  <c r="Z36" i="1"/>
  <c r="Z35" i="1"/>
  <c r="Z34" i="1"/>
  <c r="Z37" i="1" s="1"/>
  <c r="AA33" i="1"/>
  <c r="Z32" i="1"/>
  <c r="Z31" i="1"/>
  <c r="Z30" i="1"/>
  <c r="Z33" i="1" s="1"/>
  <c r="Z29" i="1"/>
  <c r="Z28" i="1"/>
  <c r="Z27" i="1"/>
  <c r="Z26" i="1"/>
  <c r="AA29" i="1" s="1"/>
  <c r="Z25" i="1"/>
  <c r="Z24" i="1"/>
  <c r="Z23" i="1"/>
  <c r="Z22" i="1"/>
  <c r="AA25" i="1" s="1"/>
  <c r="Z20" i="1"/>
  <c r="Z19" i="1"/>
  <c r="Z18" i="1"/>
  <c r="AA21" i="1" s="1"/>
  <c r="Z16" i="1"/>
  <c r="Z15" i="1"/>
  <c r="Z14" i="1"/>
  <c r="AA17" i="1" s="1"/>
  <c r="Z12" i="1"/>
  <c r="Z11" i="1"/>
  <c r="Z10" i="1"/>
  <c r="AA13" i="1" s="1"/>
  <c r="AA9" i="1"/>
  <c r="Z9" i="1"/>
  <c r="Z8" i="1"/>
  <c r="Z7" i="1"/>
  <c r="Z6" i="1"/>
  <c r="AA5" i="1"/>
  <c r="Z4" i="1"/>
  <c r="Z3" i="1"/>
  <c r="Z2" i="1"/>
  <c r="Z5" i="1" s="1"/>
  <c r="S44" i="1"/>
  <c r="S43" i="1"/>
  <c r="S42" i="1"/>
  <c r="T41" i="1"/>
  <c r="S40" i="1"/>
  <c r="S39" i="1"/>
  <c r="S38" i="1"/>
  <c r="S41" i="1" s="1"/>
  <c r="T37" i="1"/>
  <c r="S36" i="1"/>
  <c r="S35" i="1"/>
  <c r="S34" i="1"/>
  <c r="S37" i="1" s="1"/>
  <c r="S32" i="1"/>
  <c r="S31" i="1"/>
  <c r="S30" i="1"/>
  <c r="T33" i="1" s="1"/>
  <c r="S29" i="1"/>
  <c r="S28" i="1"/>
  <c r="S27" i="1"/>
  <c r="S26" i="1"/>
  <c r="T29" i="1" s="1"/>
  <c r="S25" i="1"/>
  <c r="S24" i="1"/>
  <c r="S23" i="1"/>
  <c r="S22" i="1"/>
  <c r="T25" i="1" s="1"/>
  <c r="S20" i="1"/>
  <c r="S19" i="1"/>
  <c r="S18" i="1"/>
  <c r="T21" i="1" s="1"/>
  <c r="S17" i="1"/>
  <c r="S16" i="1"/>
  <c r="S15" i="1"/>
  <c r="S14" i="1"/>
  <c r="T17" i="1" s="1"/>
  <c r="S12" i="1"/>
  <c r="S11" i="1"/>
  <c r="S10" i="1"/>
  <c r="T13" i="1" s="1"/>
  <c r="T9" i="1"/>
  <c r="S8" i="1"/>
  <c r="S7" i="1"/>
  <c r="S6" i="1"/>
  <c r="S9" i="1" s="1"/>
  <c r="T5" i="1"/>
  <c r="S4" i="1"/>
  <c r="S3" i="1"/>
  <c r="S2" i="1"/>
  <c r="S5" i="1" s="1"/>
  <c r="L44" i="1"/>
  <c r="L43" i="1"/>
  <c r="L42" i="1"/>
  <c r="L40" i="1"/>
  <c r="L39" i="1"/>
  <c r="L38" i="1"/>
  <c r="M41" i="1" s="1"/>
  <c r="M37" i="1"/>
  <c r="L36" i="1"/>
  <c r="L35" i="1"/>
  <c r="L34" i="1"/>
  <c r="L37" i="1" s="1"/>
  <c r="L32" i="1"/>
  <c r="L31" i="1"/>
  <c r="L30" i="1"/>
  <c r="M33" i="1" s="1"/>
  <c r="L28" i="1"/>
  <c r="L27" i="1"/>
  <c r="L26" i="1"/>
  <c r="M29" i="1" s="1"/>
  <c r="M25" i="1"/>
  <c r="L25" i="1"/>
  <c r="L24" i="1"/>
  <c r="L23" i="1"/>
  <c r="L22" i="1"/>
  <c r="L20" i="1"/>
  <c r="L19" i="1"/>
  <c r="L18" i="1"/>
  <c r="M21" i="1" s="1"/>
  <c r="L16" i="1"/>
  <c r="L15" i="1"/>
  <c r="L14" i="1"/>
  <c r="M17" i="1" s="1"/>
  <c r="L13" i="1"/>
  <c r="L12" i="1"/>
  <c r="L11" i="1"/>
  <c r="L10" i="1"/>
  <c r="M13" i="1" s="1"/>
  <c r="L8" i="1"/>
  <c r="L7" i="1"/>
  <c r="L6" i="1"/>
  <c r="M9" i="1" s="1"/>
  <c r="M5" i="1"/>
  <c r="L4" i="1"/>
  <c r="L3" i="1"/>
  <c r="L2" i="1"/>
  <c r="L5" i="1" s="1"/>
  <c r="E44" i="1"/>
  <c r="E43" i="1"/>
  <c r="E42" i="1"/>
  <c r="E40" i="1"/>
  <c r="E39" i="1"/>
  <c r="E38" i="1"/>
  <c r="F41" i="1" s="1"/>
  <c r="E36" i="1"/>
  <c r="E35" i="1"/>
  <c r="E34" i="1"/>
  <c r="F37" i="1" s="1"/>
  <c r="E32" i="1"/>
  <c r="E31" i="1"/>
  <c r="E30" i="1"/>
  <c r="F33" i="1" s="1"/>
  <c r="E28" i="1"/>
  <c r="E27" i="1"/>
  <c r="E26" i="1"/>
  <c r="F29" i="1" s="1"/>
  <c r="E24" i="1"/>
  <c r="E23" i="1"/>
  <c r="E22" i="1"/>
  <c r="F25" i="1" s="1"/>
  <c r="E20" i="1"/>
  <c r="E19" i="1"/>
  <c r="E18" i="1"/>
  <c r="F21" i="1" s="1"/>
  <c r="E16" i="1"/>
  <c r="E15" i="1"/>
  <c r="E14" i="1"/>
  <c r="F17" i="1" s="1"/>
  <c r="E12" i="1"/>
  <c r="E11" i="1"/>
  <c r="E10" i="1"/>
  <c r="E8" i="1"/>
  <c r="E7" i="1"/>
  <c r="E6" i="1"/>
  <c r="F9" i="1" s="1"/>
  <c r="F13" i="1" l="1"/>
  <c r="E33" i="1"/>
  <c r="BX21" i="1"/>
  <c r="BX29" i="1"/>
  <c r="BX17" i="1"/>
  <c r="BP21" i="1"/>
  <c r="BP9" i="1"/>
  <c r="BP41" i="1"/>
  <c r="BP29" i="1"/>
  <c r="BP17" i="1"/>
  <c r="BI33" i="1"/>
  <c r="BI21" i="1"/>
  <c r="BI17" i="1"/>
  <c r="BB25" i="1"/>
  <c r="BC37" i="1"/>
  <c r="BB21" i="1"/>
  <c r="BB29" i="1"/>
  <c r="BB17" i="1"/>
  <c r="AU21" i="1"/>
  <c r="AV33" i="1"/>
  <c r="AU29" i="1"/>
  <c r="AN13" i="1"/>
  <c r="AN33" i="1"/>
  <c r="AN21" i="1"/>
  <c r="AN9" i="1"/>
  <c r="AN41" i="1"/>
  <c r="AN29" i="1"/>
  <c r="AN17" i="1"/>
  <c r="AG13" i="1"/>
  <c r="AG33" i="1"/>
  <c r="AG21" i="1"/>
  <c r="AG17" i="1"/>
  <c r="Z13" i="1"/>
  <c r="Z21" i="1"/>
  <c r="Z17" i="1"/>
  <c r="S13" i="1"/>
  <c r="S33" i="1"/>
  <c r="S21" i="1"/>
  <c r="L33" i="1"/>
  <c r="L21" i="1"/>
  <c r="L9" i="1"/>
  <c r="L41" i="1"/>
  <c r="L29" i="1"/>
  <c r="L17" i="1"/>
  <c r="E41" i="1"/>
  <c r="E37" i="1"/>
  <c r="E29" i="1"/>
  <c r="E25" i="1"/>
  <c r="E21" i="1"/>
  <c r="E17" i="1"/>
  <c r="E13" i="1"/>
  <c r="E9" i="1"/>
  <c r="E4" i="1" l="1"/>
  <c r="E3" i="1"/>
  <c r="E2" i="1"/>
</calcChain>
</file>

<file path=xl/sharedStrings.xml><?xml version="1.0" encoding="utf-8"?>
<sst xmlns="http://schemas.openxmlformats.org/spreadsheetml/2006/main" count="2568" uniqueCount="768">
  <si>
    <t>Sample ID</t>
  </si>
  <si>
    <t>Fert</t>
  </si>
  <si>
    <t>Unfert</t>
  </si>
  <si>
    <t>Total</t>
  </si>
  <si>
    <t>% Fert</t>
  </si>
  <si>
    <t>SE</t>
  </si>
  <si>
    <t>AA1</t>
  </si>
  <si>
    <t>AA2</t>
  </si>
  <si>
    <t>AA3</t>
  </si>
  <si>
    <t>AA Avg</t>
  </si>
  <si>
    <t>AB1</t>
  </si>
  <si>
    <t>AB2</t>
  </si>
  <si>
    <t>AB3</t>
  </si>
  <si>
    <t>AB Avg</t>
  </si>
  <si>
    <t>AC1</t>
  </si>
  <si>
    <t>AC2</t>
  </si>
  <si>
    <t>AC3</t>
  </si>
  <si>
    <t>AC Avg</t>
  </si>
  <si>
    <t>AD1</t>
  </si>
  <si>
    <t>AD2</t>
  </si>
  <si>
    <t>AD3</t>
  </si>
  <si>
    <t>AD Avg</t>
  </si>
  <si>
    <t>AE1</t>
  </si>
  <si>
    <t>AE2</t>
  </si>
  <si>
    <t>AE3</t>
  </si>
  <si>
    <t>AE Avg</t>
  </si>
  <si>
    <t>AF1</t>
  </si>
  <si>
    <t>AF2</t>
  </si>
  <si>
    <t>AF3</t>
  </si>
  <si>
    <t>AF Avg</t>
  </si>
  <si>
    <t>AG</t>
  </si>
  <si>
    <t>AG Avg</t>
  </si>
  <si>
    <t>AH</t>
  </si>
  <si>
    <t>AH Avg</t>
  </si>
  <si>
    <t>AI</t>
  </si>
  <si>
    <t>AI Avg</t>
  </si>
  <si>
    <t>AK</t>
  </si>
  <si>
    <t>BA1</t>
  </si>
  <si>
    <t>BA2</t>
  </si>
  <si>
    <t>BA3</t>
  </si>
  <si>
    <t>BA Avg</t>
  </si>
  <si>
    <t>BB1</t>
  </si>
  <si>
    <t>BB2</t>
  </si>
  <si>
    <t>BB3</t>
  </si>
  <si>
    <t>BB Avg</t>
  </si>
  <si>
    <t>BC1</t>
  </si>
  <si>
    <t>BC2</t>
  </si>
  <si>
    <t>BC3</t>
  </si>
  <si>
    <t>BC Avg</t>
  </si>
  <si>
    <t>BD1</t>
  </si>
  <si>
    <t>BD2</t>
  </si>
  <si>
    <t>BD3</t>
  </si>
  <si>
    <t>BD Avg</t>
  </si>
  <si>
    <t>BE1</t>
  </si>
  <si>
    <t>BE2</t>
  </si>
  <si>
    <t>BE3</t>
  </si>
  <si>
    <t>BE Avg</t>
  </si>
  <si>
    <t>BF1</t>
  </si>
  <si>
    <t>BF2</t>
  </si>
  <si>
    <t>BF3</t>
  </si>
  <si>
    <t>BF Avg</t>
  </si>
  <si>
    <t>BG1</t>
  </si>
  <si>
    <t>BG2</t>
  </si>
  <si>
    <t>BG3</t>
  </si>
  <si>
    <t>BG Avg</t>
  </si>
  <si>
    <t>BH1</t>
  </si>
  <si>
    <t>BH2</t>
  </si>
  <si>
    <t>BH3</t>
  </si>
  <si>
    <t>BH Avg</t>
  </si>
  <si>
    <t>BI1</t>
  </si>
  <si>
    <t>BI2</t>
  </si>
  <si>
    <t>BI3</t>
  </si>
  <si>
    <t>BI Avg</t>
  </si>
  <si>
    <t>CA1</t>
  </si>
  <si>
    <t>CA2</t>
  </si>
  <si>
    <t>CA3</t>
  </si>
  <si>
    <t>CA Avg</t>
  </si>
  <si>
    <t>CB1</t>
  </si>
  <si>
    <t>CB2</t>
  </si>
  <si>
    <t>CB3</t>
  </si>
  <si>
    <t>CB Avg</t>
  </si>
  <si>
    <t>CC1</t>
  </si>
  <si>
    <t>CC2</t>
  </si>
  <si>
    <t>CC3</t>
  </si>
  <si>
    <t>CC Avg</t>
  </si>
  <si>
    <t>CD1</t>
  </si>
  <si>
    <t>CD2</t>
  </si>
  <si>
    <t>CD3</t>
  </si>
  <si>
    <t>CD Avg</t>
  </si>
  <si>
    <t>CE1</t>
  </si>
  <si>
    <t>CE2</t>
  </si>
  <si>
    <t>CE3</t>
  </si>
  <si>
    <t>CE Avg</t>
  </si>
  <si>
    <t>CF1</t>
  </si>
  <si>
    <t>CF2</t>
  </si>
  <si>
    <t>CF3</t>
  </si>
  <si>
    <t>CF Avg</t>
  </si>
  <si>
    <t>CG1</t>
  </si>
  <si>
    <t>CG2</t>
  </si>
  <si>
    <t>CG3</t>
  </si>
  <si>
    <t>CG Avg</t>
  </si>
  <si>
    <t>CH1</t>
  </si>
  <si>
    <t>CH2</t>
  </si>
  <si>
    <t>CH3</t>
  </si>
  <si>
    <t>CH Avg</t>
  </si>
  <si>
    <t>CI1</t>
  </si>
  <si>
    <t>CI2</t>
  </si>
  <si>
    <t>CI3</t>
  </si>
  <si>
    <t>CI Avg.</t>
  </si>
  <si>
    <t>DA1</t>
  </si>
  <si>
    <t>DA2</t>
  </si>
  <si>
    <t>DA3</t>
  </si>
  <si>
    <t>DA Avg</t>
  </si>
  <si>
    <t>DB1</t>
  </si>
  <si>
    <t>DB2</t>
  </si>
  <si>
    <t>DB3</t>
  </si>
  <si>
    <t>DB Avg</t>
  </si>
  <si>
    <t>DC1</t>
  </si>
  <si>
    <t>DC2</t>
  </si>
  <si>
    <t>DC3</t>
  </si>
  <si>
    <t>DC Avg</t>
  </si>
  <si>
    <t>DD1</t>
  </si>
  <si>
    <t>DD2</t>
  </si>
  <si>
    <t>DD3</t>
  </si>
  <si>
    <t>DD Avg</t>
  </si>
  <si>
    <t>DE1</t>
  </si>
  <si>
    <t>DE2</t>
  </si>
  <si>
    <t>DE3</t>
  </si>
  <si>
    <t>DE Avg</t>
  </si>
  <si>
    <t>DF1</t>
  </si>
  <si>
    <t>DF2</t>
  </si>
  <si>
    <t>DF3</t>
  </si>
  <si>
    <t>DF Avg</t>
  </si>
  <si>
    <t>DG1</t>
  </si>
  <si>
    <t>DG2</t>
  </si>
  <si>
    <t>DG3</t>
  </si>
  <si>
    <t>DG Avg</t>
  </si>
  <si>
    <t>DH1</t>
  </si>
  <si>
    <t>DH2</t>
  </si>
  <si>
    <t>DH3</t>
  </si>
  <si>
    <t>DH Avg</t>
  </si>
  <si>
    <t>DI1</t>
  </si>
  <si>
    <t>DI2</t>
  </si>
  <si>
    <t>DI3</t>
  </si>
  <si>
    <t>DI Avg</t>
  </si>
  <si>
    <t>EA1</t>
  </si>
  <si>
    <t>EA2</t>
  </si>
  <si>
    <t>EA3</t>
  </si>
  <si>
    <t>EA Avg</t>
  </si>
  <si>
    <t>EB1</t>
  </si>
  <si>
    <t>EB2</t>
  </si>
  <si>
    <t>EB3</t>
  </si>
  <si>
    <t>EB Avg</t>
  </si>
  <si>
    <t>EC1</t>
  </si>
  <si>
    <t>EC2</t>
  </si>
  <si>
    <t>EC3</t>
  </si>
  <si>
    <t>EC Avg</t>
  </si>
  <si>
    <t>ED1</t>
  </si>
  <si>
    <t>ED2</t>
  </si>
  <si>
    <t>ED3</t>
  </si>
  <si>
    <t>ED Avg</t>
  </si>
  <si>
    <t>EE1</t>
  </si>
  <si>
    <t>EE2</t>
  </si>
  <si>
    <t>EE3</t>
  </si>
  <si>
    <t>EE Avg</t>
  </si>
  <si>
    <t>EF1</t>
  </si>
  <si>
    <t>EF2</t>
  </si>
  <si>
    <t>EF3</t>
  </si>
  <si>
    <t>EF Avg</t>
  </si>
  <si>
    <t>EG1</t>
  </si>
  <si>
    <t>EG2</t>
  </si>
  <si>
    <t>EG3</t>
  </si>
  <si>
    <t>EG Avg</t>
  </si>
  <si>
    <t>EH1</t>
  </si>
  <si>
    <t>EH2</t>
  </si>
  <si>
    <t>EH3</t>
  </si>
  <si>
    <t>EH Avg</t>
  </si>
  <si>
    <t>EI1</t>
  </si>
  <si>
    <t>EI2</t>
  </si>
  <si>
    <t>EI3</t>
  </si>
  <si>
    <t>EI Avg</t>
  </si>
  <si>
    <t>FA1</t>
  </si>
  <si>
    <t>FA2</t>
  </si>
  <si>
    <t>FA3</t>
  </si>
  <si>
    <t>FA Avg</t>
  </si>
  <si>
    <t>FB1</t>
  </si>
  <si>
    <t>FB2</t>
  </si>
  <si>
    <t>FB3</t>
  </si>
  <si>
    <t>FB Avg</t>
  </si>
  <si>
    <t>FC1</t>
  </si>
  <si>
    <t>FC2</t>
  </si>
  <si>
    <t>FC3</t>
  </si>
  <si>
    <t>FC Avg</t>
  </si>
  <si>
    <t>FD1</t>
  </si>
  <si>
    <t>FD2</t>
  </si>
  <si>
    <t>FD3</t>
  </si>
  <si>
    <t>FD Avg</t>
  </si>
  <si>
    <t>FE1</t>
  </si>
  <si>
    <t>FE2</t>
  </si>
  <si>
    <t>FE3</t>
  </si>
  <si>
    <t>FE Avg</t>
  </si>
  <si>
    <t>FF1</t>
  </si>
  <si>
    <t>FF2</t>
  </si>
  <si>
    <t>FF3</t>
  </si>
  <si>
    <t>FF Avg</t>
  </si>
  <si>
    <t>FG1</t>
  </si>
  <si>
    <t>FG2</t>
  </si>
  <si>
    <t>FG3</t>
  </si>
  <si>
    <t>FG Avg</t>
  </si>
  <si>
    <t>FH1</t>
  </si>
  <si>
    <t>FH2</t>
  </si>
  <si>
    <t>FH3</t>
  </si>
  <si>
    <t>FH Avg</t>
  </si>
  <si>
    <t>FI1</t>
  </si>
  <si>
    <t>FI2</t>
  </si>
  <si>
    <t>FI3</t>
  </si>
  <si>
    <t>FI Avg</t>
  </si>
  <si>
    <t>GA1</t>
  </si>
  <si>
    <t>GA2</t>
  </si>
  <si>
    <t>GA3</t>
  </si>
  <si>
    <t>GA Avg</t>
  </si>
  <si>
    <t>GB1</t>
  </si>
  <si>
    <t>GB2</t>
  </si>
  <si>
    <t>GB3</t>
  </si>
  <si>
    <t>GB Avg</t>
  </si>
  <si>
    <t>GC1</t>
  </si>
  <si>
    <t>GC2</t>
  </si>
  <si>
    <t>GC3</t>
  </si>
  <si>
    <t>GC Avg</t>
  </si>
  <si>
    <t>GD1</t>
  </si>
  <si>
    <t>GD2</t>
  </si>
  <si>
    <t>GD3</t>
  </si>
  <si>
    <t>GD Avg</t>
  </si>
  <si>
    <t>GE1</t>
  </si>
  <si>
    <t>GE2</t>
  </si>
  <si>
    <t>GE3</t>
  </si>
  <si>
    <t>GE Avg</t>
  </si>
  <si>
    <t>GF1</t>
  </si>
  <si>
    <t>GF2</t>
  </si>
  <si>
    <t>GF3</t>
  </si>
  <si>
    <t>GF Avg</t>
  </si>
  <si>
    <t>GG1</t>
  </si>
  <si>
    <t>GG2</t>
  </si>
  <si>
    <t>GG3</t>
  </si>
  <si>
    <t>GG Avg</t>
  </si>
  <si>
    <t>GH1</t>
  </si>
  <si>
    <t>GH2</t>
  </si>
  <si>
    <t>GH3</t>
  </si>
  <si>
    <t>GH Avg</t>
  </si>
  <si>
    <t>GI1</t>
  </si>
  <si>
    <t>GI2</t>
  </si>
  <si>
    <t>GI3</t>
  </si>
  <si>
    <t>GI Avg</t>
  </si>
  <si>
    <t>HA1</t>
  </si>
  <si>
    <t>HA2</t>
  </si>
  <si>
    <t>HA3</t>
  </si>
  <si>
    <t>HA Avg</t>
  </si>
  <si>
    <t>HB1</t>
  </si>
  <si>
    <t>HB2</t>
  </si>
  <si>
    <t>HB3</t>
  </si>
  <si>
    <t>HB Avg</t>
  </si>
  <si>
    <t>HC1</t>
  </si>
  <si>
    <t>HC2</t>
  </si>
  <si>
    <t>HC3</t>
  </si>
  <si>
    <t>HC Avg</t>
  </si>
  <si>
    <t>HD1</t>
  </si>
  <si>
    <t>HD2</t>
  </si>
  <si>
    <t>HD3</t>
  </si>
  <si>
    <t>HD Avg</t>
  </si>
  <si>
    <t>HE1</t>
  </si>
  <si>
    <t>HE2</t>
  </si>
  <si>
    <t>HE3</t>
  </si>
  <si>
    <t>HE Avg</t>
  </si>
  <si>
    <t>HF1</t>
  </si>
  <si>
    <t>HF2</t>
  </si>
  <si>
    <t>HF3</t>
  </si>
  <si>
    <t>HF Avg</t>
  </si>
  <si>
    <t>HG1</t>
  </si>
  <si>
    <t>HG2</t>
  </si>
  <si>
    <t>HG3</t>
  </si>
  <si>
    <t>HG Avg</t>
  </si>
  <si>
    <t>HH1</t>
  </si>
  <si>
    <t>HH2</t>
  </si>
  <si>
    <t>HH3</t>
  </si>
  <si>
    <t>HH Avg</t>
  </si>
  <si>
    <t>HI1</t>
  </si>
  <si>
    <t>HI2</t>
  </si>
  <si>
    <t>HI3</t>
  </si>
  <si>
    <t>HI Avg</t>
  </si>
  <si>
    <t>IA1</t>
  </si>
  <si>
    <t>IA2</t>
  </si>
  <si>
    <t>IA3</t>
  </si>
  <si>
    <t>IA Avg</t>
  </si>
  <si>
    <t>IB1</t>
  </si>
  <si>
    <t>IB2</t>
  </si>
  <si>
    <t>IB3</t>
  </si>
  <si>
    <t>IB Avg</t>
  </si>
  <si>
    <t>IC1</t>
  </si>
  <si>
    <t>IC2</t>
  </si>
  <si>
    <t>IC3</t>
  </si>
  <si>
    <t>IC Avg</t>
  </si>
  <si>
    <t>ID1</t>
  </si>
  <si>
    <t>ID2</t>
  </si>
  <si>
    <t>ID3</t>
  </si>
  <si>
    <t>ID Avg</t>
  </si>
  <si>
    <t>IE1</t>
  </si>
  <si>
    <t>IE2</t>
  </si>
  <si>
    <t>IE3</t>
  </si>
  <si>
    <t>IE Avg</t>
  </si>
  <si>
    <t>IF1</t>
  </si>
  <si>
    <t>IF2</t>
  </si>
  <si>
    <t>IF3</t>
  </si>
  <si>
    <t>IF Avg</t>
  </si>
  <si>
    <t>IG1</t>
  </si>
  <si>
    <t>IG2</t>
  </si>
  <si>
    <t>IG3</t>
  </si>
  <si>
    <t>IG Avg</t>
  </si>
  <si>
    <t>IH1</t>
  </si>
  <si>
    <t>IH2</t>
  </si>
  <si>
    <t>IH3</t>
  </si>
  <si>
    <t>IH Avg</t>
  </si>
  <si>
    <t>II1</t>
  </si>
  <si>
    <t>II2</t>
  </si>
  <si>
    <t>II3</t>
  </si>
  <si>
    <t>II Avg</t>
  </si>
  <si>
    <t>JA1</t>
  </si>
  <si>
    <t>JA2</t>
  </si>
  <si>
    <t>JA3</t>
  </si>
  <si>
    <t>JA Avg</t>
  </si>
  <si>
    <t>JB1</t>
  </si>
  <si>
    <t>JB2</t>
  </si>
  <si>
    <t>JB3</t>
  </si>
  <si>
    <t>JB Avg</t>
  </si>
  <si>
    <t>JC1</t>
  </si>
  <si>
    <t>JC2</t>
  </si>
  <si>
    <t>JC3</t>
  </si>
  <si>
    <t>JC Avg</t>
  </si>
  <si>
    <t>JD1</t>
  </si>
  <si>
    <t>JD2</t>
  </si>
  <si>
    <t>JD3</t>
  </si>
  <si>
    <t>JD Avg</t>
  </si>
  <si>
    <t>JE1</t>
  </si>
  <si>
    <t>JE2</t>
  </si>
  <si>
    <t>JE3</t>
  </si>
  <si>
    <t>JE Avg</t>
  </si>
  <si>
    <t>JF1</t>
  </si>
  <si>
    <t>JF2</t>
  </si>
  <si>
    <t>JF3</t>
  </si>
  <si>
    <t>JF Avg</t>
  </si>
  <si>
    <t>JG1</t>
  </si>
  <si>
    <t>JG2</t>
  </si>
  <si>
    <t>JG3</t>
  </si>
  <si>
    <t>JG Avg</t>
  </si>
  <si>
    <t>JH1</t>
  </si>
  <si>
    <t>JH2</t>
  </si>
  <si>
    <t>JH3</t>
  </si>
  <si>
    <t>JH Avg</t>
  </si>
  <si>
    <t>JI1</t>
  </si>
  <si>
    <t>JI2</t>
  </si>
  <si>
    <t>JI3</t>
  </si>
  <si>
    <t>JI Avg</t>
  </si>
  <si>
    <t>JJ1</t>
  </si>
  <si>
    <t>JJ2</t>
  </si>
  <si>
    <t>JJ3</t>
  </si>
  <si>
    <t>JJ Avg</t>
  </si>
  <si>
    <t>KA1</t>
  </si>
  <si>
    <t>KA2</t>
  </si>
  <si>
    <t>KA3</t>
  </si>
  <si>
    <t>KA Avg</t>
  </si>
  <si>
    <t>KB1</t>
  </si>
  <si>
    <t>KB2</t>
  </si>
  <si>
    <t>KB3</t>
  </si>
  <si>
    <t>KB Avg</t>
  </si>
  <si>
    <t>KC1</t>
  </si>
  <si>
    <t>KC2</t>
  </si>
  <si>
    <t>KC3</t>
  </si>
  <si>
    <t>KC Avg</t>
  </si>
  <si>
    <t>KD1</t>
  </si>
  <si>
    <t>KD2</t>
  </si>
  <si>
    <t>KD3</t>
  </si>
  <si>
    <t>KD Avg</t>
  </si>
  <si>
    <t>KE1</t>
  </si>
  <si>
    <t>KE2</t>
  </si>
  <si>
    <t>KE3</t>
  </si>
  <si>
    <t>KE Avg</t>
  </si>
  <si>
    <t>KF1</t>
  </si>
  <si>
    <t>KF2</t>
  </si>
  <si>
    <t>KF3</t>
  </si>
  <si>
    <t>KF Avg</t>
  </si>
  <si>
    <t>KG1</t>
  </si>
  <si>
    <t>KG2</t>
  </si>
  <si>
    <t>KG3</t>
  </si>
  <si>
    <t>KG Avg</t>
  </si>
  <si>
    <t>KH1</t>
  </si>
  <si>
    <t>KH2</t>
  </si>
  <si>
    <t>KH3</t>
  </si>
  <si>
    <t>KH Avg</t>
  </si>
  <si>
    <t>KI1</t>
  </si>
  <si>
    <t>KI2</t>
  </si>
  <si>
    <t>KI3</t>
  </si>
  <si>
    <t>KI Avg</t>
  </si>
  <si>
    <t>BK1</t>
  </si>
  <si>
    <t>CK1</t>
  </si>
  <si>
    <t>DK1</t>
  </si>
  <si>
    <t>EK1</t>
  </si>
  <si>
    <t>FK1</t>
  </si>
  <si>
    <t>GK1</t>
  </si>
  <si>
    <t>HK1</t>
  </si>
  <si>
    <t>IK1</t>
  </si>
  <si>
    <t>BK2</t>
  </si>
  <si>
    <t>CK2</t>
  </si>
  <si>
    <t>DK2</t>
  </si>
  <si>
    <t>EK2</t>
  </si>
  <si>
    <t>FK2</t>
  </si>
  <si>
    <t>GK2</t>
  </si>
  <si>
    <t>HK2</t>
  </si>
  <si>
    <t>IK2</t>
  </si>
  <si>
    <t>BK3</t>
  </si>
  <si>
    <t>CK3</t>
  </si>
  <si>
    <t>DK3</t>
  </si>
  <si>
    <t>EK3</t>
  </si>
  <si>
    <t>FK3</t>
  </si>
  <si>
    <t>GK3</t>
  </si>
  <si>
    <t>HK3</t>
  </si>
  <si>
    <t>IK3</t>
  </si>
  <si>
    <t>AK Avg</t>
  </si>
  <si>
    <t>CK Avg</t>
  </si>
  <si>
    <t>DK Avg</t>
  </si>
  <si>
    <t>EK Avg</t>
  </si>
  <si>
    <t>FK Avg</t>
  </si>
  <si>
    <t>GK Avg</t>
  </si>
  <si>
    <t>HK Avg</t>
  </si>
  <si>
    <t>IK Avg</t>
  </si>
  <si>
    <t>KK Avg</t>
  </si>
  <si>
    <t>KJ1</t>
  </si>
  <si>
    <t>KJ2</t>
  </si>
  <si>
    <t>KJ3</t>
  </si>
  <si>
    <t>AG1</t>
  </si>
  <si>
    <t>AG2</t>
  </si>
  <si>
    <t>AG3</t>
  </si>
  <si>
    <t>AH1</t>
  </si>
  <si>
    <t>AH2</t>
  </si>
  <si>
    <t>AH3</t>
  </si>
  <si>
    <t>AI1</t>
  </si>
  <si>
    <t>AI2</t>
  </si>
  <si>
    <t>AI3</t>
  </si>
  <si>
    <t>AJ1</t>
  </si>
  <si>
    <t>AJ2</t>
  </si>
  <si>
    <t>AJ3</t>
  </si>
  <si>
    <t>AK1</t>
  </si>
  <si>
    <t>AK2</t>
  </si>
  <si>
    <t>AK3</t>
  </si>
  <si>
    <t>BJ1</t>
  </si>
  <si>
    <t>BJ2</t>
  </si>
  <si>
    <t>BJ3</t>
  </si>
  <si>
    <t>BK AVG</t>
  </si>
  <si>
    <t>BK Avg</t>
  </si>
  <si>
    <t>CJ1</t>
  </si>
  <si>
    <t>CJ2</t>
  </si>
  <si>
    <t>CJ3</t>
  </si>
  <si>
    <t>CJ Avg</t>
  </si>
  <si>
    <t>DJ1</t>
  </si>
  <si>
    <t>DJ2</t>
  </si>
  <si>
    <t>DJ3</t>
  </si>
  <si>
    <t>DJ Avg</t>
  </si>
  <si>
    <t>EJ1</t>
  </si>
  <si>
    <t>EJ2</t>
  </si>
  <si>
    <t>EJ3</t>
  </si>
  <si>
    <t>FJ1</t>
  </si>
  <si>
    <t>FJ2</t>
  </si>
  <si>
    <t>FJ3</t>
  </si>
  <si>
    <t>HJ1</t>
  </si>
  <si>
    <t>HJ2</t>
  </si>
  <si>
    <t>HJ3</t>
  </si>
  <si>
    <t>JK1</t>
  </si>
  <si>
    <t>JK2</t>
  </si>
  <si>
    <t>JK3</t>
  </si>
  <si>
    <t>KJ Avg</t>
  </si>
  <si>
    <t>KK1</t>
  </si>
  <si>
    <t>KK2</t>
  </si>
  <si>
    <t>KK3</t>
  </si>
  <si>
    <t>IJ1</t>
  </si>
  <si>
    <t>IJ2</t>
  </si>
  <si>
    <t>IJ3</t>
  </si>
  <si>
    <t>BATCH 1</t>
  </si>
  <si>
    <t>BATCH 2</t>
  </si>
  <si>
    <t>BATCH 3</t>
  </si>
  <si>
    <t>BATCH AVG</t>
  </si>
  <si>
    <t>IJ Avg</t>
  </si>
  <si>
    <t>Avg</t>
  </si>
  <si>
    <t>SD</t>
  </si>
  <si>
    <t>JK Avg</t>
  </si>
  <si>
    <t>HJ Avg</t>
  </si>
  <si>
    <t>GJ Avg</t>
  </si>
  <si>
    <t>FJ Avg</t>
  </si>
  <si>
    <t>EJ Avg</t>
  </si>
  <si>
    <t>AJ Avg</t>
  </si>
  <si>
    <t>BJ AVG</t>
  </si>
  <si>
    <t>Genet Av</t>
  </si>
  <si>
    <t xml:space="preserve"> A Genet</t>
  </si>
  <si>
    <t xml:space="preserve"> B Genet</t>
  </si>
  <si>
    <t xml:space="preserve"> C Genet</t>
  </si>
  <si>
    <t xml:space="preserve"> D Genet</t>
  </si>
  <si>
    <t xml:space="preserve"> E Genet</t>
  </si>
  <si>
    <t xml:space="preserve"> F Genet</t>
  </si>
  <si>
    <t xml:space="preserve"> G Genet</t>
  </si>
  <si>
    <t xml:space="preserve"> H Genet</t>
  </si>
  <si>
    <t xml:space="preserve"> I Genet</t>
  </si>
  <si>
    <t xml:space="preserve"> J Genet</t>
  </si>
  <si>
    <t xml:space="preserve"> K Genet</t>
  </si>
  <si>
    <t xml:space="preserve">AB </t>
  </si>
  <si>
    <t xml:space="preserve">BA </t>
  </si>
  <si>
    <t xml:space="preserve">AC </t>
  </si>
  <si>
    <t xml:space="preserve">CA </t>
  </si>
  <si>
    <t xml:space="preserve">AD </t>
  </si>
  <si>
    <t xml:space="preserve">DA </t>
  </si>
  <si>
    <t xml:space="preserve">AE </t>
  </si>
  <si>
    <t xml:space="preserve">EA </t>
  </si>
  <si>
    <t xml:space="preserve">AF </t>
  </si>
  <si>
    <t xml:space="preserve">FA </t>
  </si>
  <si>
    <t xml:space="preserve">AG </t>
  </si>
  <si>
    <t xml:space="preserve">GA </t>
  </si>
  <si>
    <t xml:space="preserve">AH </t>
  </si>
  <si>
    <t xml:space="preserve">HA </t>
  </si>
  <si>
    <t xml:space="preserve">AI </t>
  </si>
  <si>
    <t xml:space="preserve">IA </t>
  </si>
  <si>
    <t xml:space="preserve">AJ </t>
  </si>
  <si>
    <t xml:space="preserve">JA </t>
  </si>
  <si>
    <t xml:space="preserve">AK </t>
  </si>
  <si>
    <t xml:space="preserve">KA </t>
  </si>
  <si>
    <t xml:space="preserve">BC </t>
  </si>
  <si>
    <t xml:space="preserve">CB </t>
  </si>
  <si>
    <t xml:space="preserve">BD </t>
  </si>
  <si>
    <t xml:space="preserve">DB </t>
  </si>
  <si>
    <t xml:space="preserve">BE </t>
  </si>
  <si>
    <t xml:space="preserve">EB </t>
  </si>
  <si>
    <t xml:space="preserve">BF </t>
  </si>
  <si>
    <t xml:space="preserve">FB </t>
  </si>
  <si>
    <t xml:space="preserve">GB </t>
  </si>
  <si>
    <t xml:space="preserve">BG </t>
  </si>
  <si>
    <t xml:space="preserve">BH </t>
  </si>
  <si>
    <t xml:space="preserve">HB </t>
  </si>
  <si>
    <t xml:space="preserve">BI </t>
  </si>
  <si>
    <t xml:space="preserve">IB </t>
  </si>
  <si>
    <t xml:space="preserve">BJ </t>
  </si>
  <si>
    <t xml:space="preserve">JB </t>
  </si>
  <si>
    <t xml:space="preserve">BK </t>
  </si>
  <si>
    <t xml:space="preserve">KB </t>
  </si>
  <si>
    <t xml:space="preserve">CD </t>
  </si>
  <si>
    <t xml:space="preserve">DC </t>
  </si>
  <si>
    <t xml:space="preserve">CE </t>
  </si>
  <si>
    <t xml:space="preserve">EC </t>
  </si>
  <si>
    <t xml:space="preserve">CF </t>
  </si>
  <si>
    <t xml:space="preserve">FC </t>
  </si>
  <si>
    <t xml:space="preserve">CG </t>
  </si>
  <si>
    <t xml:space="preserve">GC </t>
  </si>
  <si>
    <t xml:space="preserve">CH </t>
  </si>
  <si>
    <t xml:space="preserve">HC </t>
  </si>
  <si>
    <t>CI .</t>
  </si>
  <si>
    <t xml:space="preserve">IC </t>
  </si>
  <si>
    <t xml:space="preserve">CJ </t>
  </si>
  <si>
    <t xml:space="preserve">JC </t>
  </si>
  <si>
    <t xml:space="preserve">CK </t>
  </si>
  <si>
    <t xml:space="preserve">KC </t>
  </si>
  <si>
    <t xml:space="preserve">DE </t>
  </si>
  <si>
    <t xml:space="preserve">ED </t>
  </si>
  <si>
    <t xml:space="preserve">DF </t>
  </si>
  <si>
    <t xml:space="preserve">FD </t>
  </si>
  <si>
    <t xml:space="preserve">DG </t>
  </si>
  <si>
    <t xml:space="preserve">GD </t>
  </si>
  <si>
    <t xml:space="preserve">DH </t>
  </si>
  <si>
    <t xml:space="preserve">HD </t>
  </si>
  <si>
    <t xml:space="preserve">DI </t>
  </si>
  <si>
    <t xml:space="preserve">ID </t>
  </si>
  <si>
    <t xml:space="preserve">DJ </t>
  </si>
  <si>
    <t xml:space="preserve">JD </t>
  </si>
  <si>
    <t xml:space="preserve">DK </t>
  </si>
  <si>
    <t xml:space="preserve">KD </t>
  </si>
  <si>
    <t xml:space="preserve">EF </t>
  </si>
  <si>
    <t xml:space="preserve">FE </t>
  </si>
  <si>
    <t xml:space="preserve">EG </t>
  </si>
  <si>
    <t xml:space="preserve">GE </t>
  </si>
  <si>
    <t xml:space="preserve">EH </t>
  </si>
  <si>
    <t xml:space="preserve">HE </t>
  </si>
  <si>
    <t xml:space="preserve">EI </t>
  </si>
  <si>
    <t xml:space="preserve">IE </t>
  </si>
  <si>
    <t xml:space="preserve">EJ </t>
  </si>
  <si>
    <t xml:space="preserve">JE </t>
  </si>
  <si>
    <t xml:space="preserve">EK </t>
  </si>
  <si>
    <t xml:space="preserve">KE </t>
  </si>
  <si>
    <t xml:space="preserve">FG </t>
  </si>
  <si>
    <t xml:space="preserve">GF </t>
  </si>
  <si>
    <t xml:space="preserve">FH </t>
  </si>
  <si>
    <t xml:space="preserve">HF </t>
  </si>
  <si>
    <t xml:space="preserve">FI </t>
  </si>
  <si>
    <t xml:space="preserve">IF </t>
  </si>
  <si>
    <t xml:space="preserve">FJ </t>
  </si>
  <si>
    <t xml:space="preserve">JF </t>
  </si>
  <si>
    <t xml:space="preserve">FK </t>
  </si>
  <si>
    <t xml:space="preserve">KF </t>
  </si>
  <si>
    <t xml:space="preserve">GH </t>
  </si>
  <si>
    <t xml:space="preserve">HG </t>
  </si>
  <si>
    <t xml:space="preserve">GI </t>
  </si>
  <si>
    <t xml:space="preserve">IG </t>
  </si>
  <si>
    <t xml:space="preserve">GJ </t>
  </si>
  <si>
    <t xml:space="preserve">JG </t>
  </si>
  <si>
    <t xml:space="preserve">GK </t>
  </si>
  <si>
    <t xml:space="preserve">KG </t>
  </si>
  <si>
    <t xml:space="preserve">HI </t>
  </si>
  <si>
    <t xml:space="preserve">IH </t>
  </si>
  <si>
    <t xml:space="preserve">HJ </t>
  </si>
  <si>
    <t xml:space="preserve">JH </t>
  </si>
  <si>
    <t xml:space="preserve">KH </t>
  </si>
  <si>
    <t xml:space="preserve">IJ </t>
  </si>
  <si>
    <t xml:space="preserve">JI </t>
  </si>
  <si>
    <t xml:space="preserve">IK </t>
  </si>
  <si>
    <t xml:space="preserve">KI </t>
  </si>
  <si>
    <t xml:space="preserve">JK </t>
  </si>
  <si>
    <t xml:space="preserve">KJ </t>
  </si>
  <si>
    <t xml:space="preserve">BATCH </t>
  </si>
  <si>
    <t xml:space="preserve">HK </t>
  </si>
  <si>
    <t>Genotype</t>
  </si>
  <si>
    <t>Genet code</t>
  </si>
  <si>
    <t>01</t>
  </si>
  <si>
    <t>A</t>
  </si>
  <si>
    <t>02</t>
  </si>
  <si>
    <t>B</t>
  </si>
  <si>
    <t>03</t>
  </si>
  <si>
    <t>C</t>
  </si>
  <si>
    <t>05</t>
  </si>
  <si>
    <t>D</t>
  </si>
  <si>
    <t>06</t>
  </si>
  <si>
    <t>E</t>
  </si>
  <si>
    <t>07</t>
  </si>
  <si>
    <t>F</t>
  </si>
  <si>
    <t>08</t>
  </si>
  <si>
    <t>G</t>
  </si>
  <si>
    <t>09</t>
  </si>
  <si>
    <t>H</t>
  </si>
  <si>
    <t>12</t>
  </si>
  <si>
    <t>I</t>
  </si>
  <si>
    <t>13</t>
  </si>
  <si>
    <t>J</t>
  </si>
  <si>
    <t>04</t>
  </si>
  <si>
    <t>K</t>
  </si>
  <si>
    <t xml:space="preserve">02-01- </t>
  </si>
  <si>
    <t xml:space="preserve">01-02- </t>
  </si>
  <si>
    <t xml:space="preserve">03-01- </t>
  </si>
  <si>
    <t xml:space="preserve">01-03- </t>
  </si>
  <si>
    <t xml:space="preserve">02-03- </t>
  </si>
  <si>
    <t xml:space="preserve">03-02- </t>
  </si>
  <si>
    <t xml:space="preserve">05-01- </t>
  </si>
  <si>
    <t xml:space="preserve">05-03- </t>
  </si>
  <si>
    <t xml:space="preserve">01-05- </t>
  </si>
  <si>
    <t xml:space="preserve">02-05- </t>
  </si>
  <si>
    <t xml:space="preserve">03-05- </t>
  </si>
  <si>
    <t xml:space="preserve">05-02- </t>
  </si>
  <si>
    <t xml:space="preserve">06-01- </t>
  </si>
  <si>
    <t xml:space="preserve">06-03- </t>
  </si>
  <si>
    <t xml:space="preserve">06-05- </t>
  </si>
  <si>
    <t xml:space="preserve">06-02- </t>
  </si>
  <si>
    <t xml:space="preserve">01-06- </t>
  </si>
  <si>
    <t xml:space="preserve">02-06- </t>
  </si>
  <si>
    <t xml:space="preserve">03-06- </t>
  </si>
  <si>
    <t xml:space="preserve">05-06- </t>
  </si>
  <si>
    <t xml:space="preserve">07-01- </t>
  </si>
  <si>
    <t xml:space="preserve">07-03- </t>
  </si>
  <si>
    <t xml:space="preserve">07-05- </t>
  </si>
  <si>
    <t xml:space="preserve">07-02- </t>
  </si>
  <si>
    <t xml:space="preserve">07-06- </t>
  </si>
  <si>
    <t xml:space="preserve">01-07- </t>
  </si>
  <si>
    <t xml:space="preserve">02-07- </t>
  </si>
  <si>
    <t xml:space="preserve">03-07- </t>
  </si>
  <si>
    <t xml:space="preserve">05-07- </t>
  </si>
  <si>
    <t xml:space="preserve">06-07- </t>
  </si>
  <si>
    <t xml:space="preserve">08-01- </t>
  </si>
  <si>
    <t xml:space="preserve">08-03- </t>
  </si>
  <si>
    <t xml:space="preserve">08-05- </t>
  </si>
  <si>
    <t xml:space="preserve">01-08- </t>
  </si>
  <si>
    <t xml:space="preserve">02-08- </t>
  </si>
  <si>
    <t xml:space="preserve">03-08- </t>
  </si>
  <si>
    <t xml:space="preserve">05-08- </t>
  </si>
  <si>
    <t xml:space="preserve">06-08- </t>
  </si>
  <si>
    <t xml:space="preserve">07-08- </t>
  </si>
  <si>
    <t xml:space="preserve">08-02- </t>
  </si>
  <si>
    <t xml:space="preserve">08-06- </t>
  </si>
  <si>
    <t xml:space="preserve">08-07- </t>
  </si>
  <si>
    <t xml:space="preserve">09-01- </t>
  </si>
  <si>
    <t xml:space="preserve">09-03- </t>
  </si>
  <si>
    <t xml:space="preserve">09-05- </t>
  </si>
  <si>
    <t xml:space="preserve">09-08- </t>
  </si>
  <si>
    <t xml:space="preserve">09-02- </t>
  </si>
  <si>
    <t xml:space="preserve">01-09- </t>
  </si>
  <si>
    <t xml:space="preserve">02-09- </t>
  </si>
  <si>
    <t xml:space="preserve">03-09- </t>
  </si>
  <si>
    <t xml:space="preserve">05-09- </t>
  </si>
  <si>
    <t xml:space="preserve">06-09- </t>
  </si>
  <si>
    <t xml:space="preserve">07-09- </t>
  </si>
  <si>
    <t xml:space="preserve">08-09- </t>
  </si>
  <si>
    <t xml:space="preserve">09-06- </t>
  </si>
  <si>
    <t xml:space="preserve">09-07- </t>
  </si>
  <si>
    <t xml:space="preserve">02-01-T03-09- </t>
  </si>
  <si>
    <t xml:space="preserve">12-01- </t>
  </si>
  <si>
    <t xml:space="preserve">12-03- </t>
  </si>
  <si>
    <t xml:space="preserve">12-05- </t>
  </si>
  <si>
    <t xml:space="preserve">12-08- </t>
  </si>
  <si>
    <t xml:space="preserve">01-12- </t>
  </si>
  <si>
    <t xml:space="preserve">02-12- </t>
  </si>
  <si>
    <t>03-12- .</t>
  </si>
  <si>
    <t xml:space="preserve">05-12- </t>
  </si>
  <si>
    <t xml:space="preserve">06-12- </t>
  </si>
  <si>
    <t xml:space="preserve">07-12- </t>
  </si>
  <si>
    <t xml:space="preserve">08-12- </t>
  </si>
  <si>
    <t xml:space="preserve">09-12- </t>
  </si>
  <si>
    <t xml:space="preserve">12-02- </t>
  </si>
  <si>
    <t xml:space="preserve">12-09- </t>
  </si>
  <si>
    <t xml:space="preserve">12-06- </t>
  </si>
  <si>
    <t xml:space="preserve">12-07- </t>
  </si>
  <si>
    <t xml:space="preserve">13-01- </t>
  </si>
  <si>
    <t xml:space="preserve">13-03- </t>
  </si>
  <si>
    <t xml:space="preserve">13-05- </t>
  </si>
  <si>
    <t xml:space="preserve">13-08- </t>
  </si>
  <si>
    <t xml:space="preserve">13-12- </t>
  </si>
  <si>
    <t xml:space="preserve">01-13- </t>
  </si>
  <si>
    <t xml:space="preserve">02-13- </t>
  </si>
  <si>
    <t xml:space="preserve">03-13- </t>
  </si>
  <si>
    <t xml:space="preserve">05-13- </t>
  </si>
  <si>
    <t xml:space="preserve">06-13- </t>
  </si>
  <si>
    <t xml:space="preserve">07-13- </t>
  </si>
  <si>
    <t xml:space="preserve">08-13- </t>
  </si>
  <si>
    <t xml:space="preserve">09-13- </t>
  </si>
  <si>
    <t xml:space="preserve">12-13- </t>
  </si>
  <si>
    <t xml:space="preserve">13-02- </t>
  </si>
  <si>
    <t xml:space="preserve">13-09- </t>
  </si>
  <si>
    <t xml:space="preserve">13-06- </t>
  </si>
  <si>
    <t xml:space="preserve">13-07- </t>
  </si>
  <si>
    <t xml:space="preserve">04-01- </t>
  </si>
  <si>
    <t xml:space="preserve">04-03- </t>
  </si>
  <si>
    <t xml:space="preserve">04-05- </t>
  </si>
  <si>
    <t xml:space="preserve">04-08- </t>
  </si>
  <si>
    <t xml:space="preserve">04-12- </t>
  </si>
  <si>
    <t xml:space="preserve">04-13- </t>
  </si>
  <si>
    <t xml:space="preserve">04-02- </t>
  </si>
  <si>
    <t xml:space="preserve">04-09- </t>
  </si>
  <si>
    <t xml:space="preserve">04-06- </t>
  </si>
  <si>
    <t xml:space="preserve">04-07- </t>
  </si>
  <si>
    <t xml:space="preserve">01-04- </t>
  </si>
  <si>
    <t xml:space="preserve">02-04- </t>
  </si>
  <si>
    <t xml:space="preserve">03-04- </t>
  </si>
  <si>
    <t xml:space="preserve">05-04- </t>
  </si>
  <si>
    <t xml:space="preserve">06-04- </t>
  </si>
  <si>
    <t xml:space="preserve">07-04- </t>
  </si>
  <si>
    <t xml:space="preserve">08-04- </t>
  </si>
  <si>
    <t xml:space="preserve">09-04- </t>
  </si>
  <si>
    <t xml:space="preserve">12-04- </t>
  </si>
  <si>
    <t xml:space="preserve">13-04- </t>
  </si>
  <si>
    <t>Night Avg</t>
  </si>
  <si>
    <t xml:space="preserve">AA </t>
  </si>
  <si>
    <t xml:space="preserve">CC </t>
  </si>
  <si>
    <t xml:space="preserve">DD </t>
  </si>
  <si>
    <t xml:space="preserve">GG </t>
  </si>
  <si>
    <t xml:space="preserve">II </t>
  </si>
  <si>
    <t xml:space="preserve">JJ </t>
  </si>
  <si>
    <t xml:space="preserve">HH </t>
  </si>
  <si>
    <t xml:space="preserve">EE </t>
  </si>
  <si>
    <t xml:space="preserve">BB </t>
  </si>
  <si>
    <t xml:space="preserve">FF </t>
  </si>
  <si>
    <t xml:space="preserve">KK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</si>
</sst>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4" xfId="0" applyFont="1" applyBorder="1"/>
    <xf numFmtId="0" fontId="1" fillId="0" borderId="0" xfId="0" applyFont="1"/>
    <xf numFmtId="0" fontId="1" fillId="0" borderId="1" xfId="0" applyFont="1" applyBorder="1"/>
    <xf numFmtId="0" fontId="0" fillId="0" borderId="5" xfId="0" applyBorder="1"/>
    <xf numFmtId="0" fontId="1" fillId="0" borderId="5" xfId="0" applyFont="1" applyBorder="1"/>
    <xf numFmtId="0" fontId="0" fillId="0" borderId="6" xfId="0" applyFill="1" applyBorder="1"/>
    <xf numFmtId="0" fontId="1" fillId="0" borderId="4" xfId="0" applyFont="1" applyFill="1" applyBorder="1"/>
    <xf numFmtId="0" fontId="2" fillId="0" borderId="5" xfId="0" applyFont="1" applyBorder="1"/>
    <xf numFmtId="0" fontId="2" fillId="0" borderId="0" xfId="0" applyFont="1"/>
    <xf numFmtId="0" fontId="3" fillId="0" borderId="5" xfId="0" applyFont="1" applyBorder="1"/>
    <xf numFmtId="0" fontId="0" fillId="0" borderId="0" xfId="0" applyFont="1"/>
    <xf numFmtId="0" fontId="1" fillId="0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3" fillId="0" borderId="0" xfId="0" applyFont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  <color rgb="FFFFFF99"/>
      <color rgb="FFFF6600"/>
      <color rgb="FF006666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BCB-462D-8561-44610D421AE9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BCB-462D-8561-44610D421AE9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BCB-462D-8561-44610D421AE9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BCB-462D-8561-44610D421AE9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BCB-462D-8561-44610D421AE9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BCB-462D-8561-44610D421AE9}"/>
              </c:ext>
            </c:extLst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BCB-462D-8561-44610D421AE9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BCB-462D-8561-44610D421AE9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BCB-462D-8561-44610D421AE9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BCB-462D-8561-44610D421AE9}"/>
              </c:ext>
            </c:extLst>
          </c:dPt>
          <c:dPt>
            <c:idx val="1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BCB-462D-8561-44610D421AE9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BCB-462D-8561-44610D421AE9}"/>
              </c:ext>
            </c:extLst>
          </c:dPt>
          <c:dPt>
            <c:idx val="2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ABCB-462D-8561-44610D421AE9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BCB-462D-8561-44610D421AE9}"/>
              </c:ext>
            </c:extLst>
          </c:dPt>
          <c:dPt>
            <c:idx val="2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BCB-462D-8561-44610D421AE9}"/>
              </c:ext>
            </c:extLst>
          </c:dPt>
          <c:dPt>
            <c:idx val="2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BCB-462D-8561-44610D421AE9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ABCB-462D-8561-44610D421AE9}"/>
              </c:ext>
            </c:extLst>
          </c:dPt>
          <c:dPt>
            <c:idx val="2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ABCB-462D-8561-44610D421AE9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BCB-462D-8561-44610D421AE9}"/>
              </c:ext>
            </c:extLst>
          </c:dPt>
          <c:dPt>
            <c:idx val="3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BCB-462D-8561-44610D421AE9}"/>
              </c:ext>
            </c:extLst>
          </c:dPt>
          <c:dPt>
            <c:idx val="3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ABCB-462D-8561-44610D421AE9}"/>
              </c:ext>
            </c:extLst>
          </c:dPt>
          <c:dPt>
            <c:idx val="3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BCB-462D-8561-44610D421AE9}"/>
              </c:ext>
            </c:extLst>
          </c:dPt>
          <c:dPt>
            <c:idx val="3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ABCB-462D-8561-44610D421AE9}"/>
              </c:ext>
            </c:extLst>
          </c:dPt>
          <c:dPt>
            <c:idx val="3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BCB-462D-8561-44610D421AE9}"/>
              </c:ext>
            </c:extLst>
          </c:dPt>
          <c:dPt>
            <c:idx val="4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ABCB-462D-8561-44610D421AE9}"/>
              </c:ext>
            </c:extLst>
          </c:dPt>
          <c:dPt>
            <c:idx val="4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ABCB-462D-8561-44610D421AE9}"/>
              </c:ext>
            </c:extLst>
          </c:dPt>
          <c:dPt>
            <c:idx val="4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ABCB-462D-8561-44610D421AE9}"/>
              </c:ext>
            </c:extLst>
          </c:dPt>
          <c:dPt>
            <c:idx val="4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ABCB-462D-8561-44610D421AE9}"/>
              </c:ext>
            </c:extLst>
          </c:dPt>
          <c:dPt>
            <c:idx val="4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ABCB-462D-8561-44610D421AE9}"/>
              </c:ext>
            </c:extLst>
          </c:dPt>
          <c:dPt>
            <c:idx val="5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ABCB-462D-8561-44610D421AE9}"/>
              </c:ext>
            </c:extLst>
          </c:dPt>
          <c:dPt>
            <c:idx val="5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ABCB-462D-8561-44610D421AE9}"/>
              </c:ext>
            </c:extLst>
          </c:dPt>
          <c:dPt>
            <c:idx val="5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ABCB-462D-8561-44610D421AE9}"/>
              </c:ext>
            </c:extLst>
          </c:dPt>
          <c:dPt>
            <c:idx val="5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ABCB-462D-8561-44610D421AE9}"/>
              </c:ext>
            </c:extLst>
          </c:dPt>
          <c:dPt>
            <c:idx val="6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ABCB-462D-8561-44610D421AE9}"/>
              </c:ext>
            </c:extLst>
          </c:dPt>
          <c:dPt>
            <c:idx val="6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ABCB-462D-8561-44610D421AE9}"/>
              </c:ext>
            </c:extLst>
          </c:dPt>
          <c:dPt>
            <c:idx val="6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ABCB-462D-8561-44610D421AE9}"/>
              </c:ext>
            </c:extLst>
          </c:dPt>
          <c:dPt>
            <c:idx val="6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ABCB-462D-8561-44610D421AE9}"/>
              </c:ext>
            </c:extLst>
          </c:dPt>
          <c:dPt>
            <c:idx val="6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ABCB-462D-8561-44610D421AE9}"/>
              </c:ext>
            </c:extLst>
          </c:dPt>
          <c:dPt>
            <c:idx val="6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ABCB-462D-8561-44610D421AE9}"/>
              </c:ext>
            </c:extLst>
          </c:dPt>
          <c:dPt>
            <c:idx val="69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ABCB-462D-8561-44610D421AE9}"/>
              </c:ext>
            </c:extLst>
          </c:dPt>
          <c:dPt>
            <c:idx val="7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ABCB-462D-8561-44610D421AE9}"/>
              </c:ext>
            </c:extLst>
          </c:dPt>
          <c:dPt>
            <c:idx val="7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ABCB-462D-8561-44610D421AE9}"/>
              </c:ext>
            </c:extLst>
          </c:dPt>
          <c:dPt>
            <c:idx val="7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ABCB-462D-8561-44610D421AE9}"/>
              </c:ext>
            </c:extLst>
          </c:dPt>
          <c:dPt>
            <c:idx val="7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ABCB-462D-8561-44610D421AE9}"/>
              </c:ext>
            </c:extLst>
          </c:dPt>
          <c:dPt>
            <c:idx val="7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ABCB-462D-8561-44610D421AE9}"/>
              </c:ext>
            </c:extLst>
          </c:dPt>
          <c:dPt>
            <c:idx val="7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ABCB-462D-8561-44610D421AE9}"/>
              </c:ext>
            </c:extLst>
          </c:dPt>
          <c:dPt>
            <c:idx val="77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ABCB-462D-8561-44610D421AE9}"/>
              </c:ext>
            </c:extLst>
          </c:dPt>
          <c:dPt>
            <c:idx val="78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ABCB-462D-8561-44610D421AE9}"/>
              </c:ext>
            </c:extLst>
          </c:dPt>
          <c:dPt>
            <c:idx val="79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ABCB-462D-8561-44610D421AE9}"/>
              </c:ext>
            </c:extLst>
          </c:dPt>
          <c:dPt>
            <c:idx val="8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ABCB-462D-8561-44610D421AE9}"/>
              </c:ext>
            </c:extLst>
          </c:dPt>
          <c:dPt>
            <c:idx val="8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ABCB-462D-8561-44610D421AE9}"/>
              </c:ext>
            </c:extLst>
          </c:dPt>
          <c:dPt>
            <c:idx val="82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ABCB-462D-8561-44610D421AE9}"/>
              </c:ext>
            </c:extLst>
          </c:dPt>
          <c:dPt>
            <c:idx val="83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ABCB-462D-8561-44610D421AE9}"/>
              </c:ext>
            </c:extLst>
          </c:dPt>
          <c:dPt>
            <c:idx val="84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ABCB-462D-8561-44610D421AE9}"/>
              </c:ext>
            </c:extLst>
          </c:dPt>
          <c:dPt>
            <c:idx val="8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ABCB-462D-8561-44610D421AE9}"/>
              </c:ext>
            </c:extLst>
          </c:dPt>
          <c:dPt>
            <c:idx val="86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ABCB-462D-8561-44610D421AE9}"/>
              </c:ext>
            </c:extLst>
          </c:dPt>
          <c:dPt>
            <c:idx val="88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ABCB-462D-8561-44610D421AE9}"/>
              </c:ext>
            </c:extLst>
          </c:dPt>
          <c:dPt>
            <c:idx val="89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ABCB-462D-8561-44610D421AE9}"/>
              </c:ext>
            </c:extLst>
          </c:dPt>
          <c:dPt>
            <c:idx val="90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ABCB-462D-8561-44610D421AE9}"/>
              </c:ext>
            </c:extLst>
          </c:dPt>
          <c:dPt>
            <c:idx val="91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ABCB-462D-8561-44610D421AE9}"/>
              </c:ext>
            </c:extLst>
          </c:dPt>
          <c:dPt>
            <c:idx val="92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ABCB-462D-8561-44610D421AE9}"/>
              </c:ext>
            </c:extLst>
          </c:dPt>
          <c:dPt>
            <c:idx val="93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ABCB-462D-8561-44610D421AE9}"/>
              </c:ext>
            </c:extLst>
          </c:dPt>
          <c:dPt>
            <c:idx val="95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ABCB-462D-8561-44610D421AE9}"/>
              </c:ext>
            </c:extLst>
          </c:dPt>
          <c:dPt>
            <c:idx val="96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ABCB-462D-8561-44610D421AE9}"/>
              </c:ext>
            </c:extLst>
          </c:dPt>
          <c:dPt>
            <c:idx val="97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ABCB-462D-8561-44610D421AE9}"/>
              </c:ext>
            </c:extLst>
          </c:dPt>
          <c:dPt>
            <c:idx val="99"/>
            <c:invertIfNegative val="0"/>
            <c:bubble3D val="0"/>
            <c:spPr>
              <a:solidFill>
                <a:srgbClr val="0066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ABCB-462D-8561-44610D421AE9}"/>
              </c:ext>
            </c:extLst>
          </c:dPt>
          <c:dPt>
            <c:idx val="100"/>
            <c:invertIfNegative val="0"/>
            <c:bubble3D val="0"/>
            <c:spPr>
              <a:solidFill>
                <a:srgbClr val="0066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ABCB-462D-8561-44610D421AE9}"/>
              </c:ext>
            </c:extLst>
          </c:dPt>
          <c:dPt>
            <c:idx val="101"/>
            <c:invertIfNegative val="0"/>
            <c:bubble3D val="0"/>
            <c:spPr>
              <a:solidFill>
                <a:srgbClr val="0066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ABCB-462D-8561-44610D421AE9}"/>
              </c:ext>
            </c:extLst>
          </c:dPt>
          <c:dPt>
            <c:idx val="102"/>
            <c:invertIfNegative val="0"/>
            <c:bubble3D val="0"/>
            <c:spPr>
              <a:solidFill>
                <a:srgbClr val="0066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ABCB-462D-8561-44610D421AE9}"/>
              </c:ext>
            </c:extLst>
          </c:dPt>
          <c:dPt>
            <c:idx val="103"/>
            <c:invertIfNegative val="0"/>
            <c:bubble3D val="0"/>
            <c:spPr>
              <a:solidFill>
                <a:srgbClr val="0066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ABCB-462D-8561-44610D421AE9}"/>
              </c:ext>
            </c:extLst>
          </c:dPt>
          <c:dPt>
            <c:idx val="104"/>
            <c:invertIfNegative val="0"/>
            <c:bubble3D val="0"/>
            <c:spPr>
              <a:solidFill>
                <a:srgbClr val="0066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ABCB-462D-8561-44610D421AE9}"/>
              </c:ext>
            </c:extLst>
          </c:dPt>
          <c:dPt>
            <c:idx val="105"/>
            <c:invertIfNegative val="0"/>
            <c:bubble3D val="0"/>
            <c:spPr>
              <a:solidFill>
                <a:srgbClr val="0066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ABCB-462D-8561-44610D421AE9}"/>
              </c:ext>
            </c:extLst>
          </c:dPt>
          <c:dPt>
            <c:idx val="106"/>
            <c:invertIfNegative val="0"/>
            <c:bubble3D val="0"/>
            <c:spPr>
              <a:solidFill>
                <a:srgbClr val="0066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A-ABCB-462D-8561-44610D421AE9}"/>
              </c:ext>
            </c:extLst>
          </c:dPt>
          <c:dPt>
            <c:idx val="107"/>
            <c:invertIfNegative val="0"/>
            <c:bubble3D val="0"/>
            <c:spPr>
              <a:solidFill>
                <a:srgbClr val="0066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ABCB-462D-8561-44610D421AE9}"/>
              </c:ext>
            </c:extLst>
          </c:dPt>
          <c:dPt>
            <c:idx val="108"/>
            <c:invertIfNegative val="0"/>
            <c:bubble3D val="0"/>
            <c:spPr>
              <a:solidFill>
                <a:srgbClr val="0066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ABCB-462D-8561-44610D421AE9}"/>
              </c:ext>
            </c:extLst>
          </c:dPt>
          <c:dPt>
            <c:idx val="110"/>
            <c:invertIfNegative val="0"/>
            <c:bubble3D val="0"/>
            <c:spPr>
              <a:solidFill>
                <a:srgbClr val="0000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ABCB-462D-8561-44610D421AE9}"/>
              </c:ext>
            </c:extLst>
          </c:dPt>
          <c:dPt>
            <c:idx val="111"/>
            <c:invertIfNegative val="0"/>
            <c:bubble3D val="0"/>
            <c:spPr>
              <a:solidFill>
                <a:srgbClr val="0000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E-ABCB-462D-8561-44610D421AE9}"/>
              </c:ext>
            </c:extLst>
          </c:dPt>
          <c:dPt>
            <c:idx val="112"/>
            <c:invertIfNegative val="0"/>
            <c:bubble3D val="0"/>
            <c:spPr>
              <a:solidFill>
                <a:srgbClr val="0000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ABCB-462D-8561-44610D421AE9}"/>
              </c:ext>
            </c:extLst>
          </c:dPt>
          <c:dPt>
            <c:idx val="113"/>
            <c:invertIfNegative val="0"/>
            <c:bubble3D val="0"/>
            <c:spPr>
              <a:solidFill>
                <a:srgbClr val="0000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ABCB-462D-8561-44610D421AE9}"/>
              </c:ext>
            </c:extLst>
          </c:dPt>
          <c:dPt>
            <c:idx val="114"/>
            <c:invertIfNegative val="0"/>
            <c:bubble3D val="0"/>
            <c:spPr>
              <a:solidFill>
                <a:srgbClr val="0000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ABCB-462D-8561-44610D421AE9}"/>
              </c:ext>
            </c:extLst>
          </c:dPt>
          <c:dPt>
            <c:idx val="115"/>
            <c:invertIfNegative val="0"/>
            <c:bubble3D val="0"/>
            <c:spPr>
              <a:solidFill>
                <a:srgbClr val="0000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ABCB-462D-8561-44610D421AE9}"/>
              </c:ext>
            </c:extLst>
          </c:dPt>
          <c:dPt>
            <c:idx val="116"/>
            <c:invertIfNegative val="0"/>
            <c:bubble3D val="0"/>
            <c:spPr>
              <a:solidFill>
                <a:srgbClr val="0000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ABCB-462D-8561-44610D421AE9}"/>
              </c:ext>
            </c:extLst>
          </c:dPt>
          <c:dPt>
            <c:idx val="117"/>
            <c:invertIfNegative val="0"/>
            <c:bubble3D val="0"/>
            <c:spPr>
              <a:solidFill>
                <a:srgbClr val="0000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4-ABCB-462D-8561-44610D421AE9}"/>
              </c:ext>
            </c:extLst>
          </c:dPt>
          <c:dPt>
            <c:idx val="118"/>
            <c:invertIfNegative val="0"/>
            <c:bubble3D val="0"/>
            <c:spPr>
              <a:solidFill>
                <a:srgbClr val="0000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ABCB-462D-8561-44610D421AE9}"/>
              </c:ext>
            </c:extLst>
          </c:dPt>
          <c:dPt>
            <c:idx val="119"/>
            <c:invertIfNegative val="0"/>
            <c:bubble3D val="0"/>
            <c:spPr>
              <a:solidFill>
                <a:srgbClr val="0000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6-ABCB-462D-8561-44610D421AE9}"/>
              </c:ext>
            </c:extLst>
          </c:dPt>
          <c:dPt>
            <c:idx val="12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ABCB-462D-8561-44610D421AE9}"/>
              </c:ext>
            </c:extLst>
          </c:dPt>
          <c:errBars>
            <c:errBarType val="both"/>
            <c:errValType val="cust"/>
            <c:noEndCap val="0"/>
            <c:plus>
              <c:numRef>
                <c:f>'ova graph'!$D$4:$D$126</c:f>
                <c:numCache>
                  <c:formatCode>General</c:formatCode>
                  <c:ptCount val="123"/>
                  <c:pt idx="0">
                    <c:v>0.91902841896891818</c:v>
                  </c:pt>
                  <c:pt idx="1">
                    <c:v>0.1349527665317139</c:v>
                  </c:pt>
                  <c:pt idx="2">
                    <c:v>0.21452170199465323</c:v>
                  </c:pt>
                  <c:pt idx="3">
                    <c:v>1.8579394192386209</c:v>
                  </c:pt>
                  <c:pt idx="4">
                    <c:v>1.0393624157214987</c:v>
                  </c:pt>
                  <c:pt idx="5">
                    <c:v>0</c:v>
                  </c:pt>
                  <c:pt idx="6">
                    <c:v>1.6237709708330024</c:v>
                  </c:pt>
                  <c:pt idx="7">
                    <c:v>0.28271815023243113</c:v>
                  </c:pt>
                  <c:pt idx="8">
                    <c:v>0</c:v>
                  </c:pt>
                  <c:pt idx="9">
                    <c:v>1.2807139794106399</c:v>
                  </c:pt>
                  <c:pt idx="11">
                    <c:v>0.68180776606318705</c:v>
                  </c:pt>
                  <c:pt idx="12">
                    <c:v>1.2774057269374812</c:v>
                  </c:pt>
                  <c:pt idx="13">
                    <c:v>0</c:v>
                  </c:pt>
                  <c:pt idx="14">
                    <c:v>2.1759494783107565</c:v>
                  </c:pt>
                  <c:pt idx="15">
                    <c:v>0.67498491818899675</c:v>
                  </c:pt>
                  <c:pt idx="16">
                    <c:v>0.10334075193647989</c:v>
                  </c:pt>
                  <c:pt idx="17">
                    <c:v>1.6289808164455166</c:v>
                  </c:pt>
                  <c:pt idx="18">
                    <c:v>0.44131958252502912</c:v>
                  </c:pt>
                  <c:pt idx="19">
                    <c:v>0.16314934317492366</c:v>
                  </c:pt>
                  <c:pt idx="20">
                    <c:v>3.1503140621200068</c:v>
                  </c:pt>
                  <c:pt idx="22">
                    <c:v>0</c:v>
                  </c:pt>
                  <c:pt idx="23">
                    <c:v>0.78314629641254063</c:v>
                  </c:pt>
                  <c:pt idx="24">
                    <c:v>0.14479621697331413</c:v>
                  </c:pt>
                  <c:pt idx="25">
                    <c:v>3.6218251708856757</c:v>
                  </c:pt>
                  <c:pt idx="26">
                    <c:v>1.9560009202894248</c:v>
                  </c:pt>
                  <c:pt idx="27">
                    <c:v>0</c:v>
                  </c:pt>
                  <c:pt idx="28">
                    <c:v>3.0062670578840662</c:v>
                  </c:pt>
                  <c:pt idx="29">
                    <c:v>0.41081597863297992</c:v>
                  </c:pt>
                  <c:pt idx="30">
                    <c:v>0.11148272017837237</c:v>
                  </c:pt>
                  <c:pt idx="31">
                    <c:v>0.77342858193368169</c:v>
                  </c:pt>
                  <c:pt idx="33">
                    <c:v>0.20255676336927625</c:v>
                  </c:pt>
                  <c:pt idx="34">
                    <c:v>0.43992186225154384</c:v>
                  </c:pt>
                  <c:pt idx="35">
                    <c:v>0.2032520325203252</c:v>
                  </c:pt>
                  <c:pt idx="36">
                    <c:v>8.3333333333333343E-2</c:v>
                  </c:pt>
                  <c:pt idx="37">
                    <c:v>2.9031855977058605</c:v>
                  </c:pt>
                  <c:pt idx="38">
                    <c:v>0.62610127310584052</c:v>
                  </c:pt>
                  <c:pt idx="39">
                    <c:v>2.5855948435619633</c:v>
                  </c:pt>
                  <c:pt idx="40">
                    <c:v>0.48014311202087862</c:v>
                  </c:pt>
                  <c:pt idx="41">
                    <c:v>0</c:v>
                  </c:pt>
                  <c:pt idx="42">
                    <c:v>1.4935103311418578</c:v>
                  </c:pt>
                  <c:pt idx="44">
                    <c:v>0.38382767128052114</c:v>
                  </c:pt>
                  <c:pt idx="45">
                    <c:v>1.3132748974162229</c:v>
                  </c:pt>
                  <c:pt idx="46">
                    <c:v>0.18019589468219419</c:v>
                  </c:pt>
                  <c:pt idx="47">
                    <c:v>0.49751243781094528</c:v>
                  </c:pt>
                  <c:pt idx="48">
                    <c:v>4.5200828288271948</c:v>
                  </c:pt>
                  <c:pt idx="49">
                    <c:v>1.4543823730778704</c:v>
                  </c:pt>
                  <c:pt idx="50">
                    <c:v>0</c:v>
                  </c:pt>
                  <c:pt idx="51">
                    <c:v>3.2296321634429743</c:v>
                  </c:pt>
                  <c:pt idx="52">
                    <c:v>0.35087719298245612</c:v>
                  </c:pt>
                  <c:pt idx="53">
                    <c:v>0.77325246165900474</c:v>
                  </c:pt>
                  <c:pt idx="55">
                    <c:v>0.45045045045045046</c:v>
                  </c:pt>
                  <c:pt idx="56">
                    <c:v>0.58182776597450458</c:v>
                  </c:pt>
                  <c:pt idx="57">
                    <c:v>0.14629457183917466</c:v>
                  </c:pt>
                  <c:pt idx="58">
                    <c:v>9.6302945467438131E-2</c:v>
                  </c:pt>
                  <c:pt idx="59">
                    <c:v>6.4805895354183436</c:v>
                  </c:pt>
                  <c:pt idx="60">
                    <c:v>0.75224207794000852</c:v>
                  </c:pt>
                  <c:pt idx="61">
                    <c:v>0</c:v>
                  </c:pt>
                  <c:pt idx="62">
                    <c:v>1.8381645310446031</c:v>
                  </c:pt>
                  <c:pt idx="63">
                    <c:v>0.24423980107521687</c:v>
                  </c:pt>
                  <c:pt idx="64">
                    <c:v>2.2835653681169958</c:v>
                  </c:pt>
                  <c:pt idx="66">
                    <c:v>0.46383482799880732</c:v>
                  </c:pt>
                  <c:pt idx="67">
                    <c:v>2.7167283071327391</c:v>
                  </c:pt>
                  <c:pt idx="68">
                    <c:v>0.61142341617368567</c:v>
                  </c:pt>
                  <c:pt idx="69">
                    <c:v>0.29569447025444001</c:v>
                  </c:pt>
                  <c:pt idx="70">
                    <c:v>1.0808408293143617</c:v>
                  </c:pt>
                  <c:pt idx="71">
                    <c:v>1.9016600130057322</c:v>
                  </c:pt>
                  <c:pt idx="72">
                    <c:v>1.5634231426781651</c:v>
                  </c:pt>
                  <c:pt idx="73">
                    <c:v>3.1286727828626972</c:v>
                  </c:pt>
                  <c:pt idx="74">
                    <c:v>1.7959264735350926</c:v>
                  </c:pt>
                  <c:pt idx="75">
                    <c:v>0.35069089145873039</c:v>
                  </c:pt>
                  <c:pt idx="77">
                    <c:v>3.9168220408296714</c:v>
                  </c:pt>
                  <c:pt idx="78">
                    <c:v>1.4724629481043399</c:v>
                  </c:pt>
                  <c:pt idx="79">
                    <c:v>3.1881874603420117</c:v>
                  </c:pt>
                  <c:pt idx="80">
                    <c:v>1.3040340317155881</c:v>
                  </c:pt>
                  <c:pt idx="81">
                    <c:v>1.0653121903525689</c:v>
                  </c:pt>
                  <c:pt idx="82">
                    <c:v>0.27219030406783018</c:v>
                  </c:pt>
                  <c:pt idx="83">
                    <c:v>0.86544694291090163</c:v>
                  </c:pt>
                  <c:pt idx="84">
                    <c:v>2.43733188474818</c:v>
                  </c:pt>
                  <c:pt idx="85">
                    <c:v>0.9624523766124653</c:v>
                  </c:pt>
                  <c:pt idx="86">
                    <c:v>0.17373846780968272</c:v>
                  </c:pt>
                  <c:pt idx="88">
                    <c:v>2.9503020582670154</c:v>
                  </c:pt>
                  <c:pt idx="89">
                    <c:v>0.34919889181346442</c:v>
                  </c:pt>
                  <c:pt idx="90">
                    <c:v>1.5006243688616341</c:v>
                  </c:pt>
                  <c:pt idx="91">
                    <c:v>2.1137731233376389</c:v>
                  </c:pt>
                  <c:pt idx="92">
                    <c:v>0.31695849346049726</c:v>
                  </c:pt>
                  <c:pt idx="93">
                    <c:v>1.0542737152183157</c:v>
                  </c:pt>
                  <c:pt idx="94">
                    <c:v>0</c:v>
                  </c:pt>
                  <c:pt idx="95">
                    <c:v>2.8680859472104387</c:v>
                  </c:pt>
                  <c:pt idx="96">
                    <c:v>2.760433625672194</c:v>
                  </c:pt>
                  <c:pt idx="97">
                    <c:v>1.1219794536484331</c:v>
                  </c:pt>
                  <c:pt idx="99">
                    <c:v>2.6037773438941048</c:v>
                  </c:pt>
                  <c:pt idx="100">
                    <c:v>1.9305614627218439</c:v>
                  </c:pt>
                  <c:pt idx="101">
                    <c:v>0.71311182544783558</c:v>
                  </c:pt>
                  <c:pt idx="102">
                    <c:v>1.8541892763148806</c:v>
                  </c:pt>
                  <c:pt idx="103">
                    <c:v>1.7297377475898172</c:v>
                  </c:pt>
                  <c:pt idx="104">
                    <c:v>0.96308902133842311</c:v>
                  </c:pt>
                  <c:pt idx="105">
                    <c:v>3.0868732781252906</c:v>
                  </c:pt>
                  <c:pt idx="106">
                    <c:v>0.79401767084912689</c:v>
                  </c:pt>
                  <c:pt idx="107">
                    <c:v>1.5309269061475965</c:v>
                  </c:pt>
                  <c:pt idx="108">
                    <c:v>0.40724790826510981</c:v>
                  </c:pt>
                  <c:pt idx="110">
                    <c:v>1.382735362793146</c:v>
                  </c:pt>
                  <c:pt idx="111">
                    <c:v>0.72513283043621513</c:v>
                  </c:pt>
                  <c:pt idx="112">
                    <c:v>1.1896972687717478</c:v>
                  </c:pt>
                  <c:pt idx="113">
                    <c:v>0.17598316098040634</c:v>
                  </c:pt>
                  <c:pt idx="114">
                    <c:v>1.3199541398237253</c:v>
                  </c:pt>
                  <c:pt idx="115">
                    <c:v>0.31371488099594219</c:v>
                  </c:pt>
                  <c:pt idx="116">
                    <c:v>0.479606027376553</c:v>
                  </c:pt>
                  <c:pt idx="117">
                    <c:v>1.2125263501649279</c:v>
                  </c:pt>
                  <c:pt idx="118">
                    <c:v>0.4781709253018227</c:v>
                  </c:pt>
                  <c:pt idx="119">
                    <c:v>0.23059422071472824</c:v>
                  </c:pt>
                  <c:pt idx="122">
                    <c:v>1.4391271767004465</c:v>
                  </c:pt>
                </c:numCache>
              </c:numRef>
            </c:plus>
            <c:minus>
              <c:numRef>
                <c:f>'ova graph'!$D$4:$D$126</c:f>
                <c:numCache>
                  <c:formatCode>General</c:formatCode>
                  <c:ptCount val="123"/>
                  <c:pt idx="0">
                    <c:v>0.91902841896891818</c:v>
                  </c:pt>
                  <c:pt idx="1">
                    <c:v>0.1349527665317139</c:v>
                  </c:pt>
                  <c:pt idx="2">
                    <c:v>0.21452170199465323</c:v>
                  </c:pt>
                  <c:pt idx="3">
                    <c:v>1.8579394192386209</c:v>
                  </c:pt>
                  <c:pt idx="4">
                    <c:v>1.0393624157214987</c:v>
                  </c:pt>
                  <c:pt idx="5">
                    <c:v>0</c:v>
                  </c:pt>
                  <c:pt idx="6">
                    <c:v>1.6237709708330024</c:v>
                  </c:pt>
                  <c:pt idx="7">
                    <c:v>0.28271815023243113</c:v>
                  </c:pt>
                  <c:pt idx="8">
                    <c:v>0</c:v>
                  </c:pt>
                  <c:pt idx="9">
                    <c:v>1.2807139794106399</c:v>
                  </c:pt>
                  <c:pt idx="11">
                    <c:v>0.68180776606318705</c:v>
                  </c:pt>
                  <c:pt idx="12">
                    <c:v>1.2774057269374812</c:v>
                  </c:pt>
                  <c:pt idx="13">
                    <c:v>0</c:v>
                  </c:pt>
                  <c:pt idx="14">
                    <c:v>2.1759494783107565</c:v>
                  </c:pt>
                  <c:pt idx="15">
                    <c:v>0.67498491818899675</c:v>
                  </c:pt>
                  <c:pt idx="16">
                    <c:v>0.10334075193647989</c:v>
                  </c:pt>
                  <c:pt idx="17">
                    <c:v>1.6289808164455166</c:v>
                  </c:pt>
                  <c:pt idx="18">
                    <c:v>0.44131958252502912</c:v>
                  </c:pt>
                  <c:pt idx="19">
                    <c:v>0.16314934317492366</c:v>
                  </c:pt>
                  <c:pt idx="20">
                    <c:v>3.1503140621200068</c:v>
                  </c:pt>
                  <c:pt idx="22">
                    <c:v>0</c:v>
                  </c:pt>
                  <c:pt idx="23">
                    <c:v>0.78314629641254063</c:v>
                  </c:pt>
                  <c:pt idx="24">
                    <c:v>0.14479621697331413</c:v>
                  </c:pt>
                  <c:pt idx="25">
                    <c:v>3.6218251708856757</c:v>
                  </c:pt>
                  <c:pt idx="26">
                    <c:v>1.9560009202894248</c:v>
                  </c:pt>
                  <c:pt idx="27">
                    <c:v>0</c:v>
                  </c:pt>
                  <c:pt idx="28">
                    <c:v>3.0062670578840662</c:v>
                  </c:pt>
                  <c:pt idx="29">
                    <c:v>0.41081597863297992</c:v>
                  </c:pt>
                  <c:pt idx="30">
                    <c:v>0.11148272017837237</c:v>
                  </c:pt>
                  <c:pt idx="31">
                    <c:v>0.77342858193368169</c:v>
                  </c:pt>
                  <c:pt idx="33">
                    <c:v>0.20255676336927625</c:v>
                  </c:pt>
                  <c:pt idx="34">
                    <c:v>0.43992186225154384</c:v>
                  </c:pt>
                  <c:pt idx="35">
                    <c:v>0.2032520325203252</c:v>
                  </c:pt>
                  <c:pt idx="36">
                    <c:v>8.3333333333333343E-2</c:v>
                  </c:pt>
                  <c:pt idx="37">
                    <c:v>2.9031855977058605</c:v>
                  </c:pt>
                  <c:pt idx="38">
                    <c:v>0.62610127310584052</c:v>
                  </c:pt>
                  <c:pt idx="39">
                    <c:v>2.5855948435619633</c:v>
                  </c:pt>
                  <c:pt idx="40">
                    <c:v>0.48014311202087862</c:v>
                  </c:pt>
                  <c:pt idx="41">
                    <c:v>0</c:v>
                  </c:pt>
                  <c:pt idx="42">
                    <c:v>1.4935103311418578</c:v>
                  </c:pt>
                  <c:pt idx="44">
                    <c:v>0.38382767128052114</c:v>
                  </c:pt>
                  <c:pt idx="45">
                    <c:v>1.3132748974162229</c:v>
                  </c:pt>
                  <c:pt idx="46">
                    <c:v>0.18019589468219419</c:v>
                  </c:pt>
                  <c:pt idx="47">
                    <c:v>0.49751243781094528</c:v>
                  </c:pt>
                  <c:pt idx="48">
                    <c:v>4.5200828288271948</c:v>
                  </c:pt>
                  <c:pt idx="49">
                    <c:v>1.4543823730778704</c:v>
                  </c:pt>
                  <c:pt idx="50">
                    <c:v>0</c:v>
                  </c:pt>
                  <c:pt idx="51">
                    <c:v>3.2296321634429743</c:v>
                  </c:pt>
                  <c:pt idx="52">
                    <c:v>0.35087719298245612</c:v>
                  </c:pt>
                  <c:pt idx="53">
                    <c:v>0.77325246165900474</c:v>
                  </c:pt>
                  <c:pt idx="55">
                    <c:v>0.45045045045045046</c:v>
                  </c:pt>
                  <c:pt idx="56">
                    <c:v>0.58182776597450458</c:v>
                  </c:pt>
                  <c:pt idx="57">
                    <c:v>0.14629457183917466</c:v>
                  </c:pt>
                  <c:pt idx="58">
                    <c:v>9.6302945467438131E-2</c:v>
                  </c:pt>
                  <c:pt idx="59">
                    <c:v>6.4805895354183436</c:v>
                  </c:pt>
                  <c:pt idx="60">
                    <c:v>0.75224207794000852</c:v>
                  </c:pt>
                  <c:pt idx="61">
                    <c:v>0</c:v>
                  </c:pt>
                  <c:pt idx="62">
                    <c:v>1.8381645310446031</c:v>
                  </c:pt>
                  <c:pt idx="63">
                    <c:v>0.24423980107521687</c:v>
                  </c:pt>
                  <c:pt idx="64">
                    <c:v>2.2835653681169958</c:v>
                  </c:pt>
                  <c:pt idx="66">
                    <c:v>0.46383482799880732</c:v>
                  </c:pt>
                  <c:pt idx="67">
                    <c:v>2.7167283071327391</c:v>
                  </c:pt>
                  <c:pt idx="68">
                    <c:v>0.61142341617368567</c:v>
                  </c:pt>
                  <c:pt idx="69">
                    <c:v>0.29569447025444001</c:v>
                  </c:pt>
                  <c:pt idx="70">
                    <c:v>1.0808408293143617</c:v>
                  </c:pt>
                  <c:pt idx="71">
                    <c:v>1.9016600130057322</c:v>
                  </c:pt>
                  <c:pt idx="72">
                    <c:v>1.5634231426781651</c:v>
                  </c:pt>
                  <c:pt idx="73">
                    <c:v>3.1286727828626972</c:v>
                  </c:pt>
                  <c:pt idx="74">
                    <c:v>1.7959264735350926</c:v>
                  </c:pt>
                  <c:pt idx="75">
                    <c:v>0.35069089145873039</c:v>
                  </c:pt>
                  <c:pt idx="77">
                    <c:v>3.9168220408296714</c:v>
                  </c:pt>
                  <c:pt idx="78">
                    <c:v>1.4724629481043399</c:v>
                  </c:pt>
                  <c:pt idx="79">
                    <c:v>3.1881874603420117</c:v>
                  </c:pt>
                  <c:pt idx="80">
                    <c:v>1.3040340317155881</c:v>
                  </c:pt>
                  <c:pt idx="81">
                    <c:v>1.0653121903525689</c:v>
                  </c:pt>
                  <c:pt idx="82">
                    <c:v>0.27219030406783018</c:v>
                  </c:pt>
                  <c:pt idx="83">
                    <c:v>0.86544694291090163</c:v>
                  </c:pt>
                  <c:pt idx="84">
                    <c:v>2.43733188474818</c:v>
                  </c:pt>
                  <c:pt idx="85">
                    <c:v>0.9624523766124653</c:v>
                  </c:pt>
                  <c:pt idx="86">
                    <c:v>0.17373846780968272</c:v>
                  </c:pt>
                  <c:pt idx="88">
                    <c:v>2.9503020582670154</c:v>
                  </c:pt>
                  <c:pt idx="89">
                    <c:v>0.34919889181346442</c:v>
                  </c:pt>
                  <c:pt idx="90">
                    <c:v>1.5006243688616341</c:v>
                  </c:pt>
                  <c:pt idx="91">
                    <c:v>2.1137731233376389</c:v>
                  </c:pt>
                  <c:pt idx="92">
                    <c:v>0.31695849346049726</c:v>
                  </c:pt>
                  <c:pt idx="93">
                    <c:v>1.0542737152183157</c:v>
                  </c:pt>
                  <c:pt idx="94">
                    <c:v>0</c:v>
                  </c:pt>
                  <c:pt idx="95">
                    <c:v>2.8680859472104387</c:v>
                  </c:pt>
                  <c:pt idx="96">
                    <c:v>2.760433625672194</c:v>
                  </c:pt>
                  <c:pt idx="97">
                    <c:v>1.1219794536484331</c:v>
                  </c:pt>
                  <c:pt idx="99">
                    <c:v>2.6037773438941048</c:v>
                  </c:pt>
                  <c:pt idx="100">
                    <c:v>1.9305614627218439</c:v>
                  </c:pt>
                  <c:pt idx="101">
                    <c:v>0.71311182544783558</c:v>
                  </c:pt>
                  <c:pt idx="102">
                    <c:v>1.8541892763148806</c:v>
                  </c:pt>
                  <c:pt idx="103">
                    <c:v>1.7297377475898172</c:v>
                  </c:pt>
                  <c:pt idx="104">
                    <c:v>0.96308902133842311</c:v>
                  </c:pt>
                  <c:pt idx="105">
                    <c:v>3.0868732781252906</c:v>
                  </c:pt>
                  <c:pt idx="106">
                    <c:v>0.79401767084912689</c:v>
                  </c:pt>
                  <c:pt idx="107">
                    <c:v>1.5309269061475965</c:v>
                  </c:pt>
                  <c:pt idx="108">
                    <c:v>0.40724790826510981</c:v>
                  </c:pt>
                  <c:pt idx="110">
                    <c:v>1.382735362793146</c:v>
                  </c:pt>
                  <c:pt idx="111">
                    <c:v>0.72513283043621513</c:v>
                  </c:pt>
                  <c:pt idx="112">
                    <c:v>1.1896972687717478</c:v>
                  </c:pt>
                  <c:pt idx="113">
                    <c:v>0.17598316098040634</c:v>
                  </c:pt>
                  <c:pt idx="114">
                    <c:v>1.3199541398237253</c:v>
                  </c:pt>
                  <c:pt idx="115">
                    <c:v>0.31371488099594219</c:v>
                  </c:pt>
                  <c:pt idx="116">
                    <c:v>0.479606027376553</c:v>
                  </c:pt>
                  <c:pt idx="117">
                    <c:v>1.2125263501649279</c:v>
                  </c:pt>
                  <c:pt idx="118">
                    <c:v>0.4781709253018227</c:v>
                  </c:pt>
                  <c:pt idx="119">
                    <c:v>0.23059422071472824</c:v>
                  </c:pt>
                  <c:pt idx="122">
                    <c:v>1.4391271767004465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'ova graph'!$B$4:$B$126</c:f>
              <c:strCache>
                <c:ptCount val="123"/>
                <c:pt idx="0">
                  <c:v>02-01- </c:v>
                </c:pt>
                <c:pt idx="1">
                  <c:v>03-01- </c:v>
                </c:pt>
                <c:pt idx="2">
                  <c:v>05-01- </c:v>
                </c:pt>
                <c:pt idx="3">
                  <c:v>06-01- </c:v>
                </c:pt>
                <c:pt idx="4">
                  <c:v>07-01- </c:v>
                </c:pt>
                <c:pt idx="5">
                  <c:v>08-01- </c:v>
                </c:pt>
                <c:pt idx="6">
                  <c:v>09-01- </c:v>
                </c:pt>
                <c:pt idx="7">
                  <c:v>12-01- </c:v>
                </c:pt>
                <c:pt idx="8">
                  <c:v>13-01- </c:v>
                </c:pt>
                <c:pt idx="9">
                  <c:v>04-01- </c:v>
                </c:pt>
                <c:pt idx="11">
                  <c:v>01-03- </c:v>
                </c:pt>
                <c:pt idx="12">
                  <c:v>02-03- </c:v>
                </c:pt>
                <c:pt idx="13">
                  <c:v>05-03- </c:v>
                </c:pt>
                <c:pt idx="14">
                  <c:v>06-03- </c:v>
                </c:pt>
                <c:pt idx="15">
                  <c:v>07-03- </c:v>
                </c:pt>
                <c:pt idx="16">
                  <c:v>08-03- </c:v>
                </c:pt>
                <c:pt idx="17">
                  <c:v>09-03- </c:v>
                </c:pt>
                <c:pt idx="18">
                  <c:v>12-03- </c:v>
                </c:pt>
                <c:pt idx="19">
                  <c:v>13-03- </c:v>
                </c:pt>
                <c:pt idx="20">
                  <c:v>04-03- </c:v>
                </c:pt>
                <c:pt idx="22">
                  <c:v>01-05- </c:v>
                </c:pt>
                <c:pt idx="23">
                  <c:v>02-05- </c:v>
                </c:pt>
                <c:pt idx="24">
                  <c:v>03-05- </c:v>
                </c:pt>
                <c:pt idx="25">
                  <c:v>06-05- </c:v>
                </c:pt>
                <c:pt idx="26">
                  <c:v>07-05- </c:v>
                </c:pt>
                <c:pt idx="27">
                  <c:v>08-05- </c:v>
                </c:pt>
                <c:pt idx="28">
                  <c:v>09-05- </c:v>
                </c:pt>
                <c:pt idx="29">
                  <c:v>12-05- </c:v>
                </c:pt>
                <c:pt idx="30">
                  <c:v>13-05- </c:v>
                </c:pt>
                <c:pt idx="31">
                  <c:v>04-05- </c:v>
                </c:pt>
                <c:pt idx="33">
                  <c:v>01-08- </c:v>
                </c:pt>
                <c:pt idx="34">
                  <c:v>02-08- </c:v>
                </c:pt>
                <c:pt idx="35">
                  <c:v>03-08- </c:v>
                </c:pt>
                <c:pt idx="36">
                  <c:v>05-08- </c:v>
                </c:pt>
                <c:pt idx="37">
                  <c:v>06-08- </c:v>
                </c:pt>
                <c:pt idx="38">
                  <c:v>07-08- </c:v>
                </c:pt>
                <c:pt idx="39">
                  <c:v>09-08- </c:v>
                </c:pt>
                <c:pt idx="40">
                  <c:v>12-08- </c:v>
                </c:pt>
                <c:pt idx="41">
                  <c:v>13-08- </c:v>
                </c:pt>
                <c:pt idx="42">
                  <c:v>04-08- </c:v>
                </c:pt>
                <c:pt idx="44">
                  <c:v>01-12- </c:v>
                </c:pt>
                <c:pt idx="45">
                  <c:v>02-12- </c:v>
                </c:pt>
                <c:pt idx="46">
                  <c:v>03-12- .</c:v>
                </c:pt>
                <c:pt idx="47">
                  <c:v>05-12- </c:v>
                </c:pt>
                <c:pt idx="48">
                  <c:v>06-12- </c:v>
                </c:pt>
                <c:pt idx="49">
                  <c:v>07-12- </c:v>
                </c:pt>
                <c:pt idx="50">
                  <c:v>08-12- </c:v>
                </c:pt>
                <c:pt idx="51">
                  <c:v>09-12- </c:v>
                </c:pt>
                <c:pt idx="52">
                  <c:v>13-12- </c:v>
                </c:pt>
                <c:pt idx="53">
                  <c:v>04-12- </c:v>
                </c:pt>
                <c:pt idx="55">
                  <c:v>01-13- </c:v>
                </c:pt>
                <c:pt idx="56">
                  <c:v>02-13- </c:v>
                </c:pt>
                <c:pt idx="57">
                  <c:v>03-13- </c:v>
                </c:pt>
                <c:pt idx="58">
                  <c:v>05-13- </c:v>
                </c:pt>
                <c:pt idx="59">
                  <c:v>06-13- </c:v>
                </c:pt>
                <c:pt idx="60">
                  <c:v>07-13- </c:v>
                </c:pt>
                <c:pt idx="61">
                  <c:v>08-13- </c:v>
                </c:pt>
                <c:pt idx="62">
                  <c:v>09-13- </c:v>
                </c:pt>
                <c:pt idx="63">
                  <c:v>12-13- </c:v>
                </c:pt>
                <c:pt idx="64">
                  <c:v>04-13- </c:v>
                </c:pt>
                <c:pt idx="66">
                  <c:v>01-02- </c:v>
                </c:pt>
                <c:pt idx="67">
                  <c:v>03-02- </c:v>
                </c:pt>
                <c:pt idx="68">
                  <c:v>05-02- </c:v>
                </c:pt>
                <c:pt idx="69">
                  <c:v>06-02- </c:v>
                </c:pt>
                <c:pt idx="70">
                  <c:v>07-02- </c:v>
                </c:pt>
                <c:pt idx="71">
                  <c:v>08-02- </c:v>
                </c:pt>
                <c:pt idx="72">
                  <c:v>09-02- </c:v>
                </c:pt>
                <c:pt idx="73">
                  <c:v>12-02- </c:v>
                </c:pt>
                <c:pt idx="74">
                  <c:v>13-02- </c:v>
                </c:pt>
                <c:pt idx="75">
                  <c:v>04-02- </c:v>
                </c:pt>
                <c:pt idx="77">
                  <c:v>01-09- </c:v>
                </c:pt>
                <c:pt idx="78">
                  <c:v>02-09- </c:v>
                </c:pt>
                <c:pt idx="79">
                  <c:v>03-09- </c:v>
                </c:pt>
                <c:pt idx="80">
                  <c:v>05-09- </c:v>
                </c:pt>
                <c:pt idx="81">
                  <c:v>06-09- </c:v>
                </c:pt>
                <c:pt idx="82">
                  <c:v>07-09- </c:v>
                </c:pt>
                <c:pt idx="83">
                  <c:v>08-09- </c:v>
                </c:pt>
                <c:pt idx="84">
                  <c:v>12-09- </c:v>
                </c:pt>
                <c:pt idx="85">
                  <c:v>13-09- </c:v>
                </c:pt>
                <c:pt idx="86">
                  <c:v>04-09- </c:v>
                </c:pt>
                <c:pt idx="88">
                  <c:v>01-06- </c:v>
                </c:pt>
                <c:pt idx="89">
                  <c:v>02-06- </c:v>
                </c:pt>
                <c:pt idx="90">
                  <c:v>03-06- </c:v>
                </c:pt>
                <c:pt idx="91">
                  <c:v>05-06- </c:v>
                </c:pt>
                <c:pt idx="92">
                  <c:v>07-06- </c:v>
                </c:pt>
                <c:pt idx="93">
                  <c:v>08-06- </c:v>
                </c:pt>
                <c:pt idx="94">
                  <c:v>09-06- </c:v>
                </c:pt>
                <c:pt idx="95">
                  <c:v>12-06- </c:v>
                </c:pt>
                <c:pt idx="96">
                  <c:v>13-06- </c:v>
                </c:pt>
                <c:pt idx="97">
                  <c:v>04-06- </c:v>
                </c:pt>
                <c:pt idx="99">
                  <c:v>01-07- </c:v>
                </c:pt>
                <c:pt idx="100">
                  <c:v>02-07- </c:v>
                </c:pt>
                <c:pt idx="101">
                  <c:v>03-07- </c:v>
                </c:pt>
                <c:pt idx="102">
                  <c:v>05-07- </c:v>
                </c:pt>
                <c:pt idx="103">
                  <c:v>06-07- </c:v>
                </c:pt>
                <c:pt idx="104">
                  <c:v>08-07- </c:v>
                </c:pt>
                <c:pt idx="105">
                  <c:v>09-07- </c:v>
                </c:pt>
                <c:pt idx="106">
                  <c:v>12-07- </c:v>
                </c:pt>
                <c:pt idx="107">
                  <c:v>13-07- </c:v>
                </c:pt>
                <c:pt idx="108">
                  <c:v>04-07- </c:v>
                </c:pt>
                <c:pt idx="110">
                  <c:v>01-04- </c:v>
                </c:pt>
                <c:pt idx="111">
                  <c:v>02-04- </c:v>
                </c:pt>
                <c:pt idx="112">
                  <c:v>03-04- </c:v>
                </c:pt>
                <c:pt idx="113">
                  <c:v>05-04- </c:v>
                </c:pt>
                <c:pt idx="114">
                  <c:v>06-04- </c:v>
                </c:pt>
                <c:pt idx="115">
                  <c:v>07-04- </c:v>
                </c:pt>
                <c:pt idx="116">
                  <c:v>08-04- </c:v>
                </c:pt>
                <c:pt idx="117">
                  <c:v>09-04- </c:v>
                </c:pt>
                <c:pt idx="118">
                  <c:v>12-04- </c:v>
                </c:pt>
                <c:pt idx="119">
                  <c:v>13-04- </c:v>
                </c:pt>
                <c:pt idx="122">
                  <c:v>02-01-T03-09- </c:v>
                </c:pt>
              </c:strCache>
            </c:strRef>
          </c:cat>
          <c:val>
            <c:numRef>
              <c:f>'ova graph'!$C$4:$C$126</c:f>
              <c:numCache>
                <c:formatCode>General</c:formatCode>
                <c:ptCount val="123"/>
                <c:pt idx="0">
                  <c:v>95.257588415483156</c:v>
                </c:pt>
                <c:pt idx="1">
                  <c:v>0.1349527665317139</c:v>
                </c:pt>
                <c:pt idx="2">
                  <c:v>0.39870787024487209</c:v>
                </c:pt>
                <c:pt idx="3">
                  <c:v>64.296575210244839</c:v>
                </c:pt>
                <c:pt idx="4">
                  <c:v>90.298567001135368</c:v>
                </c:pt>
                <c:pt idx="5">
                  <c:v>0</c:v>
                </c:pt>
                <c:pt idx="6">
                  <c:v>53.558702635555875</c:v>
                </c:pt>
                <c:pt idx="7">
                  <c:v>1.2508192899340609</c:v>
                </c:pt>
                <c:pt idx="8">
                  <c:v>0</c:v>
                </c:pt>
                <c:pt idx="9">
                  <c:v>94.367405424259275</c:v>
                </c:pt>
                <c:pt idx="11">
                  <c:v>1.5634895601789189</c:v>
                </c:pt>
                <c:pt idx="12">
                  <c:v>92.96444831928703</c:v>
                </c:pt>
                <c:pt idx="13">
                  <c:v>0</c:v>
                </c:pt>
                <c:pt idx="14">
                  <c:v>41.338762521044202</c:v>
                </c:pt>
                <c:pt idx="15">
                  <c:v>93.089999654370914</c:v>
                </c:pt>
                <c:pt idx="16">
                  <c:v>0.20407531277096494</c:v>
                </c:pt>
                <c:pt idx="17">
                  <c:v>44.049767146595912</c:v>
                </c:pt>
                <c:pt idx="18">
                  <c:v>2.5043585785273765</c:v>
                </c:pt>
                <c:pt idx="19">
                  <c:v>0.32422672319045381</c:v>
                </c:pt>
                <c:pt idx="20">
                  <c:v>89.863766618809166</c:v>
                </c:pt>
                <c:pt idx="22">
                  <c:v>0</c:v>
                </c:pt>
                <c:pt idx="23">
                  <c:v>93.362301505490578</c:v>
                </c:pt>
                <c:pt idx="24">
                  <c:v>0.28050490883590462</c:v>
                </c:pt>
                <c:pt idx="25">
                  <c:v>41.80124147583598</c:v>
                </c:pt>
                <c:pt idx="26">
                  <c:v>94.913266077639278</c:v>
                </c:pt>
                <c:pt idx="27">
                  <c:v>0</c:v>
                </c:pt>
                <c:pt idx="28">
                  <c:v>44.690964601976837</c:v>
                </c:pt>
                <c:pt idx="29">
                  <c:v>3.1942252715837625</c:v>
                </c:pt>
                <c:pt idx="30">
                  <c:v>0.11148272017837235</c:v>
                </c:pt>
                <c:pt idx="31">
                  <c:v>96.152958152958149</c:v>
                </c:pt>
                <c:pt idx="33">
                  <c:v>0.86290357997836387</c:v>
                </c:pt>
                <c:pt idx="34">
                  <c:v>91.90896721404944</c:v>
                </c:pt>
                <c:pt idx="35">
                  <c:v>0.2032520325203252</c:v>
                </c:pt>
                <c:pt idx="36">
                  <c:v>8.3333333333333329E-2</c:v>
                </c:pt>
                <c:pt idx="37">
                  <c:v>36.819707299643945</c:v>
                </c:pt>
                <c:pt idx="38">
                  <c:v>92.407394979968046</c:v>
                </c:pt>
                <c:pt idx="39">
                  <c:v>43.896988275295151</c:v>
                </c:pt>
                <c:pt idx="40">
                  <c:v>1.0218456436267596</c:v>
                </c:pt>
                <c:pt idx="41">
                  <c:v>0</c:v>
                </c:pt>
                <c:pt idx="42">
                  <c:v>92.405542157279982</c:v>
                </c:pt>
                <c:pt idx="44">
                  <c:v>0.92088818438602615</c:v>
                </c:pt>
                <c:pt idx="45">
                  <c:v>91.274181849048162</c:v>
                </c:pt>
                <c:pt idx="46">
                  <c:v>0.34000033251866263</c:v>
                </c:pt>
                <c:pt idx="47">
                  <c:v>0.49751243781094523</c:v>
                </c:pt>
                <c:pt idx="48">
                  <c:v>41.404952710995595</c:v>
                </c:pt>
                <c:pt idx="49">
                  <c:v>94.890211640211646</c:v>
                </c:pt>
                <c:pt idx="50">
                  <c:v>0</c:v>
                </c:pt>
                <c:pt idx="51">
                  <c:v>87.422665563938551</c:v>
                </c:pt>
                <c:pt idx="52">
                  <c:v>0.35087719298245612</c:v>
                </c:pt>
                <c:pt idx="53">
                  <c:v>93.674142026702654</c:v>
                </c:pt>
                <c:pt idx="55">
                  <c:v>0.45045045045045046</c:v>
                </c:pt>
                <c:pt idx="56">
                  <c:v>90.490066961184723</c:v>
                </c:pt>
                <c:pt idx="57">
                  <c:v>0.61415098449830186</c:v>
                </c:pt>
                <c:pt idx="58">
                  <c:v>0.1923162188525317</c:v>
                </c:pt>
                <c:pt idx="59">
                  <c:v>46.460561326407678</c:v>
                </c:pt>
                <c:pt idx="60">
                  <c:v>90.339077137244416</c:v>
                </c:pt>
                <c:pt idx="61">
                  <c:v>0</c:v>
                </c:pt>
                <c:pt idx="62">
                  <c:v>43.093200724977827</c:v>
                </c:pt>
                <c:pt idx="63">
                  <c:v>0.99067491931200724</c:v>
                </c:pt>
                <c:pt idx="64">
                  <c:v>94.879592543143943</c:v>
                </c:pt>
                <c:pt idx="66">
                  <c:v>68.487907891691748</c:v>
                </c:pt>
                <c:pt idx="67">
                  <c:v>71.828143883483605</c:v>
                </c:pt>
                <c:pt idx="68">
                  <c:v>74.020609065102178</c:v>
                </c:pt>
                <c:pt idx="69">
                  <c:v>73.030222283231112</c:v>
                </c:pt>
                <c:pt idx="70">
                  <c:v>80.512971698113219</c:v>
                </c:pt>
                <c:pt idx="71">
                  <c:v>76.451678040844357</c:v>
                </c:pt>
                <c:pt idx="72">
                  <c:v>80.819715653694402</c:v>
                </c:pt>
                <c:pt idx="73">
                  <c:v>80.702115556518677</c:v>
                </c:pt>
                <c:pt idx="74">
                  <c:v>87.911852429843307</c:v>
                </c:pt>
                <c:pt idx="75">
                  <c:v>91.380706958737164</c:v>
                </c:pt>
                <c:pt idx="77">
                  <c:v>69.359342504547172</c:v>
                </c:pt>
                <c:pt idx="78">
                  <c:v>93.666190201966188</c:v>
                </c:pt>
                <c:pt idx="79">
                  <c:v>82.222081591074314</c:v>
                </c:pt>
                <c:pt idx="80">
                  <c:v>79.724790540658731</c:v>
                </c:pt>
                <c:pt idx="81">
                  <c:v>14.846091447234897</c:v>
                </c:pt>
                <c:pt idx="82">
                  <c:v>95.705015849338054</c:v>
                </c:pt>
                <c:pt idx="83">
                  <c:v>85.424524771740764</c:v>
                </c:pt>
                <c:pt idx="84">
                  <c:v>44.602396514161221</c:v>
                </c:pt>
                <c:pt idx="85">
                  <c:v>85.666278166278175</c:v>
                </c:pt>
                <c:pt idx="86">
                  <c:v>95.711758901041108</c:v>
                </c:pt>
                <c:pt idx="88">
                  <c:v>75.108574220774472</c:v>
                </c:pt>
                <c:pt idx="89">
                  <c:v>90.763384030710768</c:v>
                </c:pt>
                <c:pt idx="90">
                  <c:v>83.454232641633169</c:v>
                </c:pt>
                <c:pt idx="91">
                  <c:v>83.963607773384766</c:v>
                </c:pt>
                <c:pt idx="92">
                  <c:v>91.148073887573503</c:v>
                </c:pt>
                <c:pt idx="93">
                  <c:v>86.044056710579341</c:v>
                </c:pt>
                <c:pt idx="94">
                  <c:v>0</c:v>
                </c:pt>
                <c:pt idx="95">
                  <c:v>90.857281918541617</c:v>
                </c:pt>
                <c:pt idx="96">
                  <c:v>87.644033074904641</c:v>
                </c:pt>
                <c:pt idx="97">
                  <c:v>93.572711507494105</c:v>
                </c:pt>
                <c:pt idx="99">
                  <c:v>78.578977854004933</c:v>
                </c:pt>
                <c:pt idx="100">
                  <c:v>76.873049604904438</c:v>
                </c:pt>
                <c:pt idx="101">
                  <c:v>82.742902876804138</c:v>
                </c:pt>
                <c:pt idx="102">
                  <c:v>84.255161188556187</c:v>
                </c:pt>
                <c:pt idx="103">
                  <c:v>83.423112239761181</c:v>
                </c:pt>
                <c:pt idx="104">
                  <c:v>91.925832279814585</c:v>
                </c:pt>
                <c:pt idx="105">
                  <c:v>86.827485380116968</c:v>
                </c:pt>
                <c:pt idx="106">
                  <c:v>88.505411008406554</c:v>
                </c:pt>
                <c:pt idx="107">
                  <c:v>88.896021847232419</c:v>
                </c:pt>
                <c:pt idx="108">
                  <c:v>91.092191147389869</c:v>
                </c:pt>
                <c:pt idx="110">
                  <c:v>92.760501821062618</c:v>
                </c:pt>
                <c:pt idx="111">
                  <c:v>90.713492764436523</c:v>
                </c:pt>
                <c:pt idx="112">
                  <c:v>92.379393644955641</c:v>
                </c:pt>
                <c:pt idx="113">
                  <c:v>93.000412753062918</c:v>
                </c:pt>
                <c:pt idx="114">
                  <c:v>96.308232793127559</c:v>
                </c:pt>
                <c:pt idx="115">
                  <c:v>93.879678241380361</c:v>
                </c:pt>
                <c:pt idx="116">
                  <c:v>95.086588705566328</c:v>
                </c:pt>
                <c:pt idx="117">
                  <c:v>95.617010155316621</c:v>
                </c:pt>
                <c:pt idx="118">
                  <c:v>96.192588067142594</c:v>
                </c:pt>
                <c:pt idx="119">
                  <c:v>96.841565182984709</c:v>
                </c:pt>
                <c:pt idx="122">
                  <c:v>90.224429598030397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B-462D-8561-44610D421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-27"/>
        <c:axId val="1655681968"/>
        <c:axId val="1589956320"/>
      </c:barChart>
      <c:catAx>
        <c:axId val="16556819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956320"/>
        <c:crosses val="autoZero"/>
        <c:auto val="1"/>
        <c:lblAlgn val="ctr"/>
        <c:lblOffset val="100"/>
        <c:noMultiLvlLbl val="0"/>
      </c:catAx>
      <c:valAx>
        <c:axId val="158995632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8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406608539452009E-2"/>
          <c:y val="0.1301658854500857"/>
          <c:w val="0.96778645608772262"/>
          <c:h val="0.813554864586014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Sheet8!$B$3:$B$143</c:f>
              <c:strCache>
                <c:ptCount val="141"/>
                <c:pt idx="0">
                  <c:v>AA </c:v>
                </c:pt>
                <c:pt idx="1">
                  <c:v>AB </c:v>
                </c:pt>
                <c:pt idx="2">
                  <c:v>AC </c:v>
                </c:pt>
                <c:pt idx="3">
                  <c:v>AD </c:v>
                </c:pt>
                <c:pt idx="4">
                  <c:v>AE </c:v>
                </c:pt>
                <c:pt idx="5">
                  <c:v>AF </c:v>
                </c:pt>
                <c:pt idx="6">
                  <c:v>AG </c:v>
                </c:pt>
                <c:pt idx="7">
                  <c:v>AH </c:v>
                </c:pt>
                <c:pt idx="8">
                  <c:v>AI </c:v>
                </c:pt>
                <c:pt idx="9">
                  <c:v>AJ </c:v>
                </c:pt>
                <c:pt idx="10">
                  <c:v>AK </c:v>
                </c:pt>
                <c:pt idx="13">
                  <c:v>CA </c:v>
                </c:pt>
                <c:pt idx="14">
                  <c:v>CB </c:v>
                </c:pt>
                <c:pt idx="15">
                  <c:v>CC </c:v>
                </c:pt>
                <c:pt idx="16">
                  <c:v>CD </c:v>
                </c:pt>
                <c:pt idx="17">
                  <c:v>CE </c:v>
                </c:pt>
                <c:pt idx="18">
                  <c:v>CF </c:v>
                </c:pt>
                <c:pt idx="19">
                  <c:v>CG </c:v>
                </c:pt>
                <c:pt idx="20">
                  <c:v>CH </c:v>
                </c:pt>
                <c:pt idx="21">
                  <c:v>CI .</c:v>
                </c:pt>
                <c:pt idx="22">
                  <c:v>CJ </c:v>
                </c:pt>
                <c:pt idx="23">
                  <c:v>CK </c:v>
                </c:pt>
                <c:pt idx="26">
                  <c:v>DA </c:v>
                </c:pt>
                <c:pt idx="27">
                  <c:v>DB </c:v>
                </c:pt>
                <c:pt idx="28">
                  <c:v>DC </c:v>
                </c:pt>
                <c:pt idx="29">
                  <c:v>DD </c:v>
                </c:pt>
                <c:pt idx="30">
                  <c:v>DE </c:v>
                </c:pt>
                <c:pt idx="31">
                  <c:v>DF </c:v>
                </c:pt>
                <c:pt idx="32">
                  <c:v>DG </c:v>
                </c:pt>
                <c:pt idx="33">
                  <c:v>DH </c:v>
                </c:pt>
                <c:pt idx="34">
                  <c:v>DI </c:v>
                </c:pt>
                <c:pt idx="35">
                  <c:v>DJ </c:v>
                </c:pt>
                <c:pt idx="36">
                  <c:v>DK </c:v>
                </c:pt>
                <c:pt idx="39">
                  <c:v>GA </c:v>
                </c:pt>
                <c:pt idx="40">
                  <c:v>GB </c:v>
                </c:pt>
                <c:pt idx="41">
                  <c:v>GC </c:v>
                </c:pt>
                <c:pt idx="42">
                  <c:v>GD </c:v>
                </c:pt>
                <c:pt idx="43">
                  <c:v>GE </c:v>
                </c:pt>
                <c:pt idx="44">
                  <c:v>GF </c:v>
                </c:pt>
                <c:pt idx="45">
                  <c:v>GG </c:v>
                </c:pt>
                <c:pt idx="46">
                  <c:v>GH </c:v>
                </c:pt>
                <c:pt idx="47">
                  <c:v>GI </c:v>
                </c:pt>
                <c:pt idx="48">
                  <c:v>GK </c:v>
                </c:pt>
                <c:pt idx="49">
                  <c:v>GK </c:v>
                </c:pt>
                <c:pt idx="52">
                  <c:v>IA </c:v>
                </c:pt>
                <c:pt idx="53">
                  <c:v>IB </c:v>
                </c:pt>
                <c:pt idx="54">
                  <c:v>IC </c:v>
                </c:pt>
                <c:pt idx="55">
                  <c:v>ID </c:v>
                </c:pt>
                <c:pt idx="56">
                  <c:v>IE </c:v>
                </c:pt>
                <c:pt idx="57">
                  <c:v>IF </c:v>
                </c:pt>
                <c:pt idx="58">
                  <c:v>IG </c:v>
                </c:pt>
                <c:pt idx="59">
                  <c:v>IH </c:v>
                </c:pt>
                <c:pt idx="60">
                  <c:v>II </c:v>
                </c:pt>
                <c:pt idx="61">
                  <c:v>IK </c:v>
                </c:pt>
                <c:pt idx="62">
                  <c:v>IK </c:v>
                </c:pt>
                <c:pt idx="65">
                  <c:v>JA </c:v>
                </c:pt>
                <c:pt idx="66">
                  <c:v>JB </c:v>
                </c:pt>
                <c:pt idx="67">
                  <c:v>JC </c:v>
                </c:pt>
                <c:pt idx="68">
                  <c:v>JD </c:v>
                </c:pt>
                <c:pt idx="69">
                  <c:v>JE </c:v>
                </c:pt>
                <c:pt idx="70">
                  <c:v>JF </c:v>
                </c:pt>
                <c:pt idx="71">
                  <c:v>JG </c:v>
                </c:pt>
                <c:pt idx="72">
                  <c:v>JH </c:v>
                </c:pt>
                <c:pt idx="73">
                  <c:v>JI </c:v>
                </c:pt>
                <c:pt idx="74">
                  <c:v>JJ </c:v>
                </c:pt>
                <c:pt idx="75">
                  <c:v>IK </c:v>
                </c:pt>
                <c:pt idx="78">
                  <c:v>BA </c:v>
                </c:pt>
                <c:pt idx="79">
                  <c:v>BB </c:v>
                </c:pt>
                <c:pt idx="80">
                  <c:v>BC </c:v>
                </c:pt>
                <c:pt idx="81">
                  <c:v>BD </c:v>
                </c:pt>
                <c:pt idx="82">
                  <c:v>BE </c:v>
                </c:pt>
                <c:pt idx="83">
                  <c:v>BF </c:v>
                </c:pt>
                <c:pt idx="84">
                  <c:v>BG </c:v>
                </c:pt>
                <c:pt idx="85">
                  <c:v>BH </c:v>
                </c:pt>
                <c:pt idx="86">
                  <c:v>BI </c:v>
                </c:pt>
                <c:pt idx="87">
                  <c:v>BJ </c:v>
                </c:pt>
                <c:pt idx="88">
                  <c:v>BK </c:v>
                </c:pt>
                <c:pt idx="91">
                  <c:v>EA </c:v>
                </c:pt>
                <c:pt idx="92">
                  <c:v>EB </c:v>
                </c:pt>
                <c:pt idx="93">
                  <c:v>EC </c:v>
                </c:pt>
                <c:pt idx="94">
                  <c:v>ED </c:v>
                </c:pt>
                <c:pt idx="95">
                  <c:v>EE </c:v>
                </c:pt>
                <c:pt idx="96">
                  <c:v>EF </c:v>
                </c:pt>
                <c:pt idx="97">
                  <c:v>EG </c:v>
                </c:pt>
                <c:pt idx="98">
                  <c:v>EH </c:v>
                </c:pt>
                <c:pt idx="99">
                  <c:v>EI </c:v>
                </c:pt>
                <c:pt idx="100">
                  <c:v>EK </c:v>
                </c:pt>
                <c:pt idx="101">
                  <c:v>EK </c:v>
                </c:pt>
                <c:pt idx="104">
                  <c:v>FA </c:v>
                </c:pt>
                <c:pt idx="105">
                  <c:v>FB </c:v>
                </c:pt>
                <c:pt idx="106">
                  <c:v>FC </c:v>
                </c:pt>
                <c:pt idx="107">
                  <c:v>FD </c:v>
                </c:pt>
                <c:pt idx="108">
                  <c:v>FE </c:v>
                </c:pt>
                <c:pt idx="109">
                  <c:v>FF </c:v>
                </c:pt>
                <c:pt idx="110">
                  <c:v>FG </c:v>
                </c:pt>
                <c:pt idx="111">
                  <c:v>FH </c:v>
                </c:pt>
                <c:pt idx="112">
                  <c:v>FI </c:v>
                </c:pt>
                <c:pt idx="113">
                  <c:v>FK </c:v>
                </c:pt>
                <c:pt idx="114">
                  <c:v>FK </c:v>
                </c:pt>
                <c:pt idx="117">
                  <c:v>HA </c:v>
                </c:pt>
                <c:pt idx="118">
                  <c:v>HB </c:v>
                </c:pt>
                <c:pt idx="119">
                  <c:v>HC </c:v>
                </c:pt>
                <c:pt idx="120">
                  <c:v>HD </c:v>
                </c:pt>
                <c:pt idx="121">
                  <c:v>HE </c:v>
                </c:pt>
                <c:pt idx="122">
                  <c:v>HF </c:v>
                </c:pt>
                <c:pt idx="123">
                  <c:v>HG </c:v>
                </c:pt>
                <c:pt idx="124">
                  <c:v>HH </c:v>
                </c:pt>
                <c:pt idx="125">
                  <c:v>HI </c:v>
                </c:pt>
                <c:pt idx="126">
                  <c:v>HK </c:v>
                </c:pt>
                <c:pt idx="127">
                  <c:v>HK </c:v>
                </c:pt>
                <c:pt idx="130">
                  <c:v>KA </c:v>
                </c:pt>
                <c:pt idx="131">
                  <c:v>KB </c:v>
                </c:pt>
                <c:pt idx="132">
                  <c:v>KC </c:v>
                </c:pt>
                <c:pt idx="133">
                  <c:v>KD </c:v>
                </c:pt>
                <c:pt idx="134">
                  <c:v>KE </c:v>
                </c:pt>
                <c:pt idx="135">
                  <c:v>KF </c:v>
                </c:pt>
                <c:pt idx="136">
                  <c:v>KG </c:v>
                </c:pt>
                <c:pt idx="137">
                  <c:v>KH </c:v>
                </c:pt>
                <c:pt idx="138">
                  <c:v>KI </c:v>
                </c:pt>
                <c:pt idx="139">
                  <c:v>KJ </c:v>
                </c:pt>
                <c:pt idx="140">
                  <c:v>KK </c:v>
                </c:pt>
              </c:strCache>
            </c:strRef>
          </c:cat>
          <c:val>
            <c:numRef>
              <c:f>Sheet8!$C$3:$C$143</c:f>
              <c:numCache>
                <c:formatCode>General</c:formatCode>
                <c:ptCount val="141"/>
                <c:pt idx="0">
                  <c:v>0.25062656641604009</c:v>
                </c:pt>
                <c:pt idx="1">
                  <c:v>68.487907891691748</c:v>
                </c:pt>
                <c:pt idx="2">
                  <c:v>1.5634895601789189</c:v>
                </c:pt>
                <c:pt idx="3">
                  <c:v>0</c:v>
                </c:pt>
                <c:pt idx="4">
                  <c:v>75.108574220774472</c:v>
                </c:pt>
                <c:pt idx="5">
                  <c:v>78.578977854004933</c:v>
                </c:pt>
                <c:pt idx="6">
                  <c:v>0.86290357997836387</c:v>
                </c:pt>
                <c:pt idx="7">
                  <c:v>0.92088818438602615</c:v>
                </c:pt>
                <c:pt idx="8">
                  <c:v>69.359342504547172</c:v>
                </c:pt>
                <c:pt idx="9">
                  <c:v>0.45045045045045046</c:v>
                </c:pt>
                <c:pt idx="10">
                  <c:v>92.760501821062618</c:v>
                </c:pt>
                <c:pt idx="13">
                  <c:v>0.1349527665317139</c:v>
                </c:pt>
                <c:pt idx="14">
                  <c:v>71.828143883483605</c:v>
                </c:pt>
                <c:pt idx="15">
                  <c:v>0</c:v>
                </c:pt>
                <c:pt idx="16">
                  <c:v>0.28050490883590462</c:v>
                </c:pt>
                <c:pt idx="17">
                  <c:v>83.454232641633169</c:v>
                </c:pt>
                <c:pt idx="18">
                  <c:v>82.742902876804138</c:v>
                </c:pt>
                <c:pt idx="19">
                  <c:v>0.2032520325203252</c:v>
                </c:pt>
                <c:pt idx="20">
                  <c:v>0.34000033251866263</c:v>
                </c:pt>
                <c:pt idx="21">
                  <c:v>82.222081591074314</c:v>
                </c:pt>
                <c:pt idx="22">
                  <c:v>0.61415098449830186</c:v>
                </c:pt>
                <c:pt idx="23">
                  <c:v>92.379393644955641</c:v>
                </c:pt>
                <c:pt idx="26">
                  <c:v>0.39870787024487209</c:v>
                </c:pt>
                <c:pt idx="27">
                  <c:v>74.020609065102178</c:v>
                </c:pt>
                <c:pt idx="28">
                  <c:v>0</c:v>
                </c:pt>
                <c:pt idx="29">
                  <c:v>0</c:v>
                </c:pt>
                <c:pt idx="30">
                  <c:v>83.963607773384766</c:v>
                </c:pt>
                <c:pt idx="31">
                  <c:v>84.255161188556187</c:v>
                </c:pt>
                <c:pt idx="32">
                  <c:v>8.3333333333333329E-2</c:v>
                </c:pt>
                <c:pt idx="33">
                  <c:v>0.49751243781094523</c:v>
                </c:pt>
                <c:pt idx="34">
                  <c:v>79.724790540658731</c:v>
                </c:pt>
                <c:pt idx="35">
                  <c:v>0.1923162188525317</c:v>
                </c:pt>
                <c:pt idx="36">
                  <c:v>93.000412753062918</c:v>
                </c:pt>
                <c:pt idx="39">
                  <c:v>0</c:v>
                </c:pt>
                <c:pt idx="40">
                  <c:v>76.451678040844357</c:v>
                </c:pt>
                <c:pt idx="41">
                  <c:v>0.20407531277096494</c:v>
                </c:pt>
                <c:pt idx="42">
                  <c:v>0</c:v>
                </c:pt>
                <c:pt idx="43">
                  <c:v>86.044056710579341</c:v>
                </c:pt>
                <c:pt idx="44">
                  <c:v>91.925832279814585</c:v>
                </c:pt>
                <c:pt idx="45">
                  <c:v>0.1061571125265393</c:v>
                </c:pt>
                <c:pt idx="46">
                  <c:v>0</c:v>
                </c:pt>
                <c:pt idx="47">
                  <c:v>85.424524771740764</c:v>
                </c:pt>
                <c:pt idx="48">
                  <c:v>0</c:v>
                </c:pt>
                <c:pt idx="49">
                  <c:v>95.086588705566328</c:v>
                </c:pt>
                <c:pt idx="52">
                  <c:v>1.2508192899340609</c:v>
                </c:pt>
                <c:pt idx="53">
                  <c:v>80.702115556518677</c:v>
                </c:pt>
                <c:pt idx="54">
                  <c:v>2.5043585785273765</c:v>
                </c:pt>
                <c:pt idx="55">
                  <c:v>3.1942252715837625</c:v>
                </c:pt>
                <c:pt idx="56">
                  <c:v>90.857281918541617</c:v>
                </c:pt>
                <c:pt idx="57">
                  <c:v>88.505411008406554</c:v>
                </c:pt>
                <c:pt idx="58">
                  <c:v>1.0218456436267596</c:v>
                </c:pt>
                <c:pt idx="59">
                  <c:v>1.9090909090909089</c:v>
                </c:pt>
                <c:pt idx="60">
                  <c:v>87.422665563938551</c:v>
                </c:pt>
                <c:pt idx="61">
                  <c:v>0.99067491931200724</c:v>
                </c:pt>
                <c:pt idx="62">
                  <c:v>96.192588067142594</c:v>
                </c:pt>
                <c:pt idx="65">
                  <c:v>0</c:v>
                </c:pt>
                <c:pt idx="66">
                  <c:v>87.911852429843307</c:v>
                </c:pt>
                <c:pt idx="67">
                  <c:v>0.32422672319045381</c:v>
                </c:pt>
                <c:pt idx="68">
                  <c:v>0.11148272017837235</c:v>
                </c:pt>
                <c:pt idx="69">
                  <c:v>87.644033074904641</c:v>
                </c:pt>
                <c:pt idx="70">
                  <c:v>88.896021847232419</c:v>
                </c:pt>
                <c:pt idx="71">
                  <c:v>0</c:v>
                </c:pt>
                <c:pt idx="72">
                  <c:v>0.35087719298245612</c:v>
                </c:pt>
                <c:pt idx="73">
                  <c:v>85.666278166278175</c:v>
                </c:pt>
                <c:pt idx="74">
                  <c:v>0.43479911900964535</c:v>
                </c:pt>
                <c:pt idx="75">
                  <c:v>96.841565182984709</c:v>
                </c:pt>
                <c:pt idx="78">
                  <c:v>95.257588415483156</c:v>
                </c:pt>
                <c:pt idx="79">
                  <c:v>0.30581039755351686</c:v>
                </c:pt>
                <c:pt idx="80">
                  <c:v>92.96444831928703</c:v>
                </c:pt>
                <c:pt idx="81">
                  <c:v>93.362301505490578</c:v>
                </c:pt>
                <c:pt idx="82">
                  <c:v>90.763384030710768</c:v>
                </c:pt>
                <c:pt idx="83">
                  <c:v>76.873049604904438</c:v>
                </c:pt>
                <c:pt idx="84">
                  <c:v>91.90896721404944</c:v>
                </c:pt>
                <c:pt idx="85">
                  <c:v>91.274181849048162</c:v>
                </c:pt>
                <c:pt idx="86">
                  <c:v>93.666190201966188</c:v>
                </c:pt>
                <c:pt idx="87">
                  <c:v>90.490066961184723</c:v>
                </c:pt>
                <c:pt idx="88">
                  <c:v>90.713492764436523</c:v>
                </c:pt>
                <c:pt idx="91">
                  <c:v>64.296575210244839</c:v>
                </c:pt>
                <c:pt idx="92">
                  <c:v>73.030222283231112</c:v>
                </c:pt>
                <c:pt idx="93">
                  <c:v>41.338762521044202</c:v>
                </c:pt>
                <c:pt idx="94">
                  <c:v>41.80124147583598</c:v>
                </c:pt>
                <c:pt idx="95">
                  <c:v>11.19995745215158</c:v>
                </c:pt>
                <c:pt idx="96">
                  <c:v>83.423112239761181</c:v>
                </c:pt>
                <c:pt idx="97">
                  <c:v>36.819707299643945</c:v>
                </c:pt>
                <c:pt idx="98">
                  <c:v>41.404952710995595</c:v>
                </c:pt>
                <c:pt idx="99">
                  <c:v>14.846091447234897</c:v>
                </c:pt>
                <c:pt idx="100">
                  <c:v>46.460561326407678</c:v>
                </c:pt>
                <c:pt idx="101">
                  <c:v>96.308232793127559</c:v>
                </c:pt>
                <c:pt idx="104">
                  <c:v>90.298567001135368</c:v>
                </c:pt>
                <c:pt idx="105">
                  <c:v>80.512971698113219</c:v>
                </c:pt>
                <c:pt idx="106">
                  <c:v>93.089999654370914</c:v>
                </c:pt>
                <c:pt idx="107">
                  <c:v>94.913266077639278</c:v>
                </c:pt>
                <c:pt idx="108">
                  <c:v>91.148073887573503</c:v>
                </c:pt>
                <c:pt idx="109">
                  <c:v>0.5535662839033626</c:v>
                </c:pt>
                <c:pt idx="110">
                  <c:v>92.407394979968046</c:v>
                </c:pt>
                <c:pt idx="111">
                  <c:v>94.890211640211646</c:v>
                </c:pt>
                <c:pt idx="112">
                  <c:v>95.705015849338054</c:v>
                </c:pt>
                <c:pt idx="113">
                  <c:v>90.339077137244416</c:v>
                </c:pt>
                <c:pt idx="114">
                  <c:v>93.879678241380361</c:v>
                </c:pt>
                <c:pt idx="117">
                  <c:v>53.558702635555875</c:v>
                </c:pt>
                <c:pt idx="118">
                  <c:v>80.819715653694402</c:v>
                </c:pt>
                <c:pt idx="119">
                  <c:v>44.049767146595912</c:v>
                </c:pt>
                <c:pt idx="120">
                  <c:v>44.690964601976837</c:v>
                </c:pt>
                <c:pt idx="121">
                  <c:v>0</c:v>
                </c:pt>
                <c:pt idx="122">
                  <c:v>86.827485380116968</c:v>
                </c:pt>
                <c:pt idx="123">
                  <c:v>43.896988275295151</c:v>
                </c:pt>
                <c:pt idx="124">
                  <c:v>44.602396514161221</c:v>
                </c:pt>
                <c:pt idx="125">
                  <c:v>0.8232323232323232</c:v>
                </c:pt>
                <c:pt idx="126">
                  <c:v>43.093200724977827</c:v>
                </c:pt>
                <c:pt idx="127">
                  <c:v>95.617010155316621</c:v>
                </c:pt>
                <c:pt idx="130">
                  <c:v>94.367405424259275</c:v>
                </c:pt>
                <c:pt idx="131">
                  <c:v>91.380706958737164</c:v>
                </c:pt>
                <c:pt idx="132">
                  <c:v>89.863766618809166</c:v>
                </c:pt>
                <c:pt idx="133">
                  <c:v>96.152958152958149</c:v>
                </c:pt>
                <c:pt idx="134">
                  <c:v>93.572711507494105</c:v>
                </c:pt>
                <c:pt idx="135">
                  <c:v>91.092191147389869</c:v>
                </c:pt>
                <c:pt idx="136">
                  <c:v>92.405542157279982</c:v>
                </c:pt>
                <c:pt idx="137">
                  <c:v>93.674142026702654</c:v>
                </c:pt>
                <c:pt idx="138">
                  <c:v>95.711758901041108</c:v>
                </c:pt>
                <c:pt idx="139">
                  <c:v>94.879592543143943</c:v>
                </c:pt>
                <c:pt idx="140">
                  <c:v>0.1349527665317139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4-46EE-81B9-EE7B89F53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7"/>
        <c:axId val="2002166560"/>
        <c:axId val="1589940096"/>
      </c:barChart>
      <c:catAx>
        <c:axId val="200216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940096"/>
        <c:crosses val="autoZero"/>
        <c:auto val="1"/>
        <c:lblAlgn val="ctr"/>
        <c:lblOffset val="100"/>
        <c:noMultiLvlLbl val="0"/>
      </c:catAx>
      <c:valAx>
        <c:axId val="158994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16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'Sperm Graph '!$F$3:$F$143</c:f>
                <c:numCache>
                  <c:formatCode>General</c:formatCode>
                  <c:ptCount val="141"/>
                  <c:pt idx="0">
                    <c:v>0.25062656641604009</c:v>
                  </c:pt>
                  <c:pt idx="1">
                    <c:v>0.46383482799880732</c:v>
                  </c:pt>
                  <c:pt idx="2">
                    <c:v>0.68180776606318705</c:v>
                  </c:pt>
                  <c:pt idx="3">
                    <c:v>0</c:v>
                  </c:pt>
                  <c:pt idx="4">
                    <c:v>2.9503020582670154</c:v>
                  </c:pt>
                  <c:pt idx="5">
                    <c:v>2.6037773438941048</c:v>
                  </c:pt>
                  <c:pt idx="6">
                    <c:v>0.20255676336927625</c:v>
                  </c:pt>
                  <c:pt idx="7">
                    <c:v>3.9168220408296714</c:v>
                  </c:pt>
                  <c:pt idx="8">
                    <c:v>0.38382767128052114</c:v>
                  </c:pt>
                  <c:pt idx="9">
                    <c:v>0.45045045045045046</c:v>
                  </c:pt>
                  <c:pt idx="10">
                    <c:v>1.382735362793146</c:v>
                  </c:pt>
                  <c:pt idx="13">
                    <c:v>0.1349527665317139</c:v>
                  </c:pt>
                  <c:pt idx="14">
                    <c:v>2.7167283071327391</c:v>
                  </c:pt>
                  <c:pt idx="15">
                    <c:v>0</c:v>
                  </c:pt>
                  <c:pt idx="16">
                    <c:v>0.14479621697331413</c:v>
                  </c:pt>
                  <c:pt idx="17">
                    <c:v>1.5006243688616341</c:v>
                  </c:pt>
                  <c:pt idx="18">
                    <c:v>0.71311182544783558</c:v>
                  </c:pt>
                  <c:pt idx="19">
                    <c:v>0.2032520325203252</c:v>
                  </c:pt>
                  <c:pt idx="20">
                    <c:v>0.18019589468219419</c:v>
                  </c:pt>
                  <c:pt idx="21">
                    <c:v>3.1881874603420117</c:v>
                  </c:pt>
                  <c:pt idx="22">
                    <c:v>0.14629457183917466</c:v>
                  </c:pt>
                  <c:pt idx="23">
                    <c:v>1.1896972687717478</c:v>
                  </c:pt>
                  <c:pt idx="26">
                    <c:v>0.21452170199465323</c:v>
                  </c:pt>
                  <c:pt idx="27">
                    <c:v>0.61142341617368567</c:v>
                  </c:pt>
                  <c:pt idx="28">
                    <c:v>0</c:v>
                  </c:pt>
                  <c:pt idx="29">
                    <c:v>0</c:v>
                  </c:pt>
                  <c:pt idx="30">
                    <c:v>2.1137731233376389</c:v>
                  </c:pt>
                  <c:pt idx="31">
                    <c:v>1.8541892763148806</c:v>
                  </c:pt>
                  <c:pt idx="32">
                    <c:v>8.3333333333333343E-2</c:v>
                  </c:pt>
                  <c:pt idx="33">
                    <c:v>0.49751243781094528</c:v>
                  </c:pt>
                  <c:pt idx="34">
                    <c:v>1.3040340317155881</c:v>
                  </c:pt>
                  <c:pt idx="35">
                    <c:v>9.6302945467438131E-2</c:v>
                  </c:pt>
                  <c:pt idx="36">
                    <c:v>0.17598316098040634</c:v>
                  </c:pt>
                  <c:pt idx="39">
                    <c:v>0</c:v>
                  </c:pt>
                  <c:pt idx="40">
                    <c:v>1.9016600130057322</c:v>
                  </c:pt>
                  <c:pt idx="41">
                    <c:v>0.10334075193647989</c:v>
                  </c:pt>
                  <c:pt idx="42">
                    <c:v>0</c:v>
                  </c:pt>
                  <c:pt idx="43">
                    <c:v>1.0542737152183157</c:v>
                  </c:pt>
                  <c:pt idx="44">
                    <c:v>0.96308902133842311</c:v>
                  </c:pt>
                  <c:pt idx="45">
                    <c:v>0.1061571125265393</c:v>
                  </c:pt>
                  <c:pt idx="46">
                    <c:v>0</c:v>
                  </c:pt>
                  <c:pt idx="47">
                    <c:v>0.86544694291090163</c:v>
                  </c:pt>
                  <c:pt idx="48">
                    <c:v>0</c:v>
                  </c:pt>
                  <c:pt idx="49">
                    <c:v>0.479606027376553</c:v>
                  </c:pt>
                  <c:pt idx="52">
                    <c:v>0.28271815023243113</c:v>
                  </c:pt>
                  <c:pt idx="53">
                    <c:v>3.1286727828626972</c:v>
                  </c:pt>
                  <c:pt idx="54">
                    <c:v>0.44131958252502912</c:v>
                  </c:pt>
                  <c:pt idx="55">
                    <c:v>0.41081597863297992</c:v>
                  </c:pt>
                  <c:pt idx="56">
                    <c:v>2.8680859472104387</c:v>
                  </c:pt>
                  <c:pt idx="57">
                    <c:v>0.79401767084912689</c:v>
                  </c:pt>
                  <c:pt idx="58">
                    <c:v>0.48014311202087862</c:v>
                  </c:pt>
                  <c:pt idx="59">
                    <c:v>3.2296321634429743</c:v>
                  </c:pt>
                  <c:pt idx="60">
                    <c:v>0.95778670480479466</c:v>
                  </c:pt>
                  <c:pt idx="61">
                    <c:v>0.24423980107521687</c:v>
                  </c:pt>
                  <c:pt idx="62">
                    <c:v>0.4781709253018227</c:v>
                  </c:pt>
                  <c:pt idx="65">
                    <c:v>0</c:v>
                  </c:pt>
                  <c:pt idx="66">
                    <c:v>1.7959264735350926</c:v>
                  </c:pt>
                  <c:pt idx="67">
                    <c:v>0.16314934317492366</c:v>
                  </c:pt>
                  <c:pt idx="68">
                    <c:v>0.11148272017837237</c:v>
                  </c:pt>
                  <c:pt idx="69">
                    <c:v>2.760433625672194</c:v>
                  </c:pt>
                  <c:pt idx="70">
                    <c:v>1.5309269061475965</c:v>
                  </c:pt>
                  <c:pt idx="71">
                    <c:v>0</c:v>
                  </c:pt>
                  <c:pt idx="72">
                    <c:v>0.35087719298245612</c:v>
                  </c:pt>
                  <c:pt idx="73">
                    <c:v>0.9624523766124653</c:v>
                  </c:pt>
                  <c:pt idx="74">
                    <c:v>0.24994239325106238</c:v>
                  </c:pt>
                  <c:pt idx="75">
                    <c:v>0.23059422071472824</c:v>
                  </c:pt>
                  <c:pt idx="78">
                    <c:v>1.6237709708330024</c:v>
                  </c:pt>
                  <c:pt idx="79">
                    <c:v>1.5634231426781651</c:v>
                  </c:pt>
                  <c:pt idx="80">
                    <c:v>1.6289808164455166</c:v>
                  </c:pt>
                  <c:pt idx="81">
                    <c:v>3.0062670578840662</c:v>
                  </c:pt>
                  <c:pt idx="82">
                    <c:v>0</c:v>
                  </c:pt>
                  <c:pt idx="83">
                    <c:v>3.0868732781252906</c:v>
                  </c:pt>
                  <c:pt idx="84">
                    <c:v>2.5855948435619633</c:v>
                  </c:pt>
                  <c:pt idx="85">
                    <c:v>0.41552491256720497</c:v>
                  </c:pt>
                  <c:pt idx="86">
                    <c:v>2.43733188474818</c:v>
                  </c:pt>
                  <c:pt idx="87">
                    <c:v>1.8381645310446031</c:v>
                  </c:pt>
                  <c:pt idx="88">
                    <c:v>1.2125263501649279</c:v>
                  </c:pt>
                  <c:pt idx="91">
                    <c:v>1.8579394192386209</c:v>
                  </c:pt>
                  <c:pt idx="92">
                    <c:v>0.29569447025444001</c:v>
                  </c:pt>
                  <c:pt idx="93">
                    <c:v>2.1759494783107565</c:v>
                  </c:pt>
                  <c:pt idx="94">
                    <c:v>3.6218251708856757</c:v>
                  </c:pt>
                  <c:pt idx="95">
                    <c:v>1.1867115694334665</c:v>
                  </c:pt>
                  <c:pt idx="96">
                    <c:v>1.7297377475898172</c:v>
                  </c:pt>
                  <c:pt idx="97">
                    <c:v>2.9031855977058605</c:v>
                  </c:pt>
                  <c:pt idx="98">
                    <c:v>4.5200828288271948</c:v>
                  </c:pt>
                  <c:pt idx="99">
                    <c:v>1.0653121903525689</c:v>
                  </c:pt>
                  <c:pt idx="100">
                    <c:v>6.4805895354183436</c:v>
                  </c:pt>
                  <c:pt idx="101">
                    <c:v>1.3199541398237253</c:v>
                  </c:pt>
                  <c:pt idx="104">
                    <c:v>0.91902841896891818</c:v>
                  </c:pt>
                  <c:pt idx="105">
                    <c:v>0.30581039755351691</c:v>
                  </c:pt>
                  <c:pt idx="106">
                    <c:v>1.2774057269374812</c:v>
                  </c:pt>
                  <c:pt idx="107">
                    <c:v>0.78314629641254063</c:v>
                  </c:pt>
                  <c:pt idx="108">
                    <c:v>0.34919889181346442</c:v>
                  </c:pt>
                  <c:pt idx="109">
                    <c:v>1.9305614627218439</c:v>
                  </c:pt>
                  <c:pt idx="110">
                    <c:v>0.43992186225154384</c:v>
                  </c:pt>
                  <c:pt idx="111">
                    <c:v>1.3132748974162229</c:v>
                  </c:pt>
                  <c:pt idx="112">
                    <c:v>1.4724629481043399</c:v>
                  </c:pt>
                  <c:pt idx="113">
                    <c:v>0.58182776597450458</c:v>
                  </c:pt>
                  <c:pt idx="114">
                    <c:v>0.72513283043621513</c:v>
                  </c:pt>
                  <c:pt idx="117">
                    <c:v>1.0393624157214987</c:v>
                  </c:pt>
                  <c:pt idx="118">
                    <c:v>1.0808408293143617</c:v>
                  </c:pt>
                  <c:pt idx="119">
                    <c:v>0.67498491818899675</c:v>
                  </c:pt>
                  <c:pt idx="120">
                    <c:v>1.9560009202894248</c:v>
                  </c:pt>
                  <c:pt idx="121">
                    <c:v>0.31695849346049726</c:v>
                  </c:pt>
                  <c:pt idx="122">
                    <c:v>0.31725212061375258</c:v>
                  </c:pt>
                  <c:pt idx="123">
                    <c:v>0.62610127310584052</c:v>
                  </c:pt>
                  <c:pt idx="124">
                    <c:v>1.4543823730778704</c:v>
                  </c:pt>
                  <c:pt idx="125">
                    <c:v>0.27219030406783018</c:v>
                  </c:pt>
                  <c:pt idx="126">
                    <c:v>0.75224207794000852</c:v>
                  </c:pt>
                  <c:pt idx="127">
                    <c:v>0.31371488099594219</c:v>
                  </c:pt>
                  <c:pt idx="130">
                    <c:v>1.2807139794106399</c:v>
                  </c:pt>
                  <c:pt idx="131">
                    <c:v>0.35069089145873039</c:v>
                  </c:pt>
                  <c:pt idx="132">
                    <c:v>3.1503140621200068</c:v>
                  </c:pt>
                  <c:pt idx="133">
                    <c:v>0.77342858193368169</c:v>
                  </c:pt>
                  <c:pt idx="134">
                    <c:v>1.1219794536484331</c:v>
                  </c:pt>
                  <c:pt idx="135">
                    <c:v>0.40724790826510981</c:v>
                  </c:pt>
                  <c:pt idx="136">
                    <c:v>1.4935103311418578</c:v>
                  </c:pt>
                  <c:pt idx="137">
                    <c:v>0.77325246165900474</c:v>
                  </c:pt>
                  <c:pt idx="138">
                    <c:v>0.17373846780968272</c:v>
                  </c:pt>
                  <c:pt idx="139">
                    <c:v>2.2835653681169958</c:v>
                  </c:pt>
                  <c:pt idx="140">
                    <c:v>0.1349527665317139</c:v>
                  </c:pt>
                </c:numCache>
              </c:numRef>
            </c:plus>
            <c:minus>
              <c:numRef>
                <c:f>'Sperm Graph '!$F$3:$F$143</c:f>
                <c:numCache>
                  <c:formatCode>General</c:formatCode>
                  <c:ptCount val="141"/>
                  <c:pt idx="0">
                    <c:v>0.25062656641604009</c:v>
                  </c:pt>
                  <c:pt idx="1">
                    <c:v>0.46383482799880732</c:v>
                  </c:pt>
                  <c:pt idx="2">
                    <c:v>0.68180776606318705</c:v>
                  </c:pt>
                  <c:pt idx="3">
                    <c:v>0</c:v>
                  </c:pt>
                  <c:pt idx="4">
                    <c:v>2.9503020582670154</c:v>
                  </c:pt>
                  <c:pt idx="5">
                    <c:v>2.6037773438941048</c:v>
                  </c:pt>
                  <c:pt idx="6">
                    <c:v>0.20255676336927625</c:v>
                  </c:pt>
                  <c:pt idx="7">
                    <c:v>3.9168220408296714</c:v>
                  </c:pt>
                  <c:pt idx="8">
                    <c:v>0.38382767128052114</c:v>
                  </c:pt>
                  <c:pt idx="9">
                    <c:v>0.45045045045045046</c:v>
                  </c:pt>
                  <c:pt idx="10">
                    <c:v>1.382735362793146</c:v>
                  </c:pt>
                  <c:pt idx="13">
                    <c:v>0.1349527665317139</c:v>
                  </c:pt>
                  <c:pt idx="14">
                    <c:v>2.7167283071327391</c:v>
                  </c:pt>
                  <c:pt idx="15">
                    <c:v>0</c:v>
                  </c:pt>
                  <c:pt idx="16">
                    <c:v>0.14479621697331413</c:v>
                  </c:pt>
                  <c:pt idx="17">
                    <c:v>1.5006243688616341</c:v>
                  </c:pt>
                  <c:pt idx="18">
                    <c:v>0.71311182544783558</c:v>
                  </c:pt>
                  <c:pt idx="19">
                    <c:v>0.2032520325203252</c:v>
                  </c:pt>
                  <c:pt idx="20">
                    <c:v>0.18019589468219419</c:v>
                  </c:pt>
                  <c:pt idx="21">
                    <c:v>3.1881874603420117</c:v>
                  </c:pt>
                  <c:pt idx="22">
                    <c:v>0.14629457183917466</c:v>
                  </c:pt>
                  <c:pt idx="23">
                    <c:v>1.1896972687717478</c:v>
                  </c:pt>
                  <c:pt idx="26">
                    <c:v>0.21452170199465323</c:v>
                  </c:pt>
                  <c:pt idx="27">
                    <c:v>0.61142341617368567</c:v>
                  </c:pt>
                  <c:pt idx="28">
                    <c:v>0</c:v>
                  </c:pt>
                  <c:pt idx="29">
                    <c:v>0</c:v>
                  </c:pt>
                  <c:pt idx="30">
                    <c:v>2.1137731233376389</c:v>
                  </c:pt>
                  <c:pt idx="31">
                    <c:v>1.8541892763148806</c:v>
                  </c:pt>
                  <c:pt idx="32">
                    <c:v>8.3333333333333343E-2</c:v>
                  </c:pt>
                  <c:pt idx="33">
                    <c:v>0.49751243781094528</c:v>
                  </c:pt>
                  <c:pt idx="34">
                    <c:v>1.3040340317155881</c:v>
                  </c:pt>
                  <c:pt idx="35">
                    <c:v>9.6302945467438131E-2</c:v>
                  </c:pt>
                  <c:pt idx="36">
                    <c:v>0.17598316098040634</c:v>
                  </c:pt>
                  <c:pt idx="39">
                    <c:v>0</c:v>
                  </c:pt>
                  <c:pt idx="40">
                    <c:v>1.9016600130057322</c:v>
                  </c:pt>
                  <c:pt idx="41">
                    <c:v>0.10334075193647989</c:v>
                  </c:pt>
                  <c:pt idx="42">
                    <c:v>0</c:v>
                  </c:pt>
                  <c:pt idx="43">
                    <c:v>1.0542737152183157</c:v>
                  </c:pt>
                  <c:pt idx="44">
                    <c:v>0.96308902133842311</c:v>
                  </c:pt>
                  <c:pt idx="45">
                    <c:v>0.1061571125265393</c:v>
                  </c:pt>
                  <c:pt idx="46">
                    <c:v>0</c:v>
                  </c:pt>
                  <c:pt idx="47">
                    <c:v>0.86544694291090163</c:v>
                  </c:pt>
                  <c:pt idx="48">
                    <c:v>0</c:v>
                  </c:pt>
                  <c:pt idx="49">
                    <c:v>0.479606027376553</c:v>
                  </c:pt>
                  <c:pt idx="52">
                    <c:v>0.28271815023243113</c:v>
                  </c:pt>
                  <c:pt idx="53">
                    <c:v>3.1286727828626972</c:v>
                  </c:pt>
                  <c:pt idx="54">
                    <c:v>0.44131958252502912</c:v>
                  </c:pt>
                  <c:pt idx="55">
                    <c:v>0.41081597863297992</c:v>
                  </c:pt>
                  <c:pt idx="56">
                    <c:v>2.8680859472104387</c:v>
                  </c:pt>
                  <c:pt idx="57">
                    <c:v>0.79401767084912689</c:v>
                  </c:pt>
                  <c:pt idx="58">
                    <c:v>0.48014311202087862</c:v>
                  </c:pt>
                  <c:pt idx="59">
                    <c:v>3.2296321634429743</c:v>
                  </c:pt>
                  <c:pt idx="60">
                    <c:v>0.95778670480479466</c:v>
                  </c:pt>
                  <c:pt idx="61">
                    <c:v>0.24423980107521687</c:v>
                  </c:pt>
                  <c:pt idx="62">
                    <c:v>0.4781709253018227</c:v>
                  </c:pt>
                  <c:pt idx="65">
                    <c:v>0</c:v>
                  </c:pt>
                  <c:pt idx="66">
                    <c:v>1.7959264735350926</c:v>
                  </c:pt>
                  <c:pt idx="67">
                    <c:v>0.16314934317492366</c:v>
                  </c:pt>
                  <c:pt idx="68">
                    <c:v>0.11148272017837237</c:v>
                  </c:pt>
                  <c:pt idx="69">
                    <c:v>2.760433625672194</c:v>
                  </c:pt>
                  <c:pt idx="70">
                    <c:v>1.5309269061475965</c:v>
                  </c:pt>
                  <c:pt idx="71">
                    <c:v>0</c:v>
                  </c:pt>
                  <c:pt idx="72">
                    <c:v>0.35087719298245612</c:v>
                  </c:pt>
                  <c:pt idx="73">
                    <c:v>0.9624523766124653</c:v>
                  </c:pt>
                  <c:pt idx="74">
                    <c:v>0.24994239325106238</c:v>
                  </c:pt>
                  <c:pt idx="75">
                    <c:v>0.23059422071472824</c:v>
                  </c:pt>
                  <c:pt idx="78">
                    <c:v>1.6237709708330024</c:v>
                  </c:pt>
                  <c:pt idx="79">
                    <c:v>1.5634231426781651</c:v>
                  </c:pt>
                  <c:pt idx="80">
                    <c:v>1.6289808164455166</c:v>
                  </c:pt>
                  <c:pt idx="81">
                    <c:v>3.0062670578840662</c:v>
                  </c:pt>
                  <c:pt idx="82">
                    <c:v>0</c:v>
                  </c:pt>
                  <c:pt idx="83">
                    <c:v>3.0868732781252906</c:v>
                  </c:pt>
                  <c:pt idx="84">
                    <c:v>2.5855948435619633</c:v>
                  </c:pt>
                  <c:pt idx="85">
                    <c:v>0.41552491256720497</c:v>
                  </c:pt>
                  <c:pt idx="86">
                    <c:v>2.43733188474818</c:v>
                  </c:pt>
                  <c:pt idx="87">
                    <c:v>1.8381645310446031</c:v>
                  </c:pt>
                  <c:pt idx="88">
                    <c:v>1.2125263501649279</c:v>
                  </c:pt>
                  <c:pt idx="91">
                    <c:v>1.8579394192386209</c:v>
                  </c:pt>
                  <c:pt idx="92">
                    <c:v>0.29569447025444001</c:v>
                  </c:pt>
                  <c:pt idx="93">
                    <c:v>2.1759494783107565</c:v>
                  </c:pt>
                  <c:pt idx="94">
                    <c:v>3.6218251708856757</c:v>
                  </c:pt>
                  <c:pt idx="95">
                    <c:v>1.1867115694334665</c:v>
                  </c:pt>
                  <c:pt idx="96">
                    <c:v>1.7297377475898172</c:v>
                  </c:pt>
                  <c:pt idx="97">
                    <c:v>2.9031855977058605</c:v>
                  </c:pt>
                  <c:pt idx="98">
                    <c:v>4.5200828288271948</c:v>
                  </c:pt>
                  <c:pt idx="99">
                    <c:v>1.0653121903525689</c:v>
                  </c:pt>
                  <c:pt idx="100">
                    <c:v>6.4805895354183436</c:v>
                  </c:pt>
                  <c:pt idx="101">
                    <c:v>1.3199541398237253</c:v>
                  </c:pt>
                  <c:pt idx="104">
                    <c:v>0.91902841896891818</c:v>
                  </c:pt>
                  <c:pt idx="105">
                    <c:v>0.30581039755351691</c:v>
                  </c:pt>
                  <c:pt idx="106">
                    <c:v>1.2774057269374812</c:v>
                  </c:pt>
                  <c:pt idx="107">
                    <c:v>0.78314629641254063</c:v>
                  </c:pt>
                  <c:pt idx="108">
                    <c:v>0.34919889181346442</c:v>
                  </c:pt>
                  <c:pt idx="109">
                    <c:v>1.9305614627218439</c:v>
                  </c:pt>
                  <c:pt idx="110">
                    <c:v>0.43992186225154384</c:v>
                  </c:pt>
                  <c:pt idx="111">
                    <c:v>1.3132748974162229</c:v>
                  </c:pt>
                  <c:pt idx="112">
                    <c:v>1.4724629481043399</c:v>
                  </c:pt>
                  <c:pt idx="113">
                    <c:v>0.58182776597450458</c:v>
                  </c:pt>
                  <c:pt idx="114">
                    <c:v>0.72513283043621513</c:v>
                  </c:pt>
                  <c:pt idx="117">
                    <c:v>1.0393624157214987</c:v>
                  </c:pt>
                  <c:pt idx="118">
                    <c:v>1.0808408293143617</c:v>
                  </c:pt>
                  <c:pt idx="119">
                    <c:v>0.67498491818899675</c:v>
                  </c:pt>
                  <c:pt idx="120">
                    <c:v>1.9560009202894248</c:v>
                  </c:pt>
                  <c:pt idx="121">
                    <c:v>0.31695849346049726</c:v>
                  </c:pt>
                  <c:pt idx="122">
                    <c:v>0.31725212061375258</c:v>
                  </c:pt>
                  <c:pt idx="123">
                    <c:v>0.62610127310584052</c:v>
                  </c:pt>
                  <c:pt idx="124">
                    <c:v>1.4543823730778704</c:v>
                  </c:pt>
                  <c:pt idx="125">
                    <c:v>0.27219030406783018</c:v>
                  </c:pt>
                  <c:pt idx="126">
                    <c:v>0.75224207794000852</c:v>
                  </c:pt>
                  <c:pt idx="127">
                    <c:v>0.31371488099594219</c:v>
                  </c:pt>
                  <c:pt idx="130">
                    <c:v>1.2807139794106399</c:v>
                  </c:pt>
                  <c:pt idx="131">
                    <c:v>0.35069089145873039</c:v>
                  </c:pt>
                  <c:pt idx="132">
                    <c:v>3.1503140621200068</c:v>
                  </c:pt>
                  <c:pt idx="133">
                    <c:v>0.77342858193368169</c:v>
                  </c:pt>
                  <c:pt idx="134">
                    <c:v>1.1219794536484331</c:v>
                  </c:pt>
                  <c:pt idx="135">
                    <c:v>0.40724790826510981</c:v>
                  </c:pt>
                  <c:pt idx="136">
                    <c:v>1.4935103311418578</c:v>
                  </c:pt>
                  <c:pt idx="137">
                    <c:v>0.77325246165900474</c:v>
                  </c:pt>
                  <c:pt idx="138">
                    <c:v>0.17373846780968272</c:v>
                  </c:pt>
                  <c:pt idx="139">
                    <c:v>2.2835653681169958</c:v>
                  </c:pt>
                  <c:pt idx="140">
                    <c:v>0.1349527665317139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'Sperm Graph '!$D$3:$D$143</c:f>
              <c:strCache>
                <c:ptCount val="141"/>
                <c:pt idx="0">
                  <c:v>AA </c:v>
                </c:pt>
                <c:pt idx="1">
                  <c:v>AB </c:v>
                </c:pt>
                <c:pt idx="2">
                  <c:v>AC </c:v>
                </c:pt>
                <c:pt idx="3">
                  <c:v>AD </c:v>
                </c:pt>
                <c:pt idx="4">
                  <c:v>AE </c:v>
                </c:pt>
                <c:pt idx="5">
                  <c:v>AF </c:v>
                </c:pt>
                <c:pt idx="6">
                  <c:v>AG </c:v>
                </c:pt>
                <c:pt idx="7">
                  <c:v>AH </c:v>
                </c:pt>
                <c:pt idx="8">
                  <c:v>AI </c:v>
                </c:pt>
                <c:pt idx="9">
                  <c:v>AJ </c:v>
                </c:pt>
                <c:pt idx="10">
                  <c:v>AK </c:v>
                </c:pt>
                <c:pt idx="13">
                  <c:v>CA </c:v>
                </c:pt>
                <c:pt idx="14">
                  <c:v>CB </c:v>
                </c:pt>
                <c:pt idx="15">
                  <c:v>CC </c:v>
                </c:pt>
                <c:pt idx="16">
                  <c:v>CD </c:v>
                </c:pt>
                <c:pt idx="17">
                  <c:v>CE </c:v>
                </c:pt>
                <c:pt idx="18">
                  <c:v>CF </c:v>
                </c:pt>
                <c:pt idx="19">
                  <c:v>CG </c:v>
                </c:pt>
                <c:pt idx="20">
                  <c:v>CH </c:v>
                </c:pt>
                <c:pt idx="21">
                  <c:v>CI .</c:v>
                </c:pt>
                <c:pt idx="22">
                  <c:v>CJ </c:v>
                </c:pt>
                <c:pt idx="23">
                  <c:v>CK </c:v>
                </c:pt>
                <c:pt idx="26">
                  <c:v>DA </c:v>
                </c:pt>
                <c:pt idx="27">
                  <c:v>DB </c:v>
                </c:pt>
                <c:pt idx="28">
                  <c:v>DC </c:v>
                </c:pt>
                <c:pt idx="29">
                  <c:v>DD </c:v>
                </c:pt>
                <c:pt idx="30">
                  <c:v>DE </c:v>
                </c:pt>
                <c:pt idx="31">
                  <c:v>DF </c:v>
                </c:pt>
                <c:pt idx="32">
                  <c:v>DG </c:v>
                </c:pt>
                <c:pt idx="33">
                  <c:v>DH </c:v>
                </c:pt>
                <c:pt idx="34">
                  <c:v>DI </c:v>
                </c:pt>
                <c:pt idx="35">
                  <c:v>DJ </c:v>
                </c:pt>
                <c:pt idx="36">
                  <c:v>DK </c:v>
                </c:pt>
                <c:pt idx="39">
                  <c:v>GA </c:v>
                </c:pt>
                <c:pt idx="40">
                  <c:v>GB </c:v>
                </c:pt>
                <c:pt idx="41">
                  <c:v>GC </c:v>
                </c:pt>
                <c:pt idx="42">
                  <c:v>GD </c:v>
                </c:pt>
                <c:pt idx="43">
                  <c:v>GE </c:v>
                </c:pt>
                <c:pt idx="44">
                  <c:v>GF </c:v>
                </c:pt>
                <c:pt idx="45">
                  <c:v>GG </c:v>
                </c:pt>
                <c:pt idx="46">
                  <c:v>GH </c:v>
                </c:pt>
                <c:pt idx="47">
                  <c:v>GI </c:v>
                </c:pt>
                <c:pt idx="48">
                  <c:v>GK </c:v>
                </c:pt>
                <c:pt idx="49">
                  <c:v>GK </c:v>
                </c:pt>
                <c:pt idx="52">
                  <c:v>IA </c:v>
                </c:pt>
                <c:pt idx="53">
                  <c:v>IB </c:v>
                </c:pt>
                <c:pt idx="54">
                  <c:v>IC </c:v>
                </c:pt>
                <c:pt idx="55">
                  <c:v>ID </c:v>
                </c:pt>
                <c:pt idx="56">
                  <c:v>IE </c:v>
                </c:pt>
                <c:pt idx="57">
                  <c:v>IF </c:v>
                </c:pt>
                <c:pt idx="58">
                  <c:v>IG </c:v>
                </c:pt>
                <c:pt idx="59">
                  <c:v>IH </c:v>
                </c:pt>
                <c:pt idx="60">
                  <c:v>II </c:v>
                </c:pt>
                <c:pt idx="61">
                  <c:v>IJ </c:v>
                </c:pt>
                <c:pt idx="62">
                  <c:v>IK </c:v>
                </c:pt>
                <c:pt idx="65">
                  <c:v>JA </c:v>
                </c:pt>
                <c:pt idx="66">
                  <c:v>JB </c:v>
                </c:pt>
                <c:pt idx="67">
                  <c:v>JC </c:v>
                </c:pt>
                <c:pt idx="68">
                  <c:v>JD </c:v>
                </c:pt>
                <c:pt idx="69">
                  <c:v>JE </c:v>
                </c:pt>
                <c:pt idx="70">
                  <c:v>JF </c:v>
                </c:pt>
                <c:pt idx="71">
                  <c:v>JG </c:v>
                </c:pt>
                <c:pt idx="72">
                  <c:v>JH </c:v>
                </c:pt>
                <c:pt idx="73">
                  <c:v>JI </c:v>
                </c:pt>
                <c:pt idx="74">
                  <c:v>JJ </c:v>
                </c:pt>
                <c:pt idx="75">
                  <c:v>IK </c:v>
                </c:pt>
                <c:pt idx="78">
                  <c:v>HA </c:v>
                </c:pt>
                <c:pt idx="79">
                  <c:v>HB </c:v>
                </c:pt>
                <c:pt idx="80">
                  <c:v>HC </c:v>
                </c:pt>
                <c:pt idx="81">
                  <c:v>HD </c:v>
                </c:pt>
                <c:pt idx="82">
                  <c:v>HE </c:v>
                </c:pt>
                <c:pt idx="83">
                  <c:v>HF </c:v>
                </c:pt>
                <c:pt idx="84">
                  <c:v>HG </c:v>
                </c:pt>
                <c:pt idx="85">
                  <c:v>HH </c:v>
                </c:pt>
                <c:pt idx="86">
                  <c:v>HI </c:v>
                </c:pt>
                <c:pt idx="87">
                  <c:v>HK </c:v>
                </c:pt>
                <c:pt idx="88">
                  <c:v>HK </c:v>
                </c:pt>
                <c:pt idx="91">
                  <c:v>EA </c:v>
                </c:pt>
                <c:pt idx="92">
                  <c:v>EB </c:v>
                </c:pt>
                <c:pt idx="93">
                  <c:v>EC </c:v>
                </c:pt>
                <c:pt idx="94">
                  <c:v>ED </c:v>
                </c:pt>
                <c:pt idx="95">
                  <c:v>EE </c:v>
                </c:pt>
                <c:pt idx="96">
                  <c:v>EF </c:v>
                </c:pt>
                <c:pt idx="97">
                  <c:v>EG </c:v>
                </c:pt>
                <c:pt idx="98">
                  <c:v>EH </c:v>
                </c:pt>
                <c:pt idx="99">
                  <c:v>EI </c:v>
                </c:pt>
                <c:pt idx="100">
                  <c:v>EK </c:v>
                </c:pt>
                <c:pt idx="101">
                  <c:v>EK </c:v>
                </c:pt>
                <c:pt idx="104">
                  <c:v>BA </c:v>
                </c:pt>
                <c:pt idx="105">
                  <c:v>BB </c:v>
                </c:pt>
                <c:pt idx="106">
                  <c:v>BC </c:v>
                </c:pt>
                <c:pt idx="107">
                  <c:v>BD </c:v>
                </c:pt>
                <c:pt idx="108">
                  <c:v>BE </c:v>
                </c:pt>
                <c:pt idx="109">
                  <c:v>BF </c:v>
                </c:pt>
                <c:pt idx="110">
                  <c:v>BG </c:v>
                </c:pt>
                <c:pt idx="111">
                  <c:v>BH </c:v>
                </c:pt>
                <c:pt idx="112">
                  <c:v>BI </c:v>
                </c:pt>
                <c:pt idx="113">
                  <c:v>BK </c:v>
                </c:pt>
                <c:pt idx="114">
                  <c:v>BK </c:v>
                </c:pt>
                <c:pt idx="117">
                  <c:v>FA </c:v>
                </c:pt>
                <c:pt idx="118">
                  <c:v>FB </c:v>
                </c:pt>
                <c:pt idx="119">
                  <c:v>FC </c:v>
                </c:pt>
                <c:pt idx="120">
                  <c:v>FD </c:v>
                </c:pt>
                <c:pt idx="121">
                  <c:v>FE </c:v>
                </c:pt>
                <c:pt idx="122">
                  <c:v>FF </c:v>
                </c:pt>
                <c:pt idx="123">
                  <c:v>FG </c:v>
                </c:pt>
                <c:pt idx="124">
                  <c:v>FH </c:v>
                </c:pt>
                <c:pt idx="125">
                  <c:v>FI </c:v>
                </c:pt>
                <c:pt idx="126">
                  <c:v>FK </c:v>
                </c:pt>
                <c:pt idx="127">
                  <c:v>FK </c:v>
                </c:pt>
                <c:pt idx="130">
                  <c:v>KA </c:v>
                </c:pt>
                <c:pt idx="131">
                  <c:v>KB </c:v>
                </c:pt>
                <c:pt idx="132">
                  <c:v>KC </c:v>
                </c:pt>
                <c:pt idx="133">
                  <c:v>KD </c:v>
                </c:pt>
                <c:pt idx="134">
                  <c:v>KE </c:v>
                </c:pt>
                <c:pt idx="135">
                  <c:v>KF </c:v>
                </c:pt>
                <c:pt idx="136">
                  <c:v>KG </c:v>
                </c:pt>
                <c:pt idx="137">
                  <c:v>KH </c:v>
                </c:pt>
                <c:pt idx="138">
                  <c:v>KI </c:v>
                </c:pt>
                <c:pt idx="139">
                  <c:v>KJ </c:v>
                </c:pt>
                <c:pt idx="140">
                  <c:v>KK </c:v>
                </c:pt>
              </c:strCache>
            </c:strRef>
          </c:cat>
          <c:val>
            <c:numRef>
              <c:f>'Sperm Graph '!$E$3:$E$143</c:f>
              <c:numCache>
                <c:formatCode>General</c:formatCode>
                <c:ptCount val="141"/>
                <c:pt idx="0">
                  <c:v>0.25062656641604009</c:v>
                </c:pt>
                <c:pt idx="1">
                  <c:v>68.487907891691748</c:v>
                </c:pt>
                <c:pt idx="2">
                  <c:v>1.5634895601789189</c:v>
                </c:pt>
                <c:pt idx="3">
                  <c:v>0</c:v>
                </c:pt>
                <c:pt idx="4">
                  <c:v>75.108574220774472</c:v>
                </c:pt>
                <c:pt idx="5">
                  <c:v>78.578977854004933</c:v>
                </c:pt>
                <c:pt idx="6">
                  <c:v>0.86290357997836387</c:v>
                </c:pt>
                <c:pt idx="7">
                  <c:v>69.359342504547172</c:v>
                </c:pt>
                <c:pt idx="8">
                  <c:v>0.92088818438602615</c:v>
                </c:pt>
                <c:pt idx="9">
                  <c:v>0.45045045045045046</c:v>
                </c:pt>
                <c:pt idx="10">
                  <c:v>92.760501821062618</c:v>
                </c:pt>
                <c:pt idx="13">
                  <c:v>0.1349527665317139</c:v>
                </c:pt>
                <c:pt idx="14">
                  <c:v>71.828143883483605</c:v>
                </c:pt>
                <c:pt idx="15">
                  <c:v>0</c:v>
                </c:pt>
                <c:pt idx="16">
                  <c:v>0.28050490883590462</c:v>
                </c:pt>
                <c:pt idx="17">
                  <c:v>83.454232641633169</c:v>
                </c:pt>
                <c:pt idx="18">
                  <c:v>82.742902876804138</c:v>
                </c:pt>
                <c:pt idx="19">
                  <c:v>0.2032520325203252</c:v>
                </c:pt>
                <c:pt idx="20">
                  <c:v>0.34000033251866263</c:v>
                </c:pt>
                <c:pt idx="21">
                  <c:v>82.222081591074314</c:v>
                </c:pt>
                <c:pt idx="22">
                  <c:v>0.61415098449830186</c:v>
                </c:pt>
                <c:pt idx="23">
                  <c:v>92.379393644955641</c:v>
                </c:pt>
                <c:pt idx="26">
                  <c:v>0.39870787024487209</c:v>
                </c:pt>
                <c:pt idx="27">
                  <c:v>74.020609065102178</c:v>
                </c:pt>
                <c:pt idx="28">
                  <c:v>0</c:v>
                </c:pt>
                <c:pt idx="29">
                  <c:v>0</c:v>
                </c:pt>
                <c:pt idx="30">
                  <c:v>83.963607773384766</c:v>
                </c:pt>
                <c:pt idx="31">
                  <c:v>84.255161188556187</c:v>
                </c:pt>
                <c:pt idx="32">
                  <c:v>8.3333333333333329E-2</c:v>
                </c:pt>
                <c:pt idx="33">
                  <c:v>0.49751243781094523</c:v>
                </c:pt>
                <c:pt idx="34">
                  <c:v>79.724790540658731</c:v>
                </c:pt>
                <c:pt idx="35">
                  <c:v>0.1923162188525317</c:v>
                </c:pt>
                <c:pt idx="36">
                  <c:v>93.000412753062918</c:v>
                </c:pt>
                <c:pt idx="39">
                  <c:v>0</c:v>
                </c:pt>
                <c:pt idx="40">
                  <c:v>76.451678040844357</c:v>
                </c:pt>
                <c:pt idx="41">
                  <c:v>0.20407531277096494</c:v>
                </c:pt>
                <c:pt idx="42">
                  <c:v>0</c:v>
                </c:pt>
                <c:pt idx="43">
                  <c:v>86.044056710579341</c:v>
                </c:pt>
                <c:pt idx="44">
                  <c:v>91.925832279814585</c:v>
                </c:pt>
                <c:pt idx="45">
                  <c:v>0.1061571125265393</c:v>
                </c:pt>
                <c:pt idx="46">
                  <c:v>0</c:v>
                </c:pt>
                <c:pt idx="47">
                  <c:v>85.424524771740764</c:v>
                </c:pt>
                <c:pt idx="48">
                  <c:v>0</c:v>
                </c:pt>
                <c:pt idx="49">
                  <c:v>95.086588705566328</c:v>
                </c:pt>
                <c:pt idx="52">
                  <c:v>1.2508192899340609</c:v>
                </c:pt>
                <c:pt idx="53">
                  <c:v>80.702115556518677</c:v>
                </c:pt>
                <c:pt idx="54">
                  <c:v>2.5043585785273765</c:v>
                </c:pt>
                <c:pt idx="55">
                  <c:v>3.1942252715837625</c:v>
                </c:pt>
                <c:pt idx="56">
                  <c:v>90.857281918541617</c:v>
                </c:pt>
                <c:pt idx="57">
                  <c:v>88.505411008406554</c:v>
                </c:pt>
                <c:pt idx="58">
                  <c:v>1.0218456436267596</c:v>
                </c:pt>
                <c:pt idx="59">
                  <c:v>87.422665563938551</c:v>
                </c:pt>
                <c:pt idx="60">
                  <c:v>1.9090909090909089</c:v>
                </c:pt>
                <c:pt idx="61">
                  <c:v>0.99067491931200724</c:v>
                </c:pt>
                <c:pt idx="62">
                  <c:v>96.192588067142594</c:v>
                </c:pt>
                <c:pt idx="65">
                  <c:v>0</c:v>
                </c:pt>
                <c:pt idx="66">
                  <c:v>87.911852429843307</c:v>
                </c:pt>
                <c:pt idx="67">
                  <c:v>0.32422672319045381</c:v>
                </c:pt>
                <c:pt idx="68">
                  <c:v>0.11148272017837235</c:v>
                </c:pt>
                <c:pt idx="69">
                  <c:v>87.644033074904641</c:v>
                </c:pt>
                <c:pt idx="70">
                  <c:v>88.896021847232419</c:v>
                </c:pt>
                <c:pt idx="71">
                  <c:v>0</c:v>
                </c:pt>
                <c:pt idx="72">
                  <c:v>0.35087719298245612</c:v>
                </c:pt>
                <c:pt idx="73">
                  <c:v>85.666278166278175</c:v>
                </c:pt>
                <c:pt idx="74">
                  <c:v>0.43479911900964535</c:v>
                </c:pt>
                <c:pt idx="75">
                  <c:v>96.841565182984709</c:v>
                </c:pt>
                <c:pt idx="78">
                  <c:v>53.558702635555875</c:v>
                </c:pt>
                <c:pt idx="79">
                  <c:v>80.819715653694402</c:v>
                </c:pt>
                <c:pt idx="80">
                  <c:v>44.049767146595912</c:v>
                </c:pt>
                <c:pt idx="81">
                  <c:v>44.690964601976837</c:v>
                </c:pt>
                <c:pt idx="82">
                  <c:v>0</c:v>
                </c:pt>
                <c:pt idx="83">
                  <c:v>86.827485380116968</c:v>
                </c:pt>
                <c:pt idx="84">
                  <c:v>43.896988275295151</c:v>
                </c:pt>
                <c:pt idx="85">
                  <c:v>0.8232323232323232</c:v>
                </c:pt>
                <c:pt idx="86">
                  <c:v>44.602396514161221</c:v>
                </c:pt>
                <c:pt idx="87">
                  <c:v>43.093200724977827</c:v>
                </c:pt>
                <c:pt idx="88">
                  <c:v>95.617010155316621</c:v>
                </c:pt>
                <c:pt idx="91">
                  <c:v>64.296575210244839</c:v>
                </c:pt>
                <c:pt idx="92">
                  <c:v>73.030222283231112</c:v>
                </c:pt>
                <c:pt idx="93">
                  <c:v>41.338762521044202</c:v>
                </c:pt>
                <c:pt idx="94">
                  <c:v>41.80124147583598</c:v>
                </c:pt>
                <c:pt idx="95">
                  <c:v>11.19995745215158</c:v>
                </c:pt>
                <c:pt idx="96">
                  <c:v>83.423112239761181</c:v>
                </c:pt>
                <c:pt idx="97">
                  <c:v>36.819707299643945</c:v>
                </c:pt>
                <c:pt idx="98">
                  <c:v>41.404952710995595</c:v>
                </c:pt>
                <c:pt idx="99">
                  <c:v>14.846091447234897</c:v>
                </c:pt>
                <c:pt idx="100">
                  <c:v>46.460561326407678</c:v>
                </c:pt>
                <c:pt idx="101">
                  <c:v>96.308232793127559</c:v>
                </c:pt>
                <c:pt idx="104">
                  <c:v>95.257588415483156</c:v>
                </c:pt>
                <c:pt idx="105">
                  <c:v>0.30581039755351686</c:v>
                </c:pt>
                <c:pt idx="106">
                  <c:v>92.96444831928703</c:v>
                </c:pt>
                <c:pt idx="107">
                  <c:v>93.362301505490578</c:v>
                </c:pt>
                <c:pt idx="108">
                  <c:v>90.763384030710768</c:v>
                </c:pt>
                <c:pt idx="109">
                  <c:v>76.873049604904438</c:v>
                </c:pt>
                <c:pt idx="110">
                  <c:v>91.90896721404944</c:v>
                </c:pt>
                <c:pt idx="111">
                  <c:v>91.274181849048162</c:v>
                </c:pt>
                <c:pt idx="112">
                  <c:v>93.666190201966188</c:v>
                </c:pt>
                <c:pt idx="113">
                  <c:v>90.490066961184723</c:v>
                </c:pt>
                <c:pt idx="114">
                  <c:v>90.713492764436523</c:v>
                </c:pt>
                <c:pt idx="117">
                  <c:v>90.298567001135368</c:v>
                </c:pt>
                <c:pt idx="118">
                  <c:v>80.512971698113219</c:v>
                </c:pt>
                <c:pt idx="119">
                  <c:v>93.089999654370914</c:v>
                </c:pt>
                <c:pt idx="120">
                  <c:v>94.913266077639278</c:v>
                </c:pt>
                <c:pt idx="121">
                  <c:v>91.148073887573503</c:v>
                </c:pt>
                <c:pt idx="122">
                  <c:v>0.5535662839033626</c:v>
                </c:pt>
                <c:pt idx="123">
                  <c:v>92.407394979968046</c:v>
                </c:pt>
                <c:pt idx="124">
                  <c:v>94.890211640211646</c:v>
                </c:pt>
                <c:pt idx="125">
                  <c:v>95.705015849338054</c:v>
                </c:pt>
                <c:pt idx="126">
                  <c:v>90.339077137244416</c:v>
                </c:pt>
                <c:pt idx="127">
                  <c:v>93.879678241380361</c:v>
                </c:pt>
                <c:pt idx="130">
                  <c:v>94.367405424259275</c:v>
                </c:pt>
                <c:pt idx="131">
                  <c:v>91.380706958737164</c:v>
                </c:pt>
                <c:pt idx="132">
                  <c:v>89.863766618809166</c:v>
                </c:pt>
                <c:pt idx="133">
                  <c:v>96.152958152958149</c:v>
                </c:pt>
                <c:pt idx="134">
                  <c:v>93.572711507494105</c:v>
                </c:pt>
                <c:pt idx="135">
                  <c:v>91.092191147389869</c:v>
                </c:pt>
                <c:pt idx="136">
                  <c:v>92.405542157279982</c:v>
                </c:pt>
                <c:pt idx="137">
                  <c:v>93.674142026702654</c:v>
                </c:pt>
                <c:pt idx="138">
                  <c:v>95.711758901041108</c:v>
                </c:pt>
                <c:pt idx="139">
                  <c:v>94.879592543143943</c:v>
                </c:pt>
                <c:pt idx="140">
                  <c:v>0.1349527665317139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7-45FD-8CD9-32C09680D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"/>
        <c:overlap val="-27"/>
        <c:axId val="1498337984"/>
        <c:axId val="1589960896"/>
      </c:barChart>
      <c:catAx>
        <c:axId val="149833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960896"/>
        <c:crosses val="autoZero"/>
        <c:auto val="1"/>
        <c:lblAlgn val="ctr"/>
        <c:lblOffset val="100"/>
        <c:noMultiLvlLbl val="0"/>
      </c:catAx>
      <c:valAx>
        <c:axId val="158996089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3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6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913-4E08-96EA-C919FDBA4246}"/>
              </c:ext>
            </c:extLst>
          </c:dPt>
          <c:cat>
            <c:strRef>
              <c:f>'Reciprocal Crosses'!$B$30:$B$197</c:f>
              <c:strCache>
                <c:ptCount val="168"/>
                <c:pt idx="0">
                  <c:v>AB </c:v>
                </c:pt>
                <c:pt idx="1">
                  <c:v>BA </c:v>
                </c:pt>
                <c:pt idx="3">
                  <c:v>AC </c:v>
                </c:pt>
                <c:pt idx="4">
                  <c:v>CA </c:v>
                </c:pt>
                <c:pt idx="6">
                  <c:v>AD </c:v>
                </c:pt>
                <c:pt idx="7">
                  <c:v>DA </c:v>
                </c:pt>
                <c:pt idx="9">
                  <c:v>AE </c:v>
                </c:pt>
                <c:pt idx="10">
                  <c:v>EA </c:v>
                </c:pt>
                <c:pt idx="12">
                  <c:v>AF </c:v>
                </c:pt>
                <c:pt idx="13">
                  <c:v>FA </c:v>
                </c:pt>
                <c:pt idx="15">
                  <c:v>AG </c:v>
                </c:pt>
                <c:pt idx="16">
                  <c:v>GA </c:v>
                </c:pt>
                <c:pt idx="18">
                  <c:v>AH </c:v>
                </c:pt>
                <c:pt idx="19">
                  <c:v>HA </c:v>
                </c:pt>
                <c:pt idx="21">
                  <c:v>AI </c:v>
                </c:pt>
                <c:pt idx="22">
                  <c:v>IA </c:v>
                </c:pt>
                <c:pt idx="24">
                  <c:v>AJ </c:v>
                </c:pt>
                <c:pt idx="25">
                  <c:v>JA </c:v>
                </c:pt>
                <c:pt idx="27">
                  <c:v>AK </c:v>
                </c:pt>
                <c:pt idx="28">
                  <c:v>KA </c:v>
                </c:pt>
                <c:pt idx="30">
                  <c:v>BC </c:v>
                </c:pt>
                <c:pt idx="31">
                  <c:v>CB </c:v>
                </c:pt>
                <c:pt idx="33">
                  <c:v>BD </c:v>
                </c:pt>
                <c:pt idx="34">
                  <c:v>DB </c:v>
                </c:pt>
                <c:pt idx="36">
                  <c:v>BE </c:v>
                </c:pt>
                <c:pt idx="37">
                  <c:v>EB </c:v>
                </c:pt>
                <c:pt idx="39">
                  <c:v>BF </c:v>
                </c:pt>
                <c:pt idx="40">
                  <c:v>FB </c:v>
                </c:pt>
                <c:pt idx="43">
                  <c:v>GB </c:v>
                </c:pt>
                <c:pt idx="44">
                  <c:v>BG </c:v>
                </c:pt>
                <c:pt idx="46">
                  <c:v>BH </c:v>
                </c:pt>
                <c:pt idx="47">
                  <c:v>HB </c:v>
                </c:pt>
                <c:pt idx="49">
                  <c:v>BI </c:v>
                </c:pt>
                <c:pt idx="50">
                  <c:v>IB </c:v>
                </c:pt>
                <c:pt idx="52">
                  <c:v>BJ </c:v>
                </c:pt>
                <c:pt idx="53">
                  <c:v>JB </c:v>
                </c:pt>
                <c:pt idx="55">
                  <c:v>BK </c:v>
                </c:pt>
                <c:pt idx="56">
                  <c:v>KB </c:v>
                </c:pt>
                <c:pt idx="58">
                  <c:v>CD </c:v>
                </c:pt>
                <c:pt idx="59">
                  <c:v>DC </c:v>
                </c:pt>
                <c:pt idx="61">
                  <c:v>CE </c:v>
                </c:pt>
                <c:pt idx="62">
                  <c:v>EC </c:v>
                </c:pt>
                <c:pt idx="64">
                  <c:v>CF </c:v>
                </c:pt>
                <c:pt idx="65">
                  <c:v>FC </c:v>
                </c:pt>
                <c:pt idx="67">
                  <c:v>CG </c:v>
                </c:pt>
                <c:pt idx="68">
                  <c:v>GC </c:v>
                </c:pt>
                <c:pt idx="70">
                  <c:v>CH </c:v>
                </c:pt>
                <c:pt idx="71">
                  <c:v>HC </c:v>
                </c:pt>
                <c:pt idx="73">
                  <c:v>CI .</c:v>
                </c:pt>
                <c:pt idx="74">
                  <c:v>IC </c:v>
                </c:pt>
                <c:pt idx="76">
                  <c:v>CJ </c:v>
                </c:pt>
                <c:pt idx="77">
                  <c:v>JC </c:v>
                </c:pt>
                <c:pt idx="79">
                  <c:v>CK </c:v>
                </c:pt>
                <c:pt idx="80">
                  <c:v>KC </c:v>
                </c:pt>
                <c:pt idx="82">
                  <c:v>DE </c:v>
                </c:pt>
                <c:pt idx="83">
                  <c:v>ED </c:v>
                </c:pt>
                <c:pt idx="85">
                  <c:v>DF </c:v>
                </c:pt>
                <c:pt idx="86">
                  <c:v>FD </c:v>
                </c:pt>
                <c:pt idx="88">
                  <c:v>DG </c:v>
                </c:pt>
                <c:pt idx="89">
                  <c:v>GD </c:v>
                </c:pt>
                <c:pt idx="91">
                  <c:v>DH </c:v>
                </c:pt>
                <c:pt idx="92">
                  <c:v>HD </c:v>
                </c:pt>
                <c:pt idx="94">
                  <c:v>DI </c:v>
                </c:pt>
                <c:pt idx="95">
                  <c:v>ID </c:v>
                </c:pt>
                <c:pt idx="97">
                  <c:v>DJ </c:v>
                </c:pt>
                <c:pt idx="98">
                  <c:v>JD </c:v>
                </c:pt>
                <c:pt idx="100">
                  <c:v>DK </c:v>
                </c:pt>
                <c:pt idx="101">
                  <c:v>KD </c:v>
                </c:pt>
                <c:pt idx="103">
                  <c:v>EF </c:v>
                </c:pt>
                <c:pt idx="104">
                  <c:v>FE </c:v>
                </c:pt>
                <c:pt idx="106">
                  <c:v>EG </c:v>
                </c:pt>
                <c:pt idx="107">
                  <c:v>GE </c:v>
                </c:pt>
                <c:pt idx="109">
                  <c:v>EH </c:v>
                </c:pt>
                <c:pt idx="110">
                  <c:v>HE </c:v>
                </c:pt>
                <c:pt idx="112">
                  <c:v>EI </c:v>
                </c:pt>
                <c:pt idx="113">
                  <c:v>IE </c:v>
                </c:pt>
                <c:pt idx="115">
                  <c:v>EJ </c:v>
                </c:pt>
                <c:pt idx="116">
                  <c:v>JE </c:v>
                </c:pt>
                <c:pt idx="118">
                  <c:v>EK </c:v>
                </c:pt>
                <c:pt idx="119">
                  <c:v>KE </c:v>
                </c:pt>
                <c:pt idx="121">
                  <c:v>FG </c:v>
                </c:pt>
                <c:pt idx="122">
                  <c:v>GF </c:v>
                </c:pt>
                <c:pt idx="124">
                  <c:v>FH </c:v>
                </c:pt>
                <c:pt idx="125">
                  <c:v>HF </c:v>
                </c:pt>
                <c:pt idx="127">
                  <c:v>FI </c:v>
                </c:pt>
                <c:pt idx="128">
                  <c:v>IF </c:v>
                </c:pt>
                <c:pt idx="130">
                  <c:v>FJ </c:v>
                </c:pt>
                <c:pt idx="131">
                  <c:v>JF </c:v>
                </c:pt>
                <c:pt idx="133">
                  <c:v>FK </c:v>
                </c:pt>
                <c:pt idx="134">
                  <c:v>KF </c:v>
                </c:pt>
                <c:pt idx="136">
                  <c:v>GH </c:v>
                </c:pt>
                <c:pt idx="137">
                  <c:v>HG </c:v>
                </c:pt>
                <c:pt idx="139">
                  <c:v>GI </c:v>
                </c:pt>
                <c:pt idx="140">
                  <c:v>IG </c:v>
                </c:pt>
                <c:pt idx="142">
                  <c:v>GJ </c:v>
                </c:pt>
                <c:pt idx="143">
                  <c:v>JG </c:v>
                </c:pt>
                <c:pt idx="145">
                  <c:v>GK </c:v>
                </c:pt>
                <c:pt idx="146">
                  <c:v>KG </c:v>
                </c:pt>
                <c:pt idx="148">
                  <c:v>HI </c:v>
                </c:pt>
                <c:pt idx="149">
                  <c:v>IH </c:v>
                </c:pt>
                <c:pt idx="151">
                  <c:v>HJ </c:v>
                </c:pt>
                <c:pt idx="152">
                  <c:v>JH </c:v>
                </c:pt>
                <c:pt idx="154">
                  <c:v>KH </c:v>
                </c:pt>
                <c:pt idx="155">
                  <c:v>KH </c:v>
                </c:pt>
                <c:pt idx="157">
                  <c:v>IJ </c:v>
                </c:pt>
                <c:pt idx="158">
                  <c:v>JI </c:v>
                </c:pt>
                <c:pt idx="160">
                  <c:v>IK </c:v>
                </c:pt>
                <c:pt idx="161">
                  <c:v>KI </c:v>
                </c:pt>
                <c:pt idx="163">
                  <c:v>JK </c:v>
                </c:pt>
                <c:pt idx="164">
                  <c:v>KJ </c:v>
                </c:pt>
                <c:pt idx="167">
                  <c:v>BATCH </c:v>
                </c:pt>
              </c:strCache>
            </c:strRef>
          </c:cat>
          <c:val>
            <c:numRef>
              <c:f>'Reciprocal Crosses'!$C$30:$C$197</c:f>
              <c:numCache>
                <c:formatCode>General</c:formatCode>
                <c:ptCount val="168"/>
                <c:pt idx="0">
                  <c:v>68.487907891691748</c:v>
                </c:pt>
                <c:pt idx="1">
                  <c:v>95.257588415483156</c:v>
                </c:pt>
                <c:pt idx="3">
                  <c:v>1.5634895601789189</c:v>
                </c:pt>
                <c:pt idx="4">
                  <c:v>0.1349527665317139</c:v>
                </c:pt>
                <c:pt idx="6">
                  <c:v>0</c:v>
                </c:pt>
                <c:pt idx="7">
                  <c:v>0.39870787024487209</c:v>
                </c:pt>
                <c:pt idx="9">
                  <c:v>75.108574220774472</c:v>
                </c:pt>
                <c:pt idx="10">
                  <c:v>64.296575210244839</c:v>
                </c:pt>
                <c:pt idx="12">
                  <c:v>78.578977854004933</c:v>
                </c:pt>
                <c:pt idx="13">
                  <c:v>90.298567001135368</c:v>
                </c:pt>
                <c:pt idx="15">
                  <c:v>0.86290357997836387</c:v>
                </c:pt>
                <c:pt idx="16">
                  <c:v>0</c:v>
                </c:pt>
                <c:pt idx="18">
                  <c:v>69.359342504547172</c:v>
                </c:pt>
                <c:pt idx="19">
                  <c:v>53.558702635555875</c:v>
                </c:pt>
                <c:pt idx="21">
                  <c:v>0.92088818438602615</c:v>
                </c:pt>
                <c:pt idx="22">
                  <c:v>1.2508192899340609</c:v>
                </c:pt>
                <c:pt idx="24">
                  <c:v>0.45045045045045046</c:v>
                </c:pt>
                <c:pt idx="25">
                  <c:v>0</c:v>
                </c:pt>
                <c:pt idx="27">
                  <c:v>92.760501821062618</c:v>
                </c:pt>
                <c:pt idx="28">
                  <c:v>94.367405424259275</c:v>
                </c:pt>
                <c:pt idx="30">
                  <c:v>92.96444831928703</c:v>
                </c:pt>
                <c:pt idx="31">
                  <c:v>71.828143883483605</c:v>
                </c:pt>
                <c:pt idx="33">
                  <c:v>93.362301505490578</c:v>
                </c:pt>
                <c:pt idx="34">
                  <c:v>74.020609065102178</c:v>
                </c:pt>
                <c:pt idx="36">
                  <c:v>90.763384030710768</c:v>
                </c:pt>
                <c:pt idx="37">
                  <c:v>73.030222283231112</c:v>
                </c:pt>
                <c:pt idx="39">
                  <c:v>76.873049604904438</c:v>
                </c:pt>
                <c:pt idx="40">
                  <c:v>80.512971698113219</c:v>
                </c:pt>
                <c:pt idx="43">
                  <c:v>76.451678040844357</c:v>
                </c:pt>
                <c:pt idx="44">
                  <c:v>91.90896721404944</c:v>
                </c:pt>
                <c:pt idx="46">
                  <c:v>93.666190201966188</c:v>
                </c:pt>
                <c:pt idx="47">
                  <c:v>80.819715653694402</c:v>
                </c:pt>
                <c:pt idx="49">
                  <c:v>91.274181849048162</c:v>
                </c:pt>
                <c:pt idx="50">
                  <c:v>80.702115556518677</c:v>
                </c:pt>
                <c:pt idx="52">
                  <c:v>90.490066961184723</c:v>
                </c:pt>
                <c:pt idx="53">
                  <c:v>87.911852429843307</c:v>
                </c:pt>
                <c:pt idx="55">
                  <c:v>90.713492764436523</c:v>
                </c:pt>
                <c:pt idx="56">
                  <c:v>91.380706958737164</c:v>
                </c:pt>
                <c:pt idx="58">
                  <c:v>0.28050490883590462</c:v>
                </c:pt>
                <c:pt idx="59">
                  <c:v>0</c:v>
                </c:pt>
                <c:pt idx="61">
                  <c:v>83.454232641633169</c:v>
                </c:pt>
                <c:pt idx="62">
                  <c:v>41.338762521044202</c:v>
                </c:pt>
                <c:pt idx="64">
                  <c:v>82.742902876804138</c:v>
                </c:pt>
                <c:pt idx="65">
                  <c:v>93.089999654370914</c:v>
                </c:pt>
                <c:pt idx="67">
                  <c:v>0.2032520325203252</c:v>
                </c:pt>
                <c:pt idx="68">
                  <c:v>0.20407531277096494</c:v>
                </c:pt>
                <c:pt idx="70">
                  <c:v>82.222081591074314</c:v>
                </c:pt>
                <c:pt idx="71">
                  <c:v>44.049767146595912</c:v>
                </c:pt>
                <c:pt idx="73">
                  <c:v>0.34000033251866263</c:v>
                </c:pt>
                <c:pt idx="74">
                  <c:v>2.5043585785273765</c:v>
                </c:pt>
                <c:pt idx="76">
                  <c:v>0.61415098449830186</c:v>
                </c:pt>
                <c:pt idx="77">
                  <c:v>0.32422672319045381</c:v>
                </c:pt>
                <c:pt idx="79">
                  <c:v>92.379393644955641</c:v>
                </c:pt>
                <c:pt idx="80">
                  <c:v>89.863766618809166</c:v>
                </c:pt>
                <c:pt idx="82">
                  <c:v>83.963607773384766</c:v>
                </c:pt>
                <c:pt idx="83">
                  <c:v>41.80124147583598</c:v>
                </c:pt>
                <c:pt idx="85">
                  <c:v>84.255161188556187</c:v>
                </c:pt>
                <c:pt idx="86">
                  <c:v>94.913266077639278</c:v>
                </c:pt>
                <c:pt idx="88">
                  <c:v>8.3333333333333329E-2</c:v>
                </c:pt>
                <c:pt idx="89">
                  <c:v>0</c:v>
                </c:pt>
                <c:pt idx="91">
                  <c:v>79.724790540658731</c:v>
                </c:pt>
                <c:pt idx="92">
                  <c:v>44.690964601976837</c:v>
                </c:pt>
                <c:pt idx="94">
                  <c:v>0.49751243781094523</c:v>
                </c:pt>
                <c:pt idx="95">
                  <c:v>3.1942252715837625</c:v>
                </c:pt>
                <c:pt idx="97">
                  <c:v>0.1923162188525317</c:v>
                </c:pt>
                <c:pt idx="98">
                  <c:v>0.11148272017837235</c:v>
                </c:pt>
                <c:pt idx="100">
                  <c:v>93.000412753062918</c:v>
                </c:pt>
                <c:pt idx="101">
                  <c:v>96.152958152958149</c:v>
                </c:pt>
                <c:pt idx="103">
                  <c:v>83.423112239761181</c:v>
                </c:pt>
                <c:pt idx="104">
                  <c:v>91.148073887573503</c:v>
                </c:pt>
                <c:pt idx="106">
                  <c:v>36.819707299643945</c:v>
                </c:pt>
                <c:pt idx="107">
                  <c:v>86.044056710579341</c:v>
                </c:pt>
                <c:pt idx="109">
                  <c:v>41.404952710995595</c:v>
                </c:pt>
                <c:pt idx="110">
                  <c:v>0</c:v>
                </c:pt>
                <c:pt idx="112">
                  <c:v>14.846091447234897</c:v>
                </c:pt>
                <c:pt idx="113">
                  <c:v>90.857281918541617</c:v>
                </c:pt>
                <c:pt idx="115">
                  <c:v>46.460561326407678</c:v>
                </c:pt>
                <c:pt idx="116">
                  <c:v>87.644033074904641</c:v>
                </c:pt>
                <c:pt idx="118">
                  <c:v>96.308232793127559</c:v>
                </c:pt>
                <c:pt idx="119">
                  <c:v>93.572711507494105</c:v>
                </c:pt>
                <c:pt idx="121">
                  <c:v>92.407394979968046</c:v>
                </c:pt>
                <c:pt idx="122">
                  <c:v>91.925832279814585</c:v>
                </c:pt>
                <c:pt idx="124">
                  <c:v>95.705015849338054</c:v>
                </c:pt>
                <c:pt idx="125">
                  <c:v>86.827485380116968</c:v>
                </c:pt>
                <c:pt idx="127">
                  <c:v>94.890211640211646</c:v>
                </c:pt>
                <c:pt idx="128">
                  <c:v>88.505411008406554</c:v>
                </c:pt>
                <c:pt idx="130">
                  <c:v>90.339077137244416</c:v>
                </c:pt>
                <c:pt idx="131">
                  <c:v>88.896021847232419</c:v>
                </c:pt>
                <c:pt idx="133">
                  <c:v>93.879678241380361</c:v>
                </c:pt>
                <c:pt idx="134">
                  <c:v>91.092191147389869</c:v>
                </c:pt>
                <c:pt idx="136">
                  <c:v>85.424524771740764</c:v>
                </c:pt>
                <c:pt idx="137">
                  <c:v>43.896988275295151</c:v>
                </c:pt>
                <c:pt idx="139">
                  <c:v>0</c:v>
                </c:pt>
                <c:pt idx="140">
                  <c:v>1.0218456436267596</c:v>
                </c:pt>
                <c:pt idx="142">
                  <c:v>0</c:v>
                </c:pt>
                <c:pt idx="143">
                  <c:v>0</c:v>
                </c:pt>
                <c:pt idx="145">
                  <c:v>95.086588705566328</c:v>
                </c:pt>
                <c:pt idx="146">
                  <c:v>92.405542157279982</c:v>
                </c:pt>
                <c:pt idx="148">
                  <c:v>44.602396514161221</c:v>
                </c:pt>
                <c:pt idx="149">
                  <c:v>44.602396514161221</c:v>
                </c:pt>
                <c:pt idx="151">
                  <c:v>43.093200724977827</c:v>
                </c:pt>
                <c:pt idx="152">
                  <c:v>85.666278166278175</c:v>
                </c:pt>
                <c:pt idx="154">
                  <c:v>95.711758901041108</c:v>
                </c:pt>
                <c:pt idx="155">
                  <c:v>95.711758901041108</c:v>
                </c:pt>
                <c:pt idx="157">
                  <c:v>0.99067491931200724</c:v>
                </c:pt>
                <c:pt idx="158">
                  <c:v>0.35087719298245612</c:v>
                </c:pt>
                <c:pt idx="160">
                  <c:v>96.192588067142594</c:v>
                </c:pt>
                <c:pt idx="161">
                  <c:v>93.674142026702654</c:v>
                </c:pt>
                <c:pt idx="163">
                  <c:v>96.841565182984709</c:v>
                </c:pt>
                <c:pt idx="164">
                  <c:v>94.879592543143943</c:v>
                </c:pt>
                <c:pt idx="167">
                  <c:v>90.224429598030397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3-4E08-96EA-C919FDBA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-47"/>
        <c:axId val="1603226032"/>
        <c:axId val="1424004400"/>
      </c:barChart>
      <c:catAx>
        <c:axId val="16032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004400"/>
        <c:crosses val="autoZero"/>
        <c:auto val="1"/>
        <c:lblAlgn val="ctr"/>
        <c:lblOffset val="100"/>
        <c:noMultiLvlLbl val="0"/>
      </c:catAx>
      <c:valAx>
        <c:axId val="14240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2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'Overall Genet Average'!$B$28:$B$38</c:f>
              <c:strCache>
                <c:ptCount val="11"/>
                <c:pt idx="0">
                  <c:v> A Genet</c:v>
                </c:pt>
                <c:pt idx="1">
                  <c:v> G Genet</c:v>
                </c:pt>
                <c:pt idx="2">
                  <c:v> C Genet</c:v>
                </c:pt>
                <c:pt idx="3">
                  <c:v> D Genet</c:v>
                </c:pt>
                <c:pt idx="4">
                  <c:v> J Genet</c:v>
                </c:pt>
                <c:pt idx="5">
                  <c:v> I Genet</c:v>
                </c:pt>
                <c:pt idx="6">
                  <c:v> E Genet</c:v>
                </c:pt>
                <c:pt idx="7">
                  <c:v> H Genet</c:v>
                </c:pt>
                <c:pt idx="8">
                  <c:v> F Genet</c:v>
                </c:pt>
                <c:pt idx="9">
                  <c:v> B Genet</c:v>
                </c:pt>
                <c:pt idx="10">
                  <c:v> K Genet</c:v>
                </c:pt>
              </c:strCache>
            </c:strRef>
          </c:cat>
          <c:val>
            <c:numRef>
              <c:f>'Overall Genet Average'!$C$28:$C$38</c:f>
              <c:numCache>
                <c:formatCode>General</c:formatCode>
                <c:ptCount val="11"/>
                <c:pt idx="0">
                  <c:v>39.382817734023192</c:v>
                </c:pt>
                <c:pt idx="1">
                  <c:v>39.737334516850588</c:v>
                </c:pt>
                <c:pt idx="2">
                  <c:v>39.005125504881541</c:v>
                </c:pt>
                <c:pt idx="3">
                  <c:v>39.532169794775264</c:v>
                </c:pt>
                <c:pt idx="4">
                  <c:v>40.762821430183322</c:v>
                </c:pt>
                <c:pt idx="5">
                  <c:v>43.170870887806345</c:v>
                </c:pt>
                <c:pt idx="6">
                  <c:v>66.114270753656157</c:v>
                </c:pt>
                <c:pt idx="7">
                  <c:v>64.204235078786581</c:v>
                </c:pt>
                <c:pt idx="8">
                  <c:v>88.515220079698324</c:v>
                </c:pt>
                <c:pt idx="9">
                  <c:v>84.620979716391048</c:v>
                </c:pt>
                <c:pt idx="10">
                  <c:v>93.794011978342567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0-4F56-BC58-0723D359F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1477472"/>
        <c:axId val="1589948416"/>
      </c:barChart>
      <c:catAx>
        <c:axId val="160147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948416"/>
        <c:crosses val="autoZero"/>
        <c:auto val="1"/>
        <c:lblAlgn val="ctr"/>
        <c:lblOffset val="100"/>
        <c:noMultiLvlLbl val="0"/>
      </c:catAx>
      <c:valAx>
        <c:axId val="15899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47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clones!$H$65:$H$140</c:f>
              <c:numCache>
                <c:formatCode>General</c:formatCode>
                <c:ptCount val="76"/>
              </c:numCache>
            </c:numRef>
          </c:cat>
          <c:val>
            <c:numRef>
              <c:f>clones!$I$65:$I$140</c:f>
              <c:numCache>
                <c:formatCode>General</c:formatCode>
                <c:ptCount val="76"/>
              </c:numCache>
            </c:numRef>
          </c:val>
          <c:extLst>
            <c:ext xmlns:c16="http://schemas.microsoft.com/office/drawing/2014/chart" uri="{C3380CC4-5D6E-409C-BE32-E72D297353CC}">
              <c16:uniqueId val="{00000000-96B4-4674-AA88-7D3E5BDC3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2337920"/>
        <c:axId val="1589953824"/>
      </c:barChart>
      <c:catAx>
        <c:axId val="185233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953824"/>
        <c:crosses val="autoZero"/>
        <c:auto val="1"/>
        <c:lblAlgn val="ctr"/>
        <c:lblOffset val="100"/>
        <c:noMultiLvlLbl val="0"/>
      </c:catAx>
      <c:valAx>
        <c:axId val="15899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33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clones!$B$2:$B$77</c:f>
              <c:strCache>
                <c:ptCount val="76"/>
                <c:pt idx="0">
                  <c:v>AA </c:v>
                </c:pt>
                <c:pt idx="1">
                  <c:v>AB </c:v>
                </c:pt>
                <c:pt idx="2">
                  <c:v>AC </c:v>
                </c:pt>
                <c:pt idx="3">
                  <c:v>AD </c:v>
                </c:pt>
                <c:pt idx="4">
                  <c:v>AE </c:v>
                </c:pt>
                <c:pt idx="5">
                  <c:v>AF </c:v>
                </c:pt>
                <c:pt idx="6">
                  <c:v>AG </c:v>
                </c:pt>
                <c:pt idx="7">
                  <c:v>AH </c:v>
                </c:pt>
                <c:pt idx="8">
                  <c:v>AI </c:v>
                </c:pt>
                <c:pt idx="9">
                  <c:v>AJ </c:v>
                </c:pt>
                <c:pt idx="10">
                  <c:v>AK </c:v>
                </c:pt>
                <c:pt idx="13">
                  <c:v>CA </c:v>
                </c:pt>
                <c:pt idx="14">
                  <c:v>CB </c:v>
                </c:pt>
                <c:pt idx="15">
                  <c:v>CC </c:v>
                </c:pt>
                <c:pt idx="16">
                  <c:v>CD </c:v>
                </c:pt>
                <c:pt idx="17">
                  <c:v>CE </c:v>
                </c:pt>
                <c:pt idx="18">
                  <c:v>CF </c:v>
                </c:pt>
                <c:pt idx="19">
                  <c:v>CG </c:v>
                </c:pt>
                <c:pt idx="20">
                  <c:v>CH </c:v>
                </c:pt>
                <c:pt idx="21">
                  <c:v>CI .</c:v>
                </c:pt>
                <c:pt idx="22">
                  <c:v>CJ </c:v>
                </c:pt>
                <c:pt idx="23">
                  <c:v>CK </c:v>
                </c:pt>
                <c:pt idx="26">
                  <c:v>DA </c:v>
                </c:pt>
                <c:pt idx="27">
                  <c:v>DB </c:v>
                </c:pt>
                <c:pt idx="28">
                  <c:v>DC </c:v>
                </c:pt>
                <c:pt idx="29">
                  <c:v>DD </c:v>
                </c:pt>
                <c:pt idx="30">
                  <c:v>DE </c:v>
                </c:pt>
                <c:pt idx="31">
                  <c:v>DF </c:v>
                </c:pt>
                <c:pt idx="32">
                  <c:v>DG </c:v>
                </c:pt>
                <c:pt idx="33">
                  <c:v>DH </c:v>
                </c:pt>
                <c:pt idx="34">
                  <c:v>DI </c:v>
                </c:pt>
                <c:pt idx="35">
                  <c:v>DJ </c:v>
                </c:pt>
                <c:pt idx="36">
                  <c:v>DK </c:v>
                </c:pt>
                <c:pt idx="39">
                  <c:v>GA </c:v>
                </c:pt>
                <c:pt idx="40">
                  <c:v>GB </c:v>
                </c:pt>
                <c:pt idx="41">
                  <c:v>GC </c:v>
                </c:pt>
                <c:pt idx="42">
                  <c:v>GD </c:v>
                </c:pt>
                <c:pt idx="43">
                  <c:v>GE </c:v>
                </c:pt>
                <c:pt idx="44">
                  <c:v>GF </c:v>
                </c:pt>
                <c:pt idx="45">
                  <c:v>GG </c:v>
                </c:pt>
                <c:pt idx="46">
                  <c:v>GH </c:v>
                </c:pt>
                <c:pt idx="47">
                  <c:v>GI </c:v>
                </c:pt>
                <c:pt idx="48">
                  <c:v>GK </c:v>
                </c:pt>
                <c:pt idx="49">
                  <c:v>GK </c:v>
                </c:pt>
                <c:pt idx="52">
                  <c:v>IA </c:v>
                </c:pt>
                <c:pt idx="53">
                  <c:v>IB </c:v>
                </c:pt>
                <c:pt idx="54">
                  <c:v>IC </c:v>
                </c:pt>
                <c:pt idx="55">
                  <c:v>ID </c:v>
                </c:pt>
                <c:pt idx="56">
                  <c:v>IE </c:v>
                </c:pt>
                <c:pt idx="57">
                  <c:v>IF </c:v>
                </c:pt>
                <c:pt idx="58">
                  <c:v>IG </c:v>
                </c:pt>
                <c:pt idx="59">
                  <c:v>IH </c:v>
                </c:pt>
                <c:pt idx="60">
                  <c:v>II </c:v>
                </c:pt>
                <c:pt idx="61">
                  <c:v>IK </c:v>
                </c:pt>
                <c:pt idx="62">
                  <c:v>IK </c:v>
                </c:pt>
                <c:pt idx="65">
                  <c:v>JA </c:v>
                </c:pt>
                <c:pt idx="66">
                  <c:v>JB </c:v>
                </c:pt>
                <c:pt idx="67">
                  <c:v>JC </c:v>
                </c:pt>
                <c:pt idx="68">
                  <c:v>JD </c:v>
                </c:pt>
                <c:pt idx="69">
                  <c:v>JE </c:v>
                </c:pt>
                <c:pt idx="70">
                  <c:v>JF </c:v>
                </c:pt>
                <c:pt idx="71">
                  <c:v>JG </c:v>
                </c:pt>
                <c:pt idx="72">
                  <c:v>JH </c:v>
                </c:pt>
                <c:pt idx="73">
                  <c:v>JI </c:v>
                </c:pt>
                <c:pt idx="74">
                  <c:v>JJ </c:v>
                </c:pt>
                <c:pt idx="75">
                  <c:v>IK </c:v>
                </c:pt>
              </c:strCache>
            </c:strRef>
          </c:cat>
          <c:val>
            <c:numRef>
              <c:f>clones!$C$2:$C$77</c:f>
              <c:numCache>
                <c:formatCode>General</c:formatCode>
                <c:ptCount val="76"/>
                <c:pt idx="0">
                  <c:v>0.25062656641604009</c:v>
                </c:pt>
                <c:pt idx="1">
                  <c:v>68.487907891691748</c:v>
                </c:pt>
                <c:pt idx="2">
                  <c:v>1.5634895601789189</c:v>
                </c:pt>
                <c:pt idx="3">
                  <c:v>0</c:v>
                </c:pt>
                <c:pt idx="4">
                  <c:v>75.108574220774472</c:v>
                </c:pt>
                <c:pt idx="5">
                  <c:v>78.578977854004933</c:v>
                </c:pt>
                <c:pt idx="6">
                  <c:v>0.86290357997836387</c:v>
                </c:pt>
                <c:pt idx="7">
                  <c:v>0.92088818438602615</c:v>
                </c:pt>
                <c:pt idx="8">
                  <c:v>69.359342504547172</c:v>
                </c:pt>
                <c:pt idx="9">
                  <c:v>0.45045045045045046</c:v>
                </c:pt>
                <c:pt idx="10">
                  <c:v>92.760501821062618</c:v>
                </c:pt>
                <c:pt idx="13">
                  <c:v>0.1349527665317139</c:v>
                </c:pt>
                <c:pt idx="14">
                  <c:v>71.828143883483605</c:v>
                </c:pt>
                <c:pt idx="15">
                  <c:v>0</c:v>
                </c:pt>
                <c:pt idx="16">
                  <c:v>0.28050490883590462</c:v>
                </c:pt>
                <c:pt idx="17">
                  <c:v>83.454232641633169</c:v>
                </c:pt>
                <c:pt idx="18">
                  <c:v>82.742902876804138</c:v>
                </c:pt>
                <c:pt idx="19">
                  <c:v>0.2032520325203252</c:v>
                </c:pt>
                <c:pt idx="20">
                  <c:v>0.34000033251866263</c:v>
                </c:pt>
                <c:pt idx="21">
                  <c:v>82.222081591074314</c:v>
                </c:pt>
                <c:pt idx="22">
                  <c:v>0.61415098449830186</c:v>
                </c:pt>
                <c:pt idx="23">
                  <c:v>92.379393644955641</c:v>
                </c:pt>
                <c:pt idx="26">
                  <c:v>0.39870787024487209</c:v>
                </c:pt>
                <c:pt idx="27">
                  <c:v>74.020609065102178</c:v>
                </c:pt>
                <c:pt idx="28">
                  <c:v>0</c:v>
                </c:pt>
                <c:pt idx="29">
                  <c:v>0</c:v>
                </c:pt>
                <c:pt idx="30">
                  <c:v>83.963607773384766</c:v>
                </c:pt>
                <c:pt idx="31">
                  <c:v>84.255161188556187</c:v>
                </c:pt>
                <c:pt idx="32">
                  <c:v>8.3333333333333329E-2</c:v>
                </c:pt>
                <c:pt idx="33">
                  <c:v>0.49751243781094523</c:v>
                </c:pt>
                <c:pt idx="34">
                  <c:v>79.724790540658731</c:v>
                </c:pt>
                <c:pt idx="35">
                  <c:v>0.1923162188525317</c:v>
                </c:pt>
                <c:pt idx="36">
                  <c:v>93.000412753062918</c:v>
                </c:pt>
                <c:pt idx="39">
                  <c:v>0</c:v>
                </c:pt>
                <c:pt idx="40">
                  <c:v>76.451678040844357</c:v>
                </c:pt>
                <c:pt idx="41">
                  <c:v>0.20407531277096494</c:v>
                </c:pt>
                <c:pt idx="42">
                  <c:v>0</c:v>
                </c:pt>
                <c:pt idx="43">
                  <c:v>86.044056710579341</c:v>
                </c:pt>
                <c:pt idx="44">
                  <c:v>91.925832279814585</c:v>
                </c:pt>
                <c:pt idx="45">
                  <c:v>0.1061571125265393</c:v>
                </c:pt>
                <c:pt idx="46">
                  <c:v>0</c:v>
                </c:pt>
                <c:pt idx="47">
                  <c:v>85.424524771740764</c:v>
                </c:pt>
                <c:pt idx="48">
                  <c:v>0</c:v>
                </c:pt>
                <c:pt idx="49">
                  <c:v>95.086588705566328</c:v>
                </c:pt>
                <c:pt idx="52">
                  <c:v>1.2508192899340609</c:v>
                </c:pt>
                <c:pt idx="53">
                  <c:v>80.702115556518677</c:v>
                </c:pt>
                <c:pt idx="54">
                  <c:v>2.5043585785273765</c:v>
                </c:pt>
                <c:pt idx="55">
                  <c:v>3.1942252715837625</c:v>
                </c:pt>
                <c:pt idx="56">
                  <c:v>90.857281918541617</c:v>
                </c:pt>
                <c:pt idx="57">
                  <c:v>88.505411008406554</c:v>
                </c:pt>
                <c:pt idx="58">
                  <c:v>1.0218456436267596</c:v>
                </c:pt>
                <c:pt idx="59">
                  <c:v>1.9090909090909089</c:v>
                </c:pt>
                <c:pt idx="60">
                  <c:v>87.422665563938551</c:v>
                </c:pt>
                <c:pt idx="61">
                  <c:v>0.99067491931200724</c:v>
                </c:pt>
                <c:pt idx="62">
                  <c:v>96.192588067142594</c:v>
                </c:pt>
                <c:pt idx="65">
                  <c:v>0</c:v>
                </c:pt>
                <c:pt idx="66">
                  <c:v>87.911852429843307</c:v>
                </c:pt>
                <c:pt idx="67">
                  <c:v>0.32422672319045381</c:v>
                </c:pt>
                <c:pt idx="68">
                  <c:v>0.11148272017837235</c:v>
                </c:pt>
                <c:pt idx="69">
                  <c:v>87.644033074904641</c:v>
                </c:pt>
                <c:pt idx="70">
                  <c:v>88.896021847232419</c:v>
                </c:pt>
                <c:pt idx="71">
                  <c:v>0</c:v>
                </c:pt>
                <c:pt idx="72">
                  <c:v>0.35087719298245612</c:v>
                </c:pt>
                <c:pt idx="73">
                  <c:v>85.666278166278175</c:v>
                </c:pt>
                <c:pt idx="74">
                  <c:v>0.43479911900964535</c:v>
                </c:pt>
                <c:pt idx="75">
                  <c:v>96.841565182984709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3-4BEA-90C9-652BC786A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1604672608"/>
        <c:axId val="1589952576"/>
      </c:barChart>
      <c:catAx>
        <c:axId val="160467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952576"/>
        <c:crosses val="autoZero"/>
        <c:auto val="1"/>
        <c:lblAlgn val="ctr"/>
        <c:lblOffset val="100"/>
        <c:noMultiLvlLbl val="0"/>
      </c:catAx>
      <c:valAx>
        <c:axId val="15899525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67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177125</xdr:colOff>
      <xdr:row>4</xdr:row>
      <xdr:rowOff>172809</xdr:rowOff>
    </xdr:from>
    <xdr:to>
      <xdr:col>50</xdr:col>
      <xdr:colOff>51476</xdr:colOff>
      <xdr:row>30</xdr:row>
      <xdr:rowOff>61958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1A3F9C-4547-45AD-8E50-D7016E711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589471</xdr:colOff>
      <xdr:row>3</xdr:row>
      <xdr:rowOff>41891</xdr:rowOff>
    </xdr:from>
    <xdr:to>
      <xdr:col>40</xdr:col>
      <xdr:colOff>285179</xdr:colOff>
      <xdr:row>26</xdr:row>
      <xdr:rowOff>6804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7B7B5-4506-4F5A-A566-6D892F99A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112583</xdr:colOff>
      <xdr:row>14</xdr:row>
      <xdr:rowOff>64697</xdr:rowOff>
    </xdr:from>
    <xdr:to>
      <xdr:col>34</xdr:col>
      <xdr:colOff>372341</xdr:colOff>
      <xdr:row>29</xdr:row>
      <xdr:rowOff>86468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E4A0A8-552B-427F-BF46-F0FD4F47C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221512</xdr:colOff>
      <xdr:row>53</xdr:row>
      <xdr:rowOff>182986</xdr:rowOff>
    </xdr:from>
    <xdr:to>
      <xdr:col>52</xdr:col>
      <xdr:colOff>103373</xdr:colOff>
      <xdr:row>68</xdr:row>
      <xdr:rowOff>163935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809BF-224D-4C2F-ACC8-4DA1C4771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447674</xdr:colOff>
      <xdr:row>25</xdr:row>
      <xdr:rowOff>92075</xdr:rowOff>
    </xdr:from>
    <xdr:to>
      <xdr:col>22</xdr:col>
      <xdr:colOff>482600</xdr:colOff>
      <xdr:row>40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FFF094-42D4-431C-813B-43A9E4BC9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8659</xdr:colOff>
      <xdr:row>119</xdr:row>
      <xdr:rowOff>4233</xdr:rowOff>
    </xdr:from>
    <xdr:to>
      <xdr:col>18</xdr:col>
      <xdr:colOff>337704</xdr:colOff>
      <xdr:row>134</xdr:row>
      <xdr:rowOff>5388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47BF2C-8F8C-4F7D-8ABE-09DCBD214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3214</xdr:colOff>
      <xdr:row>6</xdr:row>
      <xdr:rowOff>16651</xdr:rowOff>
    </xdr:from>
    <xdr:to>
      <xdr:col>26</xdr:col>
      <xdr:colOff>70378</xdr:colOff>
      <xdr:row>20</xdr:row>
      <xdr:rowOff>143999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CC71E5-77F5-43EB-8DF2-7472CA200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0007C-F652-4669-9FBD-079D7DAEB30F}">
  <dimension ref="B4:M126"/>
  <sheetViews>
    <sheetView zoomScale="50" workbookViewId="0">
      <selection activeCell="G4" sqref="G4:H15"/>
    </sheetView>
  </sheetViews>
  <sheetFormatPr defaultRowHeight="14.5" x14ac:dyDescent="0.35"/>
  <sheetData>
    <row r="4" spans="2:8" x14ac:dyDescent="0.35">
      <c r="B4" t="s">
        <v>645</v>
      </c>
      <c r="C4">
        <v>95.257588415483156</v>
      </c>
      <c r="D4">
        <v>0.91902841896891818</v>
      </c>
      <c r="G4" t="s">
        <v>621</v>
      </c>
      <c r="H4" t="s">
        <v>622</v>
      </c>
    </row>
    <row r="5" spans="2:8" x14ac:dyDescent="0.35">
      <c r="B5" t="s">
        <v>647</v>
      </c>
      <c r="C5">
        <v>0.1349527665317139</v>
      </c>
      <c r="D5">
        <v>0.1349527665317139</v>
      </c>
      <c r="G5" t="s">
        <v>623</v>
      </c>
      <c r="H5" t="s">
        <v>624</v>
      </c>
    </row>
    <row r="6" spans="2:8" x14ac:dyDescent="0.35">
      <c r="B6" t="s">
        <v>651</v>
      </c>
      <c r="C6">
        <v>0.39870787024487209</v>
      </c>
      <c r="D6">
        <v>0.21452170199465323</v>
      </c>
      <c r="G6" t="s">
        <v>625</v>
      </c>
      <c r="H6" t="s">
        <v>626</v>
      </c>
    </row>
    <row r="7" spans="2:8" x14ac:dyDescent="0.35">
      <c r="B7" t="s">
        <v>657</v>
      </c>
      <c r="C7">
        <v>64.296575210244839</v>
      </c>
      <c r="D7">
        <v>1.8579394192386209</v>
      </c>
      <c r="G7" t="s">
        <v>627</v>
      </c>
      <c r="H7" t="s">
        <v>628</v>
      </c>
    </row>
    <row r="8" spans="2:8" x14ac:dyDescent="0.35">
      <c r="B8" t="s">
        <v>665</v>
      </c>
      <c r="C8">
        <v>90.298567001135368</v>
      </c>
      <c r="D8">
        <v>1.0393624157214987</v>
      </c>
      <c r="G8" t="s">
        <v>629</v>
      </c>
      <c r="H8" t="s">
        <v>630</v>
      </c>
    </row>
    <row r="9" spans="2:8" x14ac:dyDescent="0.35">
      <c r="B9" t="s">
        <v>675</v>
      </c>
      <c r="C9">
        <v>0</v>
      </c>
      <c r="D9">
        <v>0</v>
      </c>
      <c r="G9" t="s">
        <v>631</v>
      </c>
      <c r="H9" t="s">
        <v>632</v>
      </c>
    </row>
    <row r="10" spans="2:8" x14ac:dyDescent="0.35">
      <c r="B10" t="s">
        <v>687</v>
      </c>
      <c r="C10">
        <v>53.558702635555875</v>
      </c>
      <c r="D10">
        <v>1.6237709708330024</v>
      </c>
      <c r="G10" t="s">
        <v>633</v>
      </c>
      <c r="H10" t="s">
        <v>634</v>
      </c>
    </row>
    <row r="11" spans="2:8" x14ac:dyDescent="0.35">
      <c r="B11" t="s">
        <v>702</v>
      </c>
      <c r="C11">
        <v>1.2508192899340609</v>
      </c>
      <c r="D11">
        <v>0.28271815023243113</v>
      </c>
      <c r="G11" t="s">
        <v>635</v>
      </c>
      <c r="H11" t="s">
        <v>636</v>
      </c>
    </row>
    <row r="12" spans="2:8" x14ac:dyDescent="0.35">
      <c r="B12" t="s">
        <v>718</v>
      </c>
      <c r="C12">
        <v>0</v>
      </c>
      <c r="D12">
        <v>0</v>
      </c>
      <c r="G12" t="s">
        <v>637</v>
      </c>
      <c r="H12" t="s">
        <v>638</v>
      </c>
    </row>
    <row r="13" spans="2:8" x14ac:dyDescent="0.35">
      <c r="B13" t="s">
        <v>736</v>
      </c>
      <c r="C13">
        <v>94.367405424259275</v>
      </c>
      <c r="D13">
        <v>1.2807139794106399</v>
      </c>
      <c r="G13" t="s">
        <v>639</v>
      </c>
      <c r="H13" t="s">
        <v>640</v>
      </c>
    </row>
    <row r="14" spans="2:8" x14ac:dyDescent="0.35">
      <c r="G14" t="s">
        <v>641</v>
      </c>
      <c r="H14" t="s">
        <v>642</v>
      </c>
    </row>
    <row r="15" spans="2:8" x14ac:dyDescent="0.35">
      <c r="B15" t="s">
        <v>648</v>
      </c>
      <c r="C15">
        <v>1.5634895601789189</v>
      </c>
      <c r="D15">
        <v>0.68180776606318705</v>
      </c>
      <c r="G15" t="s">
        <v>643</v>
      </c>
      <c r="H15" t="s">
        <v>644</v>
      </c>
    </row>
    <row r="16" spans="2:8" x14ac:dyDescent="0.35">
      <c r="B16" t="s">
        <v>649</v>
      </c>
      <c r="C16">
        <v>92.96444831928703</v>
      </c>
      <c r="D16">
        <v>1.2774057269374812</v>
      </c>
    </row>
    <row r="17" spans="2:8" x14ac:dyDescent="0.35">
      <c r="B17" t="s">
        <v>652</v>
      </c>
      <c r="C17">
        <v>0</v>
      </c>
      <c r="D17">
        <v>0</v>
      </c>
      <c r="G17" t="s">
        <v>623</v>
      </c>
      <c r="H17" t="s">
        <v>624</v>
      </c>
    </row>
    <row r="18" spans="2:8" x14ac:dyDescent="0.35">
      <c r="B18" t="s">
        <v>658</v>
      </c>
      <c r="C18">
        <v>41.338762521044202</v>
      </c>
      <c r="D18">
        <v>2.1759494783107565</v>
      </c>
      <c r="G18" t="s">
        <v>627</v>
      </c>
      <c r="H18" t="s">
        <v>628</v>
      </c>
    </row>
    <row r="19" spans="2:8" x14ac:dyDescent="0.35">
      <c r="B19" t="s">
        <v>666</v>
      </c>
      <c r="C19">
        <v>93.089999654370914</v>
      </c>
      <c r="D19">
        <v>0.67498491818899675</v>
      </c>
      <c r="G19" t="s">
        <v>629</v>
      </c>
      <c r="H19" t="s">
        <v>630</v>
      </c>
    </row>
    <row r="20" spans="2:8" x14ac:dyDescent="0.35">
      <c r="B20" t="s">
        <v>676</v>
      </c>
      <c r="C20">
        <v>0.20407531277096494</v>
      </c>
      <c r="D20">
        <v>0.10334075193647989</v>
      </c>
      <c r="G20" t="s">
        <v>635</v>
      </c>
      <c r="H20" t="s">
        <v>636</v>
      </c>
    </row>
    <row r="21" spans="2:8" x14ac:dyDescent="0.35">
      <c r="B21" t="s">
        <v>688</v>
      </c>
      <c r="C21">
        <v>44.049767146595912</v>
      </c>
      <c r="D21">
        <v>1.6289808164455166</v>
      </c>
      <c r="G21" t="s">
        <v>639</v>
      </c>
      <c r="H21" t="s">
        <v>640</v>
      </c>
    </row>
    <row r="22" spans="2:8" x14ac:dyDescent="0.35">
      <c r="B22" t="s">
        <v>703</v>
      </c>
      <c r="C22">
        <v>2.5043585785273765</v>
      </c>
      <c r="D22">
        <v>0.44131958252502912</v>
      </c>
      <c r="G22" t="s">
        <v>641</v>
      </c>
      <c r="H22" t="s">
        <v>642</v>
      </c>
    </row>
    <row r="23" spans="2:8" x14ac:dyDescent="0.35">
      <c r="B23" t="s">
        <v>719</v>
      </c>
      <c r="C23">
        <v>0.32422672319045381</v>
      </c>
      <c r="D23">
        <v>0.16314934317492366</v>
      </c>
    </row>
    <row r="24" spans="2:8" x14ac:dyDescent="0.35">
      <c r="B24" t="s">
        <v>737</v>
      </c>
      <c r="C24">
        <v>89.863766618809166</v>
      </c>
      <c r="D24">
        <v>3.1503140621200068</v>
      </c>
    </row>
    <row r="26" spans="2:8" x14ac:dyDescent="0.35">
      <c r="B26" t="s">
        <v>653</v>
      </c>
      <c r="C26">
        <v>0</v>
      </c>
      <c r="D26">
        <v>0</v>
      </c>
    </row>
    <row r="27" spans="2:8" x14ac:dyDescent="0.35">
      <c r="B27" t="s">
        <v>654</v>
      </c>
      <c r="C27">
        <v>93.362301505490578</v>
      </c>
      <c r="D27">
        <v>0.78314629641254063</v>
      </c>
      <c r="G27">
        <v>68.487907891691748</v>
      </c>
      <c r="H27">
        <v>0.46383482799880732</v>
      </c>
    </row>
    <row r="28" spans="2:8" x14ac:dyDescent="0.35">
      <c r="B28" t="s">
        <v>655</v>
      </c>
      <c r="C28">
        <v>0.28050490883590462</v>
      </c>
      <c r="D28">
        <v>0.14479621697331413</v>
      </c>
      <c r="F28" t="s">
        <v>531</v>
      </c>
      <c r="G28">
        <v>71.828143883483605</v>
      </c>
      <c r="H28">
        <v>2.7167283071327391</v>
      </c>
    </row>
    <row r="29" spans="2:8" x14ac:dyDescent="0.35">
      <c r="B29" t="s">
        <v>659</v>
      </c>
      <c r="C29">
        <v>41.80124147583598</v>
      </c>
      <c r="D29">
        <v>3.6218251708856757</v>
      </c>
      <c r="F29" t="s">
        <v>533</v>
      </c>
      <c r="G29">
        <v>74.020609065102178</v>
      </c>
      <c r="H29">
        <v>0.61142341617368567</v>
      </c>
    </row>
    <row r="30" spans="2:8" x14ac:dyDescent="0.35">
      <c r="B30" t="s">
        <v>667</v>
      </c>
      <c r="C30">
        <v>94.913266077639278</v>
      </c>
      <c r="D30">
        <v>1.9560009202894248</v>
      </c>
      <c r="F30" t="s">
        <v>535</v>
      </c>
      <c r="G30">
        <v>73.030222283231112</v>
      </c>
      <c r="H30">
        <v>0.29569447025444001</v>
      </c>
    </row>
    <row r="31" spans="2:8" x14ac:dyDescent="0.35">
      <c r="B31" t="s">
        <v>677</v>
      </c>
      <c r="C31">
        <v>0</v>
      </c>
      <c r="D31">
        <v>0</v>
      </c>
      <c r="F31" t="s">
        <v>537</v>
      </c>
      <c r="G31">
        <v>80.512971698113219</v>
      </c>
      <c r="H31">
        <v>1.0808408293143617</v>
      </c>
    </row>
    <row r="32" spans="2:8" x14ac:dyDescent="0.35">
      <c r="B32" t="s">
        <v>689</v>
      </c>
      <c r="C32">
        <v>44.690964601976837</v>
      </c>
      <c r="D32">
        <v>3.0062670578840662</v>
      </c>
      <c r="F32" t="s">
        <v>538</v>
      </c>
      <c r="G32">
        <v>76.451678040844357</v>
      </c>
      <c r="H32">
        <v>1.9016600130057322</v>
      </c>
    </row>
    <row r="33" spans="2:13" x14ac:dyDescent="0.35">
      <c r="B33" t="s">
        <v>704</v>
      </c>
      <c r="C33">
        <v>3.1942252715837625</v>
      </c>
      <c r="D33">
        <v>0.41081597863297992</v>
      </c>
      <c r="F33" t="s">
        <v>541</v>
      </c>
      <c r="G33">
        <v>80.819715653694402</v>
      </c>
      <c r="H33">
        <v>1.5634231426781651</v>
      </c>
    </row>
    <row r="34" spans="2:13" x14ac:dyDescent="0.35">
      <c r="B34" t="s">
        <v>720</v>
      </c>
      <c r="C34">
        <v>0.11148272017837235</v>
      </c>
      <c r="D34">
        <v>0.11148272017837237</v>
      </c>
      <c r="F34" t="s">
        <v>543</v>
      </c>
      <c r="G34">
        <v>80.702115556518677</v>
      </c>
      <c r="H34">
        <v>3.1286727828626972</v>
      </c>
    </row>
    <row r="35" spans="2:13" x14ac:dyDescent="0.35">
      <c r="B35" t="s">
        <v>738</v>
      </c>
      <c r="C35">
        <v>96.152958152958149</v>
      </c>
      <c r="D35">
        <v>0.77342858193368169</v>
      </c>
      <c r="F35" t="s">
        <v>545</v>
      </c>
      <c r="G35">
        <v>87.911852429843307</v>
      </c>
      <c r="H35">
        <v>1.7959264735350926</v>
      </c>
    </row>
    <row r="36" spans="2:13" x14ac:dyDescent="0.35">
      <c r="F36" t="s">
        <v>547</v>
      </c>
      <c r="G36">
        <v>91.380706958737164</v>
      </c>
      <c r="H36">
        <v>0.35069089145873039</v>
      </c>
    </row>
    <row r="37" spans="2:13" x14ac:dyDescent="0.35">
      <c r="B37" t="s">
        <v>678</v>
      </c>
      <c r="C37">
        <v>0.86290357997836387</v>
      </c>
      <c r="D37">
        <v>0.20255676336927625</v>
      </c>
      <c r="M37">
        <v>3.1286727828626972</v>
      </c>
    </row>
    <row r="38" spans="2:13" x14ac:dyDescent="0.35">
      <c r="B38" t="s">
        <v>679</v>
      </c>
      <c r="C38">
        <v>91.90896721404944</v>
      </c>
      <c r="D38">
        <v>0.43992186225154384</v>
      </c>
    </row>
    <row r="39" spans="2:13" x14ac:dyDescent="0.35">
      <c r="B39" t="s">
        <v>680</v>
      </c>
      <c r="C39">
        <v>0.2032520325203252</v>
      </c>
      <c r="D39">
        <v>0.2032520325203252</v>
      </c>
    </row>
    <row r="40" spans="2:13" x14ac:dyDescent="0.35">
      <c r="B40" t="s">
        <v>681</v>
      </c>
      <c r="C40">
        <v>8.3333333333333329E-2</v>
      </c>
      <c r="D40">
        <v>8.3333333333333343E-2</v>
      </c>
    </row>
    <row r="41" spans="2:13" x14ac:dyDescent="0.35">
      <c r="B41" t="s">
        <v>682</v>
      </c>
      <c r="C41">
        <v>36.819707299643945</v>
      </c>
      <c r="D41">
        <v>2.9031855977058605</v>
      </c>
    </row>
    <row r="42" spans="2:13" x14ac:dyDescent="0.35">
      <c r="B42" t="s">
        <v>683</v>
      </c>
      <c r="C42">
        <v>92.407394979968046</v>
      </c>
      <c r="D42">
        <v>0.62610127310584052</v>
      </c>
    </row>
    <row r="43" spans="2:13" x14ac:dyDescent="0.35">
      <c r="B43" t="s">
        <v>690</v>
      </c>
      <c r="C43">
        <v>43.896988275295151</v>
      </c>
      <c r="D43">
        <v>2.5855948435619633</v>
      </c>
    </row>
    <row r="44" spans="2:13" x14ac:dyDescent="0.35">
      <c r="B44" t="s">
        <v>705</v>
      </c>
      <c r="C44">
        <v>1.0218456436267596</v>
      </c>
      <c r="D44">
        <v>0.48014311202087862</v>
      </c>
    </row>
    <row r="45" spans="2:13" x14ac:dyDescent="0.35">
      <c r="B45" t="s">
        <v>721</v>
      </c>
      <c r="C45">
        <v>0</v>
      </c>
      <c r="D45">
        <v>0</v>
      </c>
    </row>
    <row r="46" spans="2:13" x14ac:dyDescent="0.35">
      <c r="B46" t="s">
        <v>739</v>
      </c>
      <c r="C46">
        <v>92.405542157279982</v>
      </c>
      <c r="D46">
        <v>1.4935103311418578</v>
      </c>
    </row>
    <row r="48" spans="2:13" x14ac:dyDescent="0.35">
      <c r="B48" t="s">
        <v>706</v>
      </c>
      <c r="C48">
        <v>0.92088818438602615</v>
      </c>
      <c r="D48">
        <v>0.38382767128052114</v>
      </c>
    </row>
    <row r="49" spans="2:4" x14ac:dyDescent="0.35">
      <c r="B49" t="s">
        <v>707</v>
      </c>
      <c r="C49">
        <v>91.274181849048162</v>
      </c>
      <c r="D49">
        <v>1.3132748974162229</v>
      </c>
    </row>
    <row r="50" spans="2:4" x14ac:dyDescent="0.35">
      <c r="B50" t="s">
        <v>708</v>
      </c>
      <c r="C50">
        <v>0.34000033251866263</v>
      </c>
      <c r="D50">
        <v>0.18019589468219419</v>
      </c>
    </row>
    <row r="51" spans="2:4" x14ac:dyDescent="0.35">
      <c r="B51" t="s">
        <v>709</v>
      </c>
      <c r="C51">
        <v>0.49751243781094523</v>
      </c>
      <c r="D51">
        <v>0.49751243781094528</v>
      </c>
    </row>
    <row r="52" spans="2:4" x14ac:dyDescent="0.35">
      <c r="B52" t="s">
        <v>710</v>
      </c>
      <c r="C52">
        <v>41.404952710995595</v>
      </c>
      <c r="D52">
        <v>4.5200828288271948</v>
      </c>
    </row>
    <row r="53" spans="2:4" x14ac:dyDescent="0.35">
      <c r="B53" t="s">
        <v>711</v>
      </c>
      <c r="C53">
        <v>94.890211640211646</v>
      </c>
      <c r="D53">
        <v>1.4543823730778704</v>
      </c>
    </row>
    <row r="54" spans="2:4" x14ac:dyDescent="0.35">
      <c r="B54" t="s">
        <v>712</v>
      </c>
      <c r="C54">
        <v>0</v>
      </c>
      <c r="D54">
        <v>0</v>
      </c>
    </row>
    <row r="55" spans="2:4" x14ac:dyDescent="0.35">
      <c r="B55" t="s">
        <v>713</v>
      </c>
      <c r="C55">
        <v>87.422665563938551</v>
      </c>
      <c r="D55">
        <v>3.2296321634429743</v>
      </c>
    </row>
    <row r="56" spans="2:4" x14ac:dyDescent="0.35">
      <c r="B56" t="s">
        <v>722</v>
      </c>
      <c r="C56">
        <v>0.35087719298245612</v>
      </c>
      <c r="D56">
        <v>0.35087719298245612</v>
      </c>
    </row>
    <row r="57" spans="2:4" x14ac:dyDescent="0.35">
      <c r="B57" t="s">
        <v>740</v>
      </c>
      <c r="C57">
        <v>93.674142026702654</v>
      </c>
      <c r="D57">
        <v>0.77325246165900474</v>
      </c>
    </row>
    <row r="59" spans="2:4" x14ac:dyDescent="0.35">
      <c r="B59" t="s">
        <v>723</v>
      </c>
      <c r="C59">
        <v>0.45045045045045046</v>
      </c>
      <c r="D59">
        <v>0.45045045045045046</v>
      </c>
    </row>
    <row r="60" spans="2:4" x14ac:dyDescent="0.35">
      <c r="B60" t="s">
        <v>724</v>
      </c>
      <c r="C60">
        <v>90.490066961184723</v>
      </c>
      <c r="D60">
        <v>0.58182776597450458</v>
      </c>
    </row>
    <row r="61" spans="2:4" x14ac:dyDescent="0.35">
      <c r="B61" t="s">
        <v>725</v>
      </c>
      <c r="C61">
        <v>0.61415098449830186</v>
      </c>
      <c r="D61">
        <v>0.14629457183917466</v>
      </c>
    </row>
    <row r="62" spans="2:4" x14ac:dyDescent="0.35">
      <c r="B62" t="s">
        <v>726</v>
      </c>
      <c r="C62">
        <v>0.1923162188525317</v>
      </c>
      <c r="D62">
        <v>9.6302945467438131E-2</v>
      </c>
    </row>
    <row r="63" spans="2:4" x14ac:dyDescent="0.35">
      <c r="B63" t="s">
        <v>727</v>
      </c>
      <c r="C63">
        <v>46.460561326407678</v>
      </c>
      <c r="D63">
        <v>6.4805895354183436</v>
      </c>
    </row>
    <row r="64" spans="2:4" x14ac:dyDescent="0.35">
      <c r="B64" t="s">
        <v>728</v>
      </c>
      <c r="C64">
        <v>90.339077137244416</v>
      </c>
      <c r="D64">
        <v>0.75224207794000852</v>
      </c>
    </row>
    <row r="65" spans="2:4" x14ac:dyDescent="0.35">
      <c r="B65" t="s">
        <v>729</v>
      </c>
      <c r="C65">
        <v>0</v>
      </c>
      <c r="D65">
        <v>0</v>
      </c>
    </row>
    <row r="66" spans="2:4" x14ac:dyDescent="0.35">
      <c r="B66" t="s">
        <v>730</v>
      </c>
      <c r="C66">
        <v>43.093200724977827</v>
      </c>
      <c r="D66">
        <v>1.8381645310446031</v>
      </c>
    </row>
    <row r="67" spans="2:4" x14ac:dyDescent="0.35">
      <c r="B67" t="s">
        <v>731</v>
      </c>
      <c r="C67">
        <v>0.99067491931200724</v>
      </c>
      <c r="D67">
        <v>0.24423980107521687</v>
      </c>
    </row>
    <row r="68" spans="2:4" x14ac:dyDescent="0.35">
      <c r="B68" t="s">
        <v>741</v>
      </c>
      <c r="C68">
        <v>94.879592543143943</v>
      </c>
      <c r="D68">
        <v>2.2835653681169958</v>
      </c>
    </row>
    <row r="70" spans="2:4" x14ac:dyDescent="0.35">
      <c r="B70" t="s">
        <v>646</v>
      </c>
      <c r="C70">
        <v>68.487907891691748</v>
      </c>
      <c r="D70">
        <v>0.46383482799880732</v>
      </c>
    </row>
    <row r="71" spans="2:4" x14ac:dyDescent="0.35">
      <c r="B71" t="s">
        <v>650</v>
      </c>
      <c r="C71">
        <v>71.828143883483605</v>
      </c>
      <c r="D71">
        <v>2.7167283071327391</v>
      </c>
    </row>
    <row r="72" spans="2:4" x14ac:dyDescent="0.35">
      <c r="B72" t="s">
        <v>656</v>
      </c>
      <c r="C72">
        <v>74.020609065102178</v>
      </c>
      <c r="D72">
        <v>0.61142341617368567</v>
      </c>
    </row>
    <row r="73" spans="2:4" x14ac:dyDescent="0.35">
      <c r="B73" t="s">
        <v>660</v>
      </c>
      <c r="C73">
        <v>73.030222283231112</v>
      </c>
      <c r="D73">
        <v>0.29569447025444001</v>
      </c>
    </row>
    <row r="74" spans="2:4" x14ac:dyDescent="0.35">
      <c r="B74" t="s">
        <v>668</v>
      </c>
      <c r="C74">
        <v>80.512971698113219</v>
      </c>
      <c r="D74">
        <v>1.0808408293143617</v>
      </c>
    </row>
    <row r="75" spans="2:4" x14ac:dyDescent="0.35">
      <c r="B75" t="s">
        <v>684</v>
      </c>
      <c r="C75">
        <v>76.451678040844357</v>
      </c>
      <c r="D75">
        <v>1.9016600130057322</v>
      </c>
    </row>
    <row r="76" spans="2:4" x14ac:dyDescent="0.35">
      <c r="B76" t="s">
        <v>691</v>
      </c>
      <c r="C76">
        <v>80.819715653694402</v>
      </c>
      <c r="D76">
        <v>1.5634231426781651</v>
      </c>
    </row>
    <row r="77" spans="2:4" x14ac:dyDescent="0.35">
      <c r="B77" t="s">
        <v>714</v>
      </c>
      <c r="C77">
        <v>80.702115556518677</v>
      </c>
      <c r="D77">
        <v>3.1286727828626972</v>
      </c>
    </row>
    <row r="78" spans="2:4" x14ac:dyDescent="0.35">
      <c r="B78" t="s">
        <v>732</v>
      </c>
      <c r="C78">
        <v>87.911852429843307</v>
      </c>
      <c r="D78">
        <v>1.7959264735350926</v>
      </c>
    </row>
    <row r="79" spans="2:4" x14ac:dyDescent="0.35">
      <c r="B79" t="s">
        <v>742</v>
      </c>
      <c r="C79">
        <v>91.380706958737164</v>
      </c>
      <c r="D79">
        <v>0.35069089145873039</v>
      </c>
    </row>
    <row r="81" spans="2:8" x14ac:dyDescent="0.35">
      <c r="B81" t="s">
        <v>692</v>
      </c>
      <c r="C81">
        <v>69.359342504547172</v>
      </c>
      <c r="D81">
        <v>3.9168220408296714</v>
      </c>
    </row>
    <row r="82" spans="2:8" x14ac:dyDescent="0.35">
      <c r="B82" t="s">
        <v>693</v>
      </c>
      <c r="C82">
        <v>93.666190201966188</v>
      </c>
      <c r="D82">
        <v>1.4724629481043399</v>
      </c>
    </row>
    <row r="83" spans="2:8" x14ac:dyDescent="0.35">
      <c r="B83" t="s">
        <v>694</v>
      </c>
      <c r="C83">
        <v>82.222081591074314</v>
      </c>
      <c r="D83">
        <v>3.1881874603420117</v>
      </c>
    </row>
    <row r="84" spans="2:8" x14ac:dyDescent="0.35">
      <c r="B84" t="s">
        <v>695</v>
      </c>
      <c r="C84">
        <v>79.724790540658731</v>
      </c>
      <c r="D84">
        <v>1.3040340317155881</v>
      </c>
    </row>
    <row r="85" spans="2:8" x14ac:dyDescent="0.35">
      <c r="B85" t="s">
        <v>696</v>
      </c>
      <c r="C85">
        <v>14.846091447234897</v>
      </c>
      <c r="D85">
        <v>1.0653121903525689</v>
      </c>
    </row>
    <row r="86" spans="2:8" x14ac:dyDescent="0.35">
      <c r="B86" t="s">
        <v>697</v>
      </c>
      <c r="C86">
        <v>95.705015849338054</v>
      </c>
      <c r="D86">
        <v>0.27219030406783018</v>
      </c>
    </row>
    <row r="87" spans="2:8" x14ac:dyDescent="0.35">
      <c r="B87" t="s">
        <v>698</v>
      </c>
      <c r="C87">
        <v>85.424524771740764</v>
      </c>
      <c r="D87">
        <v>0.86544694291090163</v>
      </c>
    </row>
    <row r="88" spans="2:8" x14ac:dyDescent="0.35">
      <c r="B88" t="s">
        <v>715</v>
      </c>
      <c r="C88">
        <v>44.602396514161221</v>
      </c>
      <c r="D88">
        <v>2.43733188474818</v>
      </c>
    </row>
    <row r="89" spans="2:8" x14ac:dyDescent="0.35">
      <c r="B89" t="s">
        <v>733</v>
      </c>
      <c r="C89">
        <v>85.666278166278175</v>
      </c>
      <c r="D89">
        <v>0.9624523766124653</v>
      </c>
    </row>
    <row r="90" spans="2:8" x14ac:dyDescent="0.35">
      <c r="B90" t="s">
        <v>743</v>
      </c>
      <c r="C90">
        <v>95.711758901041108</v>
      </c>
      <c r="D90">
        <v>0.17373846780968272</v>
      </c>
    </row>
    <row r="92" spans="2:8" x14ac:dyDescent="0.35">
      <c r="B92" t="s">
        <v>661</v>
      </c>
      <c r="C92">
        <v>75.108574220774472</v>
      </c>
      <c r="D92">
        <v>2.9503020582670154</v>
      </c>
      <c r="G92">
        <v>75.108574220774472</v>
      </c>
      <c r="H92">
        <v>2.9503020582670154</v>
      </c>
    </row>
    <row r="93" spans="2:8" x14ac:dyDescent="0.35">
      <c r="B93" t="s">
        <v>662</v>
      </c>
      <c r="C93">
        <v>90.763384030710768</v>
      </c>
      <c r="D93">
        <v>0.34919889181346442</v>
      </c>
      <c r="F93" t="s">
        <v>534</v>
      </c>
      <c r="G93">
        <v>90.763384030710768</v>
      </c>
      <c r="H93">
        <v>0.34919889181346442</v>
      </c>
    </row>
    <row r="94" spans="2:8" x14ac:dyDescent="0.35">
      <c r="B94" t="s">
        <v>663</v>
      </c>
      <c r="C94">
        <v>83.454232641633169</v>
      </c>
      <c r="D94">
        <v>1.5006243688616341</v>
      </c>
      <c r="F94" t="s">
        <v>550</v>
      </c>
      <c r="G94">
        <v>83.454232641633169</v>
      </c>
      <c r="H94">
        <v>1.5006243688616341</v>
      </c>
    </row>
    <row r="95" spans="2:8" x14ac:dyDescent="0.35">
      <c r="B95" t="s">
        <v>664</v>
      </c>
      <c r="C95">
        <v>83.963607773384766</v>
      </c>
      <c r="D95">
        <v>2.1137731233376389</v>
      </c>
      <c r="F95" t="s">
        <v>564</v>
      </c>
      <c r="G95">
        <v>83.963607773384766</v>
      </c>
      <c r="H95">
        <v>2.1137731233376389</v>
      </c>
    </row>
    <row r="96" spans="2:8" x14ac:dyDescent="0.35">
      <c r="B96" t="s">
        <v>669</v>
      </c>
      <c r="C96">
        <v>91.148073887573503</v>
      </c>
      <c r="D96">
        <v>0.31695849346049726</v>
      </c>
      <c r="F96" t="s">
        <v>579</v>
      </c>
      <c r="G96">
        <v>91.148073887573503</v>
      </c>
      <c r="H96">
        <v>0.31695849346049726</v>
      </c>
    </row>
    <row r="97" spans="2:8" x14ac:dyDescent="0.35">
      <c r="B97" t="s">
        <v>685</v>
      </c>
      <c r="C97">
        <v>86.044056710579341</v>
      </c>
      <c r="D97">
        <v>1.0542737152183157</v>
      </c>
      <c r="F97" t="s">
        <v>581</v>
      </c>
      <c r="G97">
        <v>86.044056710579341</v>
      </c>
      <c r="H97">
        <v>1.0542737152183157</v>
      </c>
    </row>
    <row r="98" spans="2:8" x14ac:dyDescent="0.35">
      <c r="B98" t="s">
        <v>699</v>
      </c>
      <c r="C98">
        <v>0</v>
      </c>
      <c r="D98">
        <v>0</v>
      </c>
      <c r="F98" t="s">
        <v>583</v>
      </c>
      <c r="G98">
        <v>0</v>
      </c>
      <c r="H98">
        <v>0</v>
      </c>
    </row>
    <row r="99" spans="2:8" x14ac:dyDescent="0.35">
      <c r="B99" t="s">
        <v>716</v>
      </c>
      <c r="C99">
        <v>90.857281918541617</v>
      </c>
      <c r="D99">
        <v>2.8680859472104387</v>
      </c>
      <c r="F99" t="s">
        <v>585</v>
      </c>
      <c r="G99">
        <v>90.857281918541617</v>
      </c>
      <c r="H99">
        <v>2.8680859472104387</v>
      </c>
    </row>
    <row r="100" spans="2:8" x14ac:dyDescent="0.35">
      <c r="B100" t="s">
        <v>734</v>
      </c>
      <c r="C100">
        <v>87.644033074904641</v>
      </c>
      <c r="D100">
        <v>2.760433625672194</v>
      </c>
      <c r="F100" t="s">
        <v>587</v>
      </c>
      <c r="G100">
        <v>87.644033074904641</v>
      </c>
      <c r="H100">
        <v>2.760433625672194</v>
      </c>
    </row>
    <row r="101" spans="2:8" x14ac:dyDescent="0.35">
      <c r="B101" t="s">
        <v>744</v>
      </c>
      <c r="C101">
        <v>93.572711507494105</v>
      </c>
      <c r="D101">
        <v>1.1219794536484331</v>
      </c>
      <c r="F101" t="s">
        <v>589</v>
      </c>
      <c r="G101">
        <v>93.572711507494105</v>
      </c>
      <c r="H101">
        <v>1.1219794536484331</v>
      </c>
    </row>
    <row r="103" spans="2:8" x14ac:dyDescent="0.35">
      <c r="B103" t="s">
        <v>670</v>
      </c>
      <c r="C103">
        <v>78.578977854004933</v>
      </c>
      <c r="D103">
        <v>2.6037773438941048</v>
      </c>
      <c r="F103" t="s">
        <v>518</v>
      </c>
      <c r="G103">
        <v>78.578977854004933</v>
      </c>
      <c r="H103">
        <v>2.6037773438941048</v>
      </c>
    </row>
    <row r="104" spans="2:8" x14ac:dyDescent="0.35">
      <c r="B104" t="s">
        <v>671</v>
      </c>
      <c r="C104">
        <v>76.873049604904438</v>
      </c>
      <c r="D104">
        <v>1.9305614627218439</v>
      </c>
      <c r="F104" t="s">
        <v>536</v>
      </c>
      <c r="G104">
        <v>76.873049604904438</v>
      </c>
      <c r="H104">
        <v>1.9305614627218439</v>
      </c>
    </row>
    <row r="105" spans="2:8" x14ac:dyDescent="0.35">
      <c r="B105" t="s">
        <v>672</v>
      </c>
      <c r="C105">
        <v>82.742902876804138</v>
      </c>
      <c r="D105">
        <v>0.71311182544783558</v>
      </c>
      <c r="F105" t="s">
        <v>552</v>
      </c>
      <c r="G105">
        <v>82.742902876804138</v>
      </c>
      <c r="H105">
        <v>0.71311182544783558</v>
      </c>
    </row>
    <row r="106" spans="2:8" x14ac:dyDescent="0.35">
      <c r="B106" t="s">
        <v>673</v>
      </c>
      <c r="C106">
        <v>84.255161188556187</v>
      </c>
      <c r="D106">
        <v>1.8541892763148806</v>
      </c>
      <c r="F106" t="s">
        <v>566</v>
      </c>
      <c r="G106">
        <v>84.255161188556187</v>
      </c>
      <c r="H106">
        <v>1.8541892763148806</v>
      </c>
    </row>
    <row r="107" spans="2:8" x14ac:dyDescent="0.35">
      <c r="B107" t="s">
        <v>674</v>
      </c>
      <c r="C107">
        <v>83.423112239761181</v>
      </c>
      <c r="D107">
        <v>1.7297377475898172</v>
      </c>
      <c r="F107" t="s">
        <v>578</v>
      </c>
      <c r="G107">
        <v>83.423112239761181</v>
      </c>
      <c r="H107">
        <v>1.7297377475898172</v>
      </c>
    </row>
    <row r="108" spans="2:8" x14ac:dyDescent="0.35">
      <c r="B108" t="s">
        <v>686</v>
      </c>
      <c r="C108">
        <v>91.925832279814585</v>
      </c>
      <c r="D108">
        <v>0.96308902133842311</v>
      </c>
      <c r="F108" t="s">
        <v>591</v>
      </c>
      <c r="G108">
        <v>91.925832279814585</v>
      </c>
      <c r="H108">
        <v>0.96308902133842311</v>
      </c>
    </row>
    <row r="109" spans="2:8" x14ac:dyDescent="0.35">
      <c r="B109" t="s">
        <v>700</v>
      </c>
      <c r="C109">
        <v>86.827485380116968</v>
      </c>
      <c r="D109">
        <v>3.0868732781252906</v>
      </c>
      <c r="F109" t="s">
        <v>593</v>
      </c>
      <c r="G109">
        <v>86.827485380116968</v>
      </c>
      <c r="H109">
        <v>3.0868732781252906</v>
      </c>
    </row>
    <row r="110" spans="2:8" x14ac:dyDescent="0.35">
      <c r="B110" t="s">
        <v>717</v>
      </c>
      <c r="C110">
        <v>88.505411008406554</v>
      </c>
      <c r="D110">
        <v>0.79401767084912689</v>
      </c>
      <c r="F110" t="s">
        <v>595</v>
      </c>
      <c r="G110">
        <v>88.505411008406554</v>
      </c>
      <c r="H110">
        <v>0.79401767084912689</v>
      </c>
    </row>
    <row r="111" spans="2:8" x14ac:dyDescent="0.35">
      <c r="B111" t="s">
        <v>735</v>
      </c>
      <c r="C111">
        <v>88.896021847232419</v>
      </c>
      <c r="D111">
        <v>1.5309269061475965</v>
      </c>
      <c r="F111" t="s">
        <v>597</v>
      </c>
      <c r="G111">
        <v>88.896021847232419</v>
      </c>
      <c r="H111">
        <v>1.5309269061475965</v>
      </c>
    </row>
    <row r="112" spans="2:8" x14ac:dyDescent="0.35">
      <c r="B112" t="s">
        <v>745</v>
      </c>
      <c r="C112">
        <v>91.092191147389869</v>
      </c>
      <c r="D112">
        <v>0.40724790826510981</v>
      </c>
      <c r="F112" t="s">
        <v>599</v>
      </c>
      <c r="G112">
        <v>91.092191147389869</v>
      </c>
      <c r="H112">
        <v>0.40724790826510981</v>
      </c>
    </row>
    <row r="114" spans="2:4" x14ac:dyDescent="0.35">
      <c r="B114" t="s">
        <v>746</v>
      </c>
      <c r="C114">
        <v>92.760501821062618</v>
      </c>
      <c r="D114">
        <v>1.382735362793146</v>
      </c>
    </row>
    <row r="115" spans="2:4" x14ac:dyDescent="0.35">
      <c r="B115" t="s">
        <v>747</v>
      </c>
      <c r="C115">
        <v>90.713492764436523</v>
      </c>
      <c r="D115">
        <v>0.72513283043621513</v>
      </c>
    </row>
    <row r="116" spans="2:4" x14ac:dyDescent="0.35">
      <c r="B116" t="s">
        <v>748</v>
      </c>
      <c r="C116">
        <v>92.379393644955641</v>
      </c>
      <c r="D116">
        <v>1.1896972687717478</v>
      </c>
    </row>
    <row r="117" spans="2:4" x14ac:dyDescent="0.35">
      <c r="B117" t="s">
        <v>749</v>
      </c>
      <c r="C117">
        <v>93.000412753062918</v>
      </c>
      <c r="D117">
        <v>0.17598316098040634</v>
      </c>
    </row>
    <row r="118" spans="2:4" x14ac:dyDescent="0.35">
      <c r="B118" t="s">
        <v>750</v>
      </c>
      <c r="C118">
        <v>96.308232793127559</v>
      </c>
      <c r="D118">
        <v>1.3199541398237253</v>
      </c>
    </row>
    <row r="119" spans="2:4" x14ac:dyDescent="0.35">
      <c r="B119" t="s">
        <v>751</v>
      </c>
      <c r="C119">
        <v>93.879678241380361</v>
      </c>
      <c r="D119">
        <v>0.31371488099594219</v>
      </c>
    </row>
    <row r="120" spans="2:4" x14ac:dyDescent="0.35">
      <c r="B120" t="s">
        <v>752</v>
      </c>
      <c r="C120">
        <v>95.086588705566328</v>
      </c>
      <c r="D120">
        <v>0.479606027376553</v>
      </c>
    </row>
    <row r="121" spans="2:4" x14ac:dyDescent="0.35">
      <c r="B121" t="s">
        <v>753</v>
      </c>
      <c r="C121">
        <v>95.617010155316621</v>
      </c>
      <c r="D121">
        <v>1.2125263501649279</v>
      </c>
    </row>
    <row r="122" spans="2:4" x14ac:dyDescent="0.35">
      <c r="B122" t="s">
        <v>754</v>
      </c>
      <c r="C122">
        <v>96.192588067142594</v>
      </c>
      <c r="D122">
        <v>0.4781709253018227</v>
      </c>
    </row>
    <row r="123" spans="2:4" x14ac:dyDescent="0.35">
      <c r="B123" t="s">
        <v>755</v>
      </c>
      <c r="C123">
        <v>96.841565182984709</v>
      </c>
      <c r="D123">
        <v>0.23059422071472824</v>
      </c>
    </row>
    <row r="126" spans="2:4" x14ac:dyDescent="0.35">
      <c r="B126" t="s">
        <v>701</v>
      </c>
      <c r="C126">
        <v>90.224429598030397</v>
      </c>
      <c r="D126">
        <v>1.4391271767004465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FA1B7-BBD0-43D4-A512-BA5977D4B7B2}">
  <dimension ref="A1:BY49"/>
  <sheetViews>
    <sheetView topLeftCell="A11" zoomScale="46" workbookViewId="0">
      <selection activeCell="A45" sqref="A45:XFD49"/>
    </sheetView>
  </sheetViews>
  <sheetFormatPr defaultRowHeight="14.5" x14ac:dyDescent="0.35"/>
  <sheetData>
    <row r="1" spans="1:77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1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O1" s="1" t="s">
        <v>0</v>
      </c>
      <c r="P1" s="2" t="s">
        <v>1</v>
      </c>
      <c r="Q1" s="2" t="s">
        <v>2</v>
      </c>
      <c r="R1" s="2" t="s">
        <v>3</v>
      </c>
      <c r="S1" s="2" t="s">
        <v>4</v>
      </c>
      <c r="T1" s="2" t="s">
        <v>5</v>
      </c>
      <c r="V1" s="1" t="s">
        <v>0</v>
      </c>
      <c r="W1" s="2" t="s">
        <v>1</v>
      </c>
      <c r="X1" s="2" t="s">
        <v>2</v>
      </c>
      <c r="Y1" s="2" t="s">
        <v>3</v>
      </c>
      <c r="Z1" s="2" t="s">
        <v>4</v>
      </c>
      <c r="AA1" s="2" t="s">
        <v>5</v>
      </c>
      <c r="AC1" s="1" t="s">
        <v>0</v>
      </c>
      <c r="AD1" s="2" t="s">
        <v>1</v>
      </c>
      <c r="AE1" s="2" t="s">
        <v>2</v>
      </c>
      <c r="AF1" s="2" t="s">
        <v>3</v>
      </c>
      <c r="AG1" s="2" t="s">
        <v>4</v>
      </c>
      <c r="AH1" s="2" t="s">
        <v>5</v>
      </c>
      <c r="AJ1" s="1" t="s">
        <v>0</v>
      </c>
      <c r="AK1" s="2" t="s">
        <v>1</v>
      </c>
      <c r="AL1" s="2" t="s">
        <v>2</v>
      </c>
      <c r="AM1" s="2" t="s">
        <v>3</v>
      </c>
      <c r="AN1" s="2" t="s">
        <v>4</v>
      </c>
      <c r="AO1" s="2" t="s">
        <v>5</v>
      </c>
      <c r="AQ1" s="1" t="s">
        <v>0</v>
      </c>
      <c r="AR1" s="2" t="s">
        <v>1</v>
      </c>
      <c r="AS1" s="2" t="s">
        <v>2</v>
      </c>
      <c r="AT1" s="2" t="s">
        <v>3</v>
      </c>
      <c r="AU1" s="2" t="s">
        <v>4</v>
      </c>
      <c r="AV1" s="2" t="s">
        <v>5</v>
      </c>
      <c r="AX1" s="1" t="s">
        <v>0</v>
      </c>
      <c r="AY1" s="2" t="s">
        <v>1</v>
      </c>
      <c r="AZ1" s="2" t="s">
        <v>2</v>
      </c>
      <c r="BA1" s="2" t="s">
        <v>3</v>
      </c>
      <c r="BB1" s="2" t="s">
        <v>4</v>
      </c>
      <c r="BC1" s="2" t="s">
        <v>5</v>
      </c>
      <c r="BE1" s="1" t="s">
        <v>0</v>
      </c>
      <c r="BF1" s="2" t="s">
        <v>1</v>
      </c>
      <c r="BG1" s="2" t="s">
        <v>2</v>
      </c>
      <c r="BH1" s="2" t="s">
        <v>3</v>
      </c>
      <c r="BI1" s="2" t="s">
        <v>4</v>
      </c>
      <c r="BJ1" s="2" t="s">
        <v>5</v>
      </c>
      <c r="BL1" s="8" t="s">
        <v>0</v>
      </c>
      <c r="BM1" s="8" t="s">
        <v>1</v>
      </c>
      <c r="BN1" s="8" t="s">
        <v>2</v>
      </c>
      <c r="BO1" s="8" t="s">
        <v>3</v>
      </c>
      <c r="BP1" s="8" t="s">
        <v>4</v>
      </c>
      <c r="BQ1" s="10" t="s">
        <v>5</v>
      </c>
      <c r="BT1" s="8" t="s">
        <v>0</v>
      </c>
      <c r="BU1" s="8" t="s">
        <v>1</v>
      </c>
      <c r="BV1" s="8" t="s">
        <v>2</v>
      </c>
      <c r="BW1" s="8" t="s">
        <v>3</v>
      </c>
      <c r="BX1" s="8" t="s">
        <v>4</v>
      </c>
      <c r="BY1" s="10" t="s">
        <v>5</v>
      </c>
    </row>
    <row r="2" spans="1:77" x14ac:dyDescent="0.35">
      <c r="A2" s="3" t="s">
        <v>6</v>
      </c>
      <c r="B2">
        <v>1</v>
      </c>
      <c r="C2">
        <v>132</v>
      </c>
      <c r="D2">
        <f>B2+C2</f>
        <v>133</v>
      </c>
      <c r="E2">
        <f>(B2/D2)*100</f>
        <v>0.75187969924812026</v>
      </c>
      <c r="H2" s="8" t="s">
        <v>37</v>
      </c>
      <c r="L2" t="e">
        <f>(I2/K2)*100</f>
        <v>#DIV/0!</v>
      </c>
      <c r="O2" s="8" t="s">
        <v>73</v>
      </c>
      <c r="S2" t="e">
        <f>(P2/R2)*100</f>
        <v>#DIV/0!</v>
      </c>
      <c r="V2" s="8" t="s">
        <v>109</v>
      </c>
      <c r="Z2" t="e">
        <f>(W2/Y2)*100</f>
        <v>#DIV/0!</v>
      </c>
      <c r="AC2" s="8" t="s">
        <v>145</v>
      </c>
      <c r="AG2" t="e">
        <f>(AD2/AF2)*100</f>
        <v>#DIV/0!</v>
      </c>
      <c r="AJ2" s="8" t="s">
        <v>181</v>
      </c>
      <c r="AN2" t="e">
        <f>(AK2/AM2)*100</f>
        <v>#DIV/0!</v>
      </c>
      <c r="AQ2" s="8" t="s">
        <v>217</v>
      </c>
      <c r="AU2" t="e">
        <f>(AR2/AT2)*100</f>
        <v>#DIV/0!</v>
      </c>
      <c r="AX2" s="8" t="s">
        <v>253</v>
      </c>
      <c r="BB2" t="e">
        <f>(AY2/BA2)*100</f>
        <v>#DIV/0!</v>
      </c>
      <c r="BE2" s="8" t="s">
        <v>289</v>
      </c>
      <c r="BI2" t="e">
        <f>(BF2/BH2)*100</f>
        <v>#DIV/0!</v>
      </c>
      <c r="BL2" s="8" t="s">
        <v>325</v>
      </c>
      <c r="BM2" s="8"/>
      <c r="BN2" s="8"/>
      <c r="BO2" s="8"/>
      <c r="BP2" t="e">
        <f>(BM2/BO2)*100</f>
        <v>#DIV/0!</v>
      </c>
      <c r="BT2" s="8" t="s">
        <v>365</v>
      </c>
      <c r="BU2" s="8"/>
      <c r="BV2" s="8"/>
      <c r="BW2" s="8"/>
      <c r="BX2" t="e">
        <f>(BU2/BW2)*100</f>
        <v>#DIV/0!</v>
      </c>
    </row>
    <row r="3" spans="1:77" x14ac:dyDescent="0.35">
      <c r="A3" s="4" t="s">
        <v>7</v>
      </c>
      <c r="B3">
        <v>0</v>
      </c>
      <c r="C3">
        <v>137</v>
      </c>
      <c r="D3">
        <f t="shared" ref="D3:D44" si="0">B3+C3</f>
        <v>137</v>
      </c>
      <c r="E3">
        <f t="shared" ref="E3:E4" si="1">(B3/D3)*100</f>
        <v>0</v>
      </c>
      <c r="H3" s="8" t="s">
        <v>38</v>
      </c>
      <c r="L3" t="e">
        <f t="shared" ref="L3:L4" si="2">(I3/K3)*100</f>
        <v>#DIV/0!</v>
      </c>
      <c r="O3" s="8" t="s">
        <v>74</v>
      </c>
      <c r="S3" t="e">
        <f t="shared" ref="S3:S4" si="3">(P3/R3)*100</f>
        <v>#DIV/0!</v>
      </c>
      <c r="V3" s="8" t="s">
        <v>110</v>
      </c>
      <c r="Z3" t="e">
        <f t="shared" ref="Z3:Z4" si="4">(W3/Y3)*100</f>
        <v>#DIV/0!</v>
      </c>
      <c r="AC3" s="8" t="s">
        <v>146</v>
      </c>
      <c r="AG3" t="e">
        <f t="shared" ref="AG3:AG4" si="5">(AD3/AF3)*100</f>
        <v>#DIV/0!</v>
      </c>
      <c r="AJ3" s="8" t="s">
        <v>182</v>
      </c>
      <c r="AN3" t="e">
        <f t="shared" ref="AN3:AN4" si="6">(AK3/AM3)*100</f>
        <v>#DIV/0!</v>
      </c>
      <c r="AQ3" s="8" t="s">
        <v>218</v>
      </c>
      <c r="AU3" t="e">
        <f t="shared" ref="AU3:AU4" si="7">(AR3/AT3)*100</f>
        <v>#DIV/0!</v>
      </c>
      <c r="AX3" s="8" t="s">
        <v>254</v>
      </c>
      <c r="BB3" t="e">
        <f t="shared" ref="BB3:BB4" si="8">(AY3/BA3)*100</f>
        <v>#DIV/0!</v>
      </c>
      <c r="BE3" s="8" t="s">
        <v>290</v>
      </c>
      <c r="BI3" t="e">
        <f t="shared" ref="BI3:BI4" si="9">(BF3/BH3)*100</f>
        <v>#DIV/0!</v>
      </c>
      <c r="BL3" s="8" t="s">
        <v>326</v>
      </c>
      <c r="BM3" s="8"/>
      <c r="BN3" s="8"/>
      <c r="BO3" s="8"/>
      <c r="BP3" t="e">
        <f t="shared" ref="BP3:BP4" si="10">(BM3/BO3)*100</f>
        <v>#DIV/0!</v>
      </c>
      <c r="BT3" s="8" t="s">
        <v>366</v>
      </c>
      <c r="BU3" s="8"/>
      <c r="BV3" s="8"/>
      <c r="BW3" s="8"/>
      <c r="BX3" t="e">
        <f t="shared" ref="BX3:BX4" si="11">(BU3/BW3)*100</f>
        <v>#DIV/0!</v>
      </c>
    </row>
    <row r="4" spans="1:77" x14ac:dyDescent="0.35">
      <c r="A4" s="4" t="s">
        <v>8</v>
      </c>
      <c r="B4">
        <v>0</v>
      </c>
      <c r="C4">
        <v>149</v>
      </c>
      <c r="D4">
        <f t="shared" si="0"/>
        <v>149</v>
      </c>
      <c r="E4">
        <f t="shared" si="1"/>
        <v>0</v>
      </c>
      <c r="H4" s="8" t="s">
        <v>39</v>
      </c>
      <c r="L4" t="e">
        <f t="shared" si="2"/>
        <v>#DIV/0!</v>
      </c>
      <c r="O4" s="8" t="s">
        <v>75</v>
      </c>
      <c r="S4" t="e">
        <f t="shared" si="3"/>
        <v>#DIV/0!</v>
      </c>
      <c r="V4" s="8" t="s">
        <v>111</v>
      </c>
      <c r="Z4" t="e">
        <f t="shared" si="4"/>
        <v>#DIV/0!</v>
      </c>
      <c r="AC4" s="8" t="s">
        <v>147</v>
      </c>
      <c r="AG4" t="e">
        <f t="shared" si="5"/>
        <v>#DIV/0!</v>
      </c>
      <c r="AJ4" s="8" t="s">
        <v>183</v>
      </c>
      <c r="AN4" t="e">
        <f t="shared" si="6"/>
        <v>#DIV/0!</v>
      </c>
      <c r="AQ4" s="8" t="s">
        <v>219</v>
      </c>
      <c r="AU4" t="e">
        <f t="shared" si="7"/>
        <v>#DIV/0!</v>
      </c>
      <c r="AX4" s="8" t="s">
        <v>255</v>
      </c>
      <c r="BB4" t="e">
        <f t="shared" si="8"/>
        <v>#DIV/0!</v>
      </c>
      <c r="BE4" s="8" t="s">
        <v>291</v>
      </c>
      <c r="BI4" t="e">
        <f t="shared" si="9"/>
        <v>#DIV/0!</v>
      </c>
      <c r="BL4" s="8" t="s">
        <v>327</v>
      </c>
      <c r="BM4" s="8"/>
      <c r="BN4" s="8"/>
      <c r="BO4" s="8"/>
      <c r="BP4" t="e">
        <f t="shared" si="10"/>
        <v>#DIV/0!</v>
      </c>
      <c r="BT4" s="8" t="s">
        <v>367</v>
      </c>
      <c r="BU4" s="8"/>
      <c r="BV4" s="8"/>
      <c r="BW4" s="8"/>
      <c r="BX4" t="e">
        <f t="shared" si="11"/>
        <v>#DIV/0!</v>
      </c>
    </row>
    <row r="5" spans="1:77" x14ac:dyDescent="0.35">
      <c r="A5" s="5" t="s">
        <v>9</v>
      </c>
      <c r="B5" s="6"/>
      <c r="C5" s="6"/>
      <c r="D5">
        <f>AVERAGE(D2:D4)</f>
        <v>139.66666666666666</v>
      </c>
      <c r="E5" s="6">
        <f>AVERAGE(E2:E4)</f>
        <v>0.25062656641604009</v>
      </c>
      <c r="F5" s="6">
        <f>STDEV(E2:E4)/SQRT(3)</f>
        <v>0.25062656641604009</v>
      </c>
      <c r="H5" s="9" t="s">
        <v>40</v>
      </c>
      <c r="I5" s="6"/>
      <c r="J5" s="6"/>
      <c r="L5" s="6" t="e">
        <f>AVERAGE(L2:L4)</f>
        <v>#DIV/0!</v>
      </c>
      <c r="M5" s="6" t="e">
        <f>STDEV(L2:L4)/SQRT(3)</f>
        <v>#DIV/0!</v>
      </c>
      <c r="O5" s="9" t="s">
        <v>76</v>
      </c>
      <c r="P5" s="6"/>
      <c r="Q5" s="6"/>
      <c r="S5" s="6" t="e">
        <f>AVERAGE(S2:S4)</f>
        <v>#DIV/0!</v>
      </c>
      <c r="T5" s="6" t="e">
        <f>STDEV(S2:S4)/SQRT(3)</f>
        <v>#DIV/0!</v>
      </c>
      <c r="V5" s="9" t="s">
        <v>112</v>
      </c>
      <c r="W5" s="6"/>
      <c r="X5" s="6"/>
      <c r="Z5" s="6" t="e">
        <f>AVERAGE(Z2:Z4)</f>
        <v>#DIV/0!</v>
      </c>
      <c r="AA5" s="6" t="e">
        <f>STDEV(Z2:Z4)/SQRT(3)</f>
        <v>#DIV/0!</v>
      </c>
      <c r="AC5" s="9" t="s">
        <v>148</v>
      </c>
      <c r="AD5" s="6"/>
      <c r="AE5" s="6"/>
      <c r="AG5" s="6" t="e">
        <f>AVERAGE(AG2:AG4)</f>
        <v>#DIV/0!</v>
      </c>
      <c r="AH5" s="6" t="e">
        <f>STDEV(AG2:AG4)/SQRT(3)</f>
        <v>#DIV/0!</v>
      </c>
      <c r="AJ5" s="9" t="s">
        <v>184</v>
      </c>
      <c r="AK5" s="6"/>
      <c r="AL5" s="6"/>
      <c r="AN5" s="6" t="e">
        <f>AVERAGE(AN2:AN4)</f>
        <v>#DIV/0!</v>
      </c>
      <c r="AO5" s="6" t="e">
        <f>STDEV(AN2:AN4)/SQRT(3)</f>
        <v>#DIV/0!</v>
      </c>
      <c r="AQ5" s="9" t="s">
        <v>220</v>
      </c>
      <c r="AR5" s="6"/>
      <c r="AS5" s="6"/>
      <c r="AU5" s="6" t="e">
        <f>AVERAGE(AU2:AU4)</f>
        <v>#DIV/0!</v>
      </c>
      <c r="AV5" s="6" t="e">
        <f>STDEV(AU2:AU4)/SQRT(3)</f>
        <v>#DIV/0!</v>
      </c>
      <c r="AX5" s="9" t="s">
        <v>256</v>
      </c>
      <c r="AY5" s="6"/>
      <c r="AZ5" s="6"/>
      <c r="BB5" s="6" t="e">
        <f>AVERAGE(BB2:BB4)</f>
        <v>#DIV/0!</v>
      </c>
      <c r="BC5" s="6" t="e">
        <f>STDEV(BB2:BB4)/SQRT(3)</f>
        <v>#DIV/0!</v>
      </c>
      <c r="BE5" s="9" t="s">
        <v>292</v>
      </c>
      <c r="BF5" s="6"/>
      <c r="BG5" s="6"/>
      <c r="BI5" s="6" t="e">
        <f>AVERAGE(BI2:BI4)</f>
        <v>#DIV/0!</v>
      </c>
      <c r="BJ5" s="6" t="e">
        <f>STDEV(BI2:BI4)/SQRT(3)</f>
        <v>#DIV/0!</v>
      </c>
      <c r="BL5" s="9" t="s">
        <v>328</v>
      </c>
      <c r="BP5" s="6" t="e">
        <f>AVERAGE(BP2:BP4)</f>
        <v>#DIV/0!</v>
      </c>
      <c r="BQ5" s="6" t="e">
        <f>STDEV(BP2:BP4)/SQRT(3)</f>
        <v>#DIV/0!</v>
      </c>
      <c r="BT5" s="9" t="s">
        <v>368</v>
      </c>
      <c r="BX5" s="6" t="e">
        <f>AVERAGE(BX2:BX4)</f>
        <v>#DIV/0!</v>
      </c>
      <c r="BY5" s="6" t="e">
        <f>STDEV(BX2:BX4)/SQRT(3)</f>
        <v>#DIV/0!</v>
      </c>
    </row>
    <row r="6" spans="1:77" x14ac:dyDescent="0.35">
      <c r="A6" s="4" t="s">
        <v>10</v>
      </c>
      <c r="B6">
        <v>143</v>
      </c>
      <c r="C6">
        <v>65</v>
      </c>
      <c r="D6">
        <f t="shared" si="0"/>
        <v>208</v>
      </c>
      <c r="E6">
        <f>(B6/D6)*100</f>
        <v>68.75</v>
      </c>
      <c r="H6" s="8" t="s">
        <v>41</v>
      </c>
      <c r="L6" t="e">
        <f>(I6/K6)*100</f>
        <v>#DIV/0!</v>
      </c>
      <c r="O6" s="8" t="s">
        <v>77</v>
      </c>
      <c r="S6" t="e">
        <f>(P6/R6)*100</f>
        <v>#DIV/0!</v>
      </c>
      <c r="V6" s="8" t="s">
        <v>113</v>
      </c>
      <c r="Z6" t="e">
        <f>(W6/Y6)*100</f>
        <v>#DIV/0!</v>
      </c>
      <c r="AC6" s="8" t="s">
        <v>149</v>
      </c>
      <c r="AG6" t="e">
        <f>(AD6/AF6)*100</f>
        <v>#DIV/0!</v>
      </c>
      <c r="AJ6" s="8" t="s">
        <v>185</v>
      </c>
      <c r="AN6" t="e">
        <f>(AK6/AM6)*100</f>
        <v>#DIV/0!</v>
      </c>
      <c r="AQ6" s="8" t="s">
        <v>221</v>
      </c>
      <c r="AU6" t="e">
        <f>(AR6/AT6)*100</f>
        <v>#DIV/0!</v>
      </c>
      <c r="AX6" s="8" t="s">
        <v>257</v>
      </c>
      <c r="BB6" t="e">
        <f>(AY6/BA6)*100</f>
        <v>#DIV/0!</v>
      </c>
      <c r="BE6" s="8" t="s">
        <v>293</v>
      </c>
      <c r="BI6" t="e">
        <f>(BF6/BH6)*100</f>
        <v>#DIV/0!</v>
      </c>
      <c r="BL6" s="8" t="s">
        <v>329</v>
      </c>
      <c r="BP6" t="e">
        <f>(BM6/BO6)*100</f>
        <v>#DIV/0!</v>
      </c>
      <c r="BT6" s="8" t="s">
        <v>369</v>
      </c>
      <c r="BX6" t="e">
        <f>(BU6/BW6)*100</f>
        <v>#DIV/0!</v>
      </c>
    </row>
    <row r="7" spans="1:77" x14ac:dyDescent="0.35">
      <c r="A7" s="4" t="s">
        <v>11</v>
      </c>
      <c r="B7">
        <v>98</v>
      </c>
      <c r="C7">
        <v>47</v>
      </c>
      <c r="D7">
        <f t="shared" si="0"/>
        <v>145</v>
      </c>
      <c r="E7">
        <f t="shared" ref="E7:E8" si="12">(B7/D7)*100</f>
        <v>67.58620689655173</v>
      </c>
      <c r="H7" s="8" t="s">
        <v>42</v>
      </c>
      <c r="L7" t="e">
        <f t="shared" ref="L7:L8" si="13">(I7/K7)*100</f>
        <v>#DIV/0!</v>
      </c>
      <c r="O7" s="8" t="s">
        <v>78</v>
      </c>
      <c r="S7" t="e">
        <f t="shared" ref="S7:S8" si="14">(P7/R7)*100</f>
        <v>#DIV/0!</v>
      </c>
      <c r="V7" s="8" t="s">
        <v>114</v>
      </c>
      <c r="Z7" t="e">
        <f t="shared" ref="Z7:Z8" si="15">(W7/Y7)*100</f>
        <v>#DIV/0!</v>
      </c>
      <c r="AC7" s="8" t="s">
        <v>150</v>
      </c>
      <c r="AG7" t="e">
        <f t="shared" ref="AG7:AG8" si="16">(AD7/AF7)*100</f>
        <v>#DIV/0!</v>
      </c>
      <c r="AJ7" s="8" t="s">
        <v>186</v>
      </c>
      <c r="AN7" t="e">
        <f t="shared" ref="AN7:AN8" si="17">(AK7/AM7)*100</f>
        <v>#DIV/0!</v>
      </c>
      <c r="AQ7" s="8" t="s">
        <v>222</v>
      </c>
      <c r="AU7" t="e">
        <f t="shared" ref="AU7:AU8" si="18">(AR7/AT7)*100</f>
        <v>#DIV/0!</v>
      </c>
      <c r="AX7" s="8" t="s">
        <v>258</v>
      </c>
      <c r="BB7" t="e">
        <f t="shared" ref="BB7:BB8" si="19">(AY7/BA7)*100</f>
        <v>#DIV/0!</v>
      </c>
      <c r="BE7" s="8" t="s">
        <v>294</v>
      </c>
      <c r="BI7" t="e">
        <f t="shared" ref="BI7:BI8" si="20">(BF7/BH7)*100</f>
        <v>#DIV/0!</v>
      </c>
      <c r="BL7" s="8" t="s">
        <v>330</v>
      </c>
      <c r="BP7" t="e">
        <f t="shared" ref="BP7:BP8" si="21">(BM7/BO7)*100</f>
        <v>#DIV/0!</v>
      </c>
      <c r="BT7" s="8" t="s">
        <v>370</v>
      </c>
      <c r="BX7" t="e">
        <f t="shared" ref="BX7:BX8" si="22">(BU7/BW7)*100</f>
        <v>#DIV/0!</v>
      </c>
    </row>
    <row r="8" spans="1:77" x14ac:dyDescent="0.35">
      <c r="A8" s="4" t="s">
        <v>12</v>
      </c>
      <c r="B8">
        <v>103</v>
      </c>
      <c r="C8">
        <v>46</v>
      </c>
      <c r="D8">
        <f t="shared" si="0"/>
        <v>149</v>
      </c>
      <c r="E8">
        <f t="shared" si="12"/>
        <v>69.127516778523486</v>
      </c>
      <c r="H8" s="8" t="s">
        <v>43</v>
      </c>
      <c r="L8" t="e">
        <f t="shared" si="13"/>
        <v>#DIV/0!</v>
      </c>
      <c r="O8" s="8" t="s">
        <v>79</v>
      </c>
      <c r="S8" t="e">
        <f t="shared" si="14"/>
        <v>#DIV/0!</v>
      </c>
      <c r="V8" s="8" t="s">
        <v>115</v>
      </c>
      <c r="Z8" t="e">
        <f t="shared" si="15"/>
        <v>#DIV/0!</v>
      </c>
      <c r="AC8" s="8" t="s">
        <v>151</v>
      </c>
      <c r="AG8" t="e">
        <f t="shared" si="16"/>
        <v>#DIV/0!</v>
      </c>
      <c r="AJ8" s="8" t="s">
        <v>187</v>
      </c>
      <c r="AN8" t="e">
        <f t="shared" si="17"/>
        <v>#DIV/0!</v>
      </c>
      <c r="AQ8" s="8" t="s">
        <v>223</v>
      </c>
      <c r="AU8" t="e">
        <f t="shared" si="18"/>
        <v>#DIV/0!</v>
      </c>
      <c r="AX8" s="8" t="s">
        <v>259</v>
      </c>
      <c r="BB8" t="e">
        <f t="shared" si="19"/>
        <v>#DIV/0!</v>
      </c>
      <c r="BE8" s="8" t="s">
        <v>295</v>
      </c>
      <c r="BI8" t="e">
        <f t="shared" si="20"/>
        <v>#DIV/0!</v>
      </c>
      <c r="BL8" s="8" t="s">
        <v>331</v>
      </c>
      <c r="BP8" t="e">
        <f t="shared" si="21"/>
        <v>#DIV/0!</v>
      </c>
      <c r="BT8" s="8" t="s">
        <v>371</v>
      </c>
      <c r="BX8" t="e">
        <f t="shared" si="22"/>
        <v>#DIV/0!</v>
      </c>
    </row>
    <row r="9" spans="1:77" x14ac:dyDescent="0.35">
      <c r="A9" s="5" t="s">
        <v>13</v>
      </c>
      <c r="D9">
        <f t="shared" si="0"/>
        <v>0</v>
      </c>
      <c r="E9" s="6">
        <f>AVERAGE(E6:E8)</f>
        <v>68.487907891691748</v>
      </c>
      <c r="F9" s="6">
        <f>STDEV(E6:E8)/SQRT(3)</f>
        <v>0.46383482799880732</v>
      </c>
      <c r="H9" s="9" t="s">
        <v>44</v>
      </c>
      <c r="L9" s="6" t="e">
        <f>AVERAGE(L6:L8)</f>
        <v>#DIV/0!</v>
      </c>
      <c r="M9" s="6" t="e">
        <f>STDEV(L6:L8)/SQRT(3)</f>
        <v>#DIV/0!</v>
      </c>
      <c r="O9" s="9" t="s">
        <v>80</v>
      </c>
      <c r="S9" s="6" t="e">
        <f>AVERAGE(S6:S8)</f>
        <v>#DIV/0!</v>
      </c>
      <c r="T9" s="6" t="e">
        <f>STDEV(S6:S8)/SQRT(3)</f>
        <v>#DIV/0!</v>
      </c>
      <c r="V9" s="9" t="s">
        <v>116</v>
      </c>
      <c r="Z9" s="6" t="e">
        <f>AVERAGE(Z6:Z8)</f>
        <v>#DIV/0!</v>
      </c>
      <c r="AA9" s="6" t="e">
        <f>STDEV(Z6:Z8)/SQRT(3)</f>
        <v>#DIV/0!</v>
      </c>
      <c r="AC9" s="9" t="s">
        <v>152</v>
      </c>
      <c r="AG9" s="6" t="e">
        <f>AVERAGE(AG6:AG8)</f>
        <v>#DIV/0!</v>
      </c>
      <c r="AH9" s="6" t="e">
        <f>STDEV(AG6:AG8)/SQRT(3)</f>
        <v>#DIV/0!</v>
      </c>
      <c r="AJ9" s="9" t="s">
        <v>188</v>
      </c>
      <c r="AN9" s="6" t="e">
        <f>AVERAGE(AN6:AN8)</f>
        <v>#DIV/0!</v>
      </c>
      <c r="AO9" s="6" t="e">
        <f>STDEV(AN6:AN8)/SQRT(3)</f>
        <v>#DIV/0!</v>
      </c>
      <c r="AQ9" s="9" t="s">
        <v>224</v>
      </c>
      <c r="AU9" s="6" t="e">
        <f>AVERAGE(AU6:AU8)</f>
        <v>#DIV/0!</v>
      </c>
      <c r="AV9" s="6" t="e">
        <f>STDEV(AU6:AU8)/SQRT(3)</f>
        <v>#DIV/0!</v>
      </c>
      <c r="AX9" s="9" t="s">
        <v>260</v>
      </c>
      <c r="BB9" s="6" t="e">
        <f>AVERAGE(BB6:BB8)</f>
        <v>#DIV/0!</v>
      </c>
      <c r="BC9" s="6" t="e">
        <f>STDEV(BB6:BB8)/SQRT(3)</f>
        <v>#DIV/0!</v>
      </c>
      <c r="BE9" s="9" t="s">
        <v>296</v>
      </c>
      <c r="BI9" s="6" t="e">
        <f>AVERAGE(BI6:BI8)</f>
        <v>#DIV/0!</v>
      </c>
      <c r="BJ9" s="6" t="e">
        <f>STDEV(BI6:BI8)/SQRT(3)</f>
        <v>#DIV/0!</v>
      </c>
      <c r="BL9" s="9" t="s">
        <v>332</v>
      </c>
      <c r="BP9" s="6" t="e">
        <f>AVERAGE(BP6:BP8)</f>
        <v>#DIV/0!</v>
      </c>
      <c r="BQ9" s="6" t="e">
        <f>STDEV(BP6:BP8)/SQRT(3)</f>
        <v>#DIV/0!</v>
      </c>
      <c r="BT9" s="9" t="s">
        <v>372</v>
      </c>
      <c r="BX9" s="6" t="e">
        <f>AVERAGE(BX6:BX8)</f>
        <v>#DIV/0!</v>
      </c>
      <c r="BY9" s="6" t="e">
        <f>STDEV(BX6:BX8)/SQRT(3)</f>
        <v>#DIV/0!</v>
      </c>
    </row>
    <row r="10" spans="1:77" x14ac:dyDescent="0.35">
      <c r="A10" s="4" t="s">
        <v>14</v>
      </c>
      <c r="B10">
        <v>3</v>
      </c>
      <c r="C10">
        <v>211</v>
      </c>
      <c r="D10">
        <f t="shared" si="0"/>
        <v>214</v>
      </c>
      <c r="E10">
        <f>(B10/D10)*100</f>
        <v>1.4018691588785046</v>
      </c>
      <c r="H10" s="8" t="s">
        <v>45</v>
      </c>
      <c r="L10" t="e">
        <f>(I10/K10)*100</f>
        <v>#DIV/0!</v>
      </c>
      <c r="O10" s="8" t="s">
        <v>81</v>
      </c>
      <c r="S10" t="e">
        <f>(P10/R10)*100</f>
        <v>#DIV/0!</v>
      </c>
      <c r="V10" s="8" t="s">
        <v>117</v>
      </c>
      <c r="Z10" t="e">
        <f>(W10/Y10)*100</f>
        <v>#DIV/0!</v>
      </c>
      <c r="AC10" s="8" t="s">
        <v>153</v>
      </c>
      <c r="AG10" t="e">
        <f>(AD10/AF10)*100</f>
        <v>#DIV/0!</v>
      </c>
      <c r="AJ10" s="8" t="s">
        <v>189</v>
      </c>
      <c r="AN10" t="e">
        <f>(AK10/AM10)*100</f>
        <v>#DIV/0!</v>
      </c>
      <c r="AQ10" s="8" t="s">
        <v>225</v>
      </c>
      <c r="AU10" t="e">
        <f>(AR10/AT10)*100</f>
        <v>#DIV/0!</v>
      </c>
      <c r="AX10" s="8" t="s">
        <v>261</v>
      </c>
      <c r="BB10" t="e">
        <f>(AY10/BA10)*100</f>
        <v>#DIV/0!</v>
      </c>
      <c r="BE10" s="8" t="s">
        <v>297</v>
      </c>
      <c r="BI10" t="e">
        <f>(BF10/BH10)*100</f>
        <v>#DIV/0!</v>
      </c>
      <c r="BL10" s="8" t="s">
        <v>333</v>
      </c>
      <c r="BP10" t="e">
        <f>(BM10/BO10)*100</f>
        <v>#DIV/0!</v>
      </c>
      <c r="BT10" s="8" t="s">
        <v>373</v>
      </c>
      <c r="BX10" t="e">
        <f>(BU10/BW10)*100</f>
        <v>#DIV/0!</v>
      </c>
    </row>
    <row r="11" spans="1:77" x14ac:dyDescent="0.35">
      <c r="A11" s="4" t="s">
        <v>15</v>
      </c>
      <c r="B11">
        <v>1</v>
      </c>
      <c r="C11">
        <v>211</v>
      </c>
      <c r="D11">
        <f t="shared" si="0"/>
        <v>212</v>
      </c>
      <c r="E11">
        <f t="shared" ref="E11:E12" si="23">(B11/D11)*100</f>
        <v>0.47169811320754718</v>
      </c>
      <c r="H11" s="8" t="s">
        <v>46</v>
      </c>
      <c r="L11" t="e">
        <f t="shared" ref="L11:L12" si="24">(I11/K11)*100</f>
        <v>#DIV/0!</v>
      </c>
      <c r="O11" s="8" t="s">
        <v>82</v>
      </c>
      <c r="S11" t="e">
        <f t="shared" ref="S11:S12" si="25">(P11/R11)*100</f>
        <v>#DIV/0!</v>
      </c>
      <c r="V11" s="8" t="s">
        <v>118</v>
      </c>
      <c r="Z11" t="e">
        <f t="shared" ref="Z11:Z12" si="26">(W11/Y11)*100</f>
        <v>#DIV/0!</v>
      </c>
      <c r="AC11" s="8" t="s">
        <v>154</v>
      </c>
      <c r="AG11" t="e">
        <f t="shared" ref="AG11:AG12" si="27">(AD11/AF11)*100</f>
        <v>#DIV/0!</v>
      </c>
      <c r="AJ11" s="8" t="s">
        <v>190</v>
      </c>
      <c r="AN11" t="e">
        <f t="shared" ref="AN11:AN12" si="28">(AK11/AM11)*100</f>
        <v>#DIV/0!</v>
      </c>
      <c r="AQ11" s="8" t="s">
        <v>226</v>
      </c>
      <c r="AU11" t="e">
        <f t="shared" ref="AU11:AU12" si="29">(AR11/AT11)*100</f>
        <v>#DIV/0!</v>
      </c>
      <c r="AX11" s="8" t="s">
        <v>262</v>
      </c>
      <c r="BB11" t="e">
        <f t="shared" ref="BB11:BB12" si="30">(AY11/BA11)*100</f>
        <v>#DIV/0!</v>
      </c>
      <c r="BE11" s="8" t="s">
        <v>298</v>
      </c>
      <c r="BI11" t="e">
        <f t="shared" ref="BI11:BI12" si="31">(BF11/BH11)*100</f>
        <v>#DIV/0!</v>
      </c>
      <c r="BL11" s="8" t="s">
        <v>334</v>
      </c>
      <c r="BP11" t="e">
        <f t="shared" ref="BP11:BP12" si="32">(BM11/BO11)*100</f>
        <v>#DIV/0!</v>
      </c>
      <c r="BT11" s="8" t="s">
        <v>374</v>
      </c>
      <c r="BX11" t="e">
        <f t="shared" ref="BX11:BX12" si="33">(BU11/BW11)*100</f>
        <v>#DIV/0!</v>
      </c>
    </row>
    <row r="12" spans="1:77" x14ac:dyDescent="0.35">
      <c r="A12" s="4" t="s">
        <v>16</v>
      </c>
      <c r="B12">
        <v>2</v>
      </c>
      <c r="C12">
        <v>69</v>
      </c>
      <c r="D12">
        <f t="shared" si="0"/>
        <v>71</v>
      </c>
      <c r="E12">
        <f t="shared" si="23"/>
        <v>2.8169014084507045</v>
      </c>
      <c r="H12" s="8" t="s">
        <v>47</v>
      </c>
      <c r="L12" t="e">
        <f t="shared" si="24"/>
        <v>#DIV/0!</v>
      </c>
      <c r="O12" s="8" t="s">
        <v>83</v>
      </c>
      <c r="S12" t="e">
        <f t="shared" si="25"/>
        <v>#DIV/0!</v>
      </c>
      <c r="V12" s="8" t="s">
        <v>119</v>
      </c>
      <c r="Z12" t="e">
        <f t="shared" si="26"/>
        <v>#DIV/0!</v>
      </c>
      <c r="AC12" s="8" t="s">
        <v>155</v>
      </c>
      <c r="AG12" t="e">
        <f t="shared" si="27"/>
        <v>#DIV/0!</v>
      </c>
      <c r="AJ12" s="8" t="s">
        <v>191</v>
      </c>
      <c r="AN12" t="e">
        <f t="shared" si="28"/>
        <v>#DIV/0!</v>
      </c>
      <c r="AQ12" s="8" t="s">
        <v>227</v>
      </c>
      <c r="AU12" t="e">
        <f t="shared" si="29"/>
        <v>#DIV/0!</v>
      </c>
      <c r="AX12" s="8" t="s">
        <v>263</v>
      </c>
      <c r="BB12" t="e">
        <f t="shared" si="30"/>
        <v>#DIV/0!</v>
      </c>
      <c r="BE12" s="8" t="s">
        <v>299</v>
      </c>
      <c r="BI12" t="e">
        <f t="shared" si="31"/>
        <v>#DIV/0!</v>
      </c>
      <c r="BL12" s="8" t="s">
        <v>335</v>
      </c>
      <c r="BP12" t="e">
        <f t="shared" si="32"/>
        <v>#DIV/0!</v>
      </c>
      <c r="BT12" s="8" t="s">
        <v>375</v>
      </c>
      <c r="BX12" t="e">
        <f t="shared" si="33"/>
        <v>#DIV/0!</v>
      </c>
    </row>
    <row r="13" spans="1:77" x14ac:dyDescent="0.35">
      <c r="A13" s="5" t="s">
        <v>17</v>
      </c>
      <c r="D13">
        <f t="shared" si="0"/>
        <v>0</v>
      </c>
      <c r="E13" s="6">
        <f>AVERAGE(E10:E12)</f>
        <v>1.5634895601789189</v>
      </c>
      <c r="F13" s="6">
        <f>STDEV(E10:E12)/SQRT(3)</f>
        <v>0.68180776606318705</v>
      </c>
      <c r="H13" s="9" t="s">
        <v>48</v>
      </c>
      <c r="L13" s="6" t="e">
        <f>AVERAGE(L10:L12)</f>
        <v>#DIV/0!</v>
      </c>
      <c r="M13" s="6" t="e">
        <f>STDEV(L10:L12)/SQRT(3)</f>
        <v>#DIV/0!</v>
      </c>
      <c r="O13" s="9" t="s">
        <v>84</v>
      </c>
      <c r="S13" s="6" t="e">
        <f>AVERAGE(S10:S12)</f>
        <v>#DIV/0!</v>
      </c>
      <c r="T13" s="6" t="e">
        <f>STDEV(S10:S12)/SQRT(3)</f>
        <v>#DIV/0!</v>
      </c>
      <c r="V13" s="9" t="s">
        <v>120</v>
      </c>
      <c r="Z13" s="6" t="e">
        <f>AVERAGE(Z10:Z12)</f>
        <v>#DIV/0!</v>
      </c>
      <c r="AA13" s="6" t="e">
        <f>STDEV(Z10:Z12)/SQRT(3)</f>
        <v>#DIV/0!</v>
      </c>
      <c r="AC13" s="9" t="s">
        <v>156</v>
      </c>
      <c r="AG13" s="6" t="e">
        <f>AVERAGE(AG10:AG12)</f>
        <v>#DIV/0!</v>
      </c>
      <c r="AH13" s="6" t="e">
        <f>STDEV(AG10:AG12)/SQRT(3)</f>
        <v>#DIV/0!</v>
      </c>
      <c r="AJ13" s="9" t="s">
        <v>192</v>
      </c>
      <c r="AN13" s="6" t="e">
        <f>AVERAGE(AN10:AN12)</f>
        <v>#DIV/0!</v>
      </c>
      <c r="AO13" s="6" t="e">
        <f>STDEV(AN10:AN12)/SQRT(3)</f>
        <v>#DIV/0!</v>
      </c>
      <c r="AQ13" s="9" t="s">
        <v>228</v>
      </c>
      <c r="AU13" s="6" t="e">
        <f>AVERAGE(AU10:AU12)</f>
        <v>#DIV/0!</v>
      </c>
      <c r="AV13" s="6" t="e">
        <f>STDEV(AU10:AU12)/SQRT(3)</f>
        <v>#DIV/0!</v>
      </c>
      <c r="AX13" s="9" t="s">
        <v>264</v>
      </c>
      <c r="BB13" s="6" t="e">
        <f>AVERAGE(BB10:BB12)</f>
        <v>#DIV/0!</v>
      </c>
      <c r="BC13" s="6" t="e">
        <f>STDEV(BB10:BB12)/SQRT(3)</f>
        <v>#DIV/0!</v>
      </c>
      <c r="BE13" s="9" t="s">
        <v>300</v>
      </c>
      <c r="BI13" s="6" t="e">
        <f>AVERAGE(BI10:BI12)</f>
        <v>#DIV/0!</v>
      </c>
      <c r="BJ13" s="6" t="e">
        <f>STDEV(BI10:BI12)/SQRT(3)</f>
        <v>#DIV/0!</v>
      </c>
      <c r="BL13" s="9" t="s">
        <v>336</v>
      </c>
      <c r="BP13" s="6" t="e">
        <f>AVERAGE(BP10:BP12)</f>
        <v>#DIV/0!</v>
      </c>
      <c r="BQ13" s="6" t="e">
        <f>STDEV(BP10:BP12)/SQRT(3)</f>
        <v>#DIV/0!</v>
      </c>
      <c r="BT13" s="9" t="s">
        <v>376</v>
      </c>
      <c r="BX13" s="6" t="e">
        <f>AVERAGE(BX10:BX12)</f>
        <v>#DIV/0!</v>
      </c>
      <c r="BY13" s="6" t="e">
        <f>STDEV(BX10:BX12)/SQRT(3)</f>
        <v>#DIV/0!</v>
      </c>
    </row>
    <row r="14" spans="1:77" x14ac:dyDescent="0.35">
      <c r="A14" s="4" t="s">
        <v>18</v>
      </c>
      <c r="B14">
        <v>0</v>
      </c>
      <c r="C14">
        <v>256</v>
      </c>
      <c r="D14">
        <f t="shared" si="0"/>
        <v>256</v>
      </c>
      <c r="E14">
        <f>(B14/D14)*100</f>
        <v>0</v>
      </c>
      <c r="H14" s="8" t="s">
        <v>49</v>
      </c>
      <c r="L14" t="e">
        <f>(I14/K14)*100</f>
        <v>#DIV/0!</v>
      </c>
      <c r="O14" s="8" t="s">
        <v>85</v>
      </c>
      <c r="S14" t="e">
        <f>(P14/R14)*100</f>
        <v>#DIV/0!</v>
      </c>
      <c r="V14" s="8" t="s">
        <v>121</v>
      </c>
      <c r="Z14" t="e">
        <f>(W14/Y14)*100</f>
        <v>#DIV/0!</v>
      </c>
      <c r="AC14" s="8" t="s">
        <v>157</v>
      </c>
      <c r="AG14" t="e">
        <f>(AD14/AF14)*100</f>
        <v>#DIV/0!</v>
      </c>
      <c r="AJ14" s="8" t="s">
        <v>193</v>
      </c>
      <c r="AN14" t="e">
        <f>(AK14/AM14)*100</f>
        <v>#DIV/0!</v>
      </c>
      <c r="AQ14" s="8" t="s">
        <v>229</v>
      </c>
      <c r="AU14" t="e">
        <f>(AR14/AT14)*100</f>
        <v>#DIV/0!</v>
      </c>
      <c r="AX14" s="8" t="s">
        <v>265</v>
      </c>
      <c r="BB14" t="e">
        <f>(AY14/BA14)*100</f>
        <v>#DIV/0!</v>
      </c>
      <c r="BE14" s="8" t="s">
        <v>301</v>
      </c>
      <c r="BI14" t="e">
        <f>(BF14/BH14)*100</f>
        <v>#DIV/0!</v>
      </c>
      <c r="BL14" s="8" t="s">
        <v>337</v>
      </c>
      <c r="BP14" t="e">
        <f>(BM14/BO14)*100</f>
        <v>#DIV/0!</v>
      </c>
      <c r="BT14" s="8" t="s">
        <v>377</v>
      </c>
      <c r="BX14" t="e">
        <f>(BU14/BW14)*100</f>
        <v>#DIV/0!</v>
      </c>
    </row>
    <row r="15" spans="1:77" x14ac:dyDescent="0.35">
      <c r="A15" s="4" t="s">
        <v>19</v>
      </c>
      <c r="B15">
        <v>0</v>
      </c>
      <c r="C15">
        <v>239</v>
      </c>
      <c r="D15">
        <f t="shared" si="0"/>
        <v>239</v>
      </c>
      <c r="E15">
        <f t="shared" ref="E15:E16" si="34">(B15/D15)*100</f>
        <v>0</v>
      </c>
      <c r="H15" s="8" t="s">
        <v>50</v>
      </c>
      <c r="L15" t="e">
        <f t="shared" ref="L15:L16" si="35">(I15/K15)*100</f>
        <v>#DIV/0!</v>
      </c>
      <c r="O15" s="8" t="s">
        <v>86</v>
      </c>
      <c r="S15" t="e">
        <f t="shared" ref="S15:S16" si="36">(P15/R15)*100</f>
        <v>#DIV/0!</v>
      </c>
      <c r="V15" s="8" t="s">
        <v>122</v>
      </c>
      <c r="Z15" t="e">
        <f t="shared" ref="Z15:Z16" si="37">(W15/Y15)*100</f>
        <v>#DIV/0!</v>
      </c>
      <c r="AC15" s="8" t="s">
        <v>158</v>
      </c>
      <c r="AG15" t="e">
        <f t="shared" ref="AG15:AG16" si="38">(AD15/AF15)*100</f>
        <v>#DIV/0!</v>
      </c>
      <c r="AJ15" s="8" t="s">
        <v>194</v>
      </c>
      <c r="AN15" t="e">
        <f t="shared" ref="AN15:AN16" si="39">(AK15/AM15)*100</f>
        <v>#DIV/0!</v>
      </c>
      <c r="AQ15" s="8" t="s">
        <v>230</v>
      </c>
      <c r="AU15" t="e">
        <f t="shared" ref="AU15:AU16" si="40">(AR15/AT15)*100</f>
        <v>#DIV/0!</v>
      </c>
      <c r="AX15" s="8" t="s">
        <v>266</v>
      </c>
      <c r="BB15" t="e">
        <f t="shared" ref="BB15:BB16" si="41">(AY15/BA15)*100</f>
        <v>#DIV/0!</v>
      </c>
      <c r="BE15" s="8" t="s">
        <v>302</v>
      </c>
      <c r="BI15" t="e">
        <f t="shared" ref="BI15:BI16" si="42">(BF15/BH15)*100</f>
        <v>#DIV/0!</v>
      </c>
      <c r="BL15" s="8" t="s">
        <v>338</v>
      </c>
      <c r="BP15" t="e">
        <f t="shared" ref="BP15:BP16" si="43">(BM15/BO15)*100</f>
        <v>#DIV/0!</v>
      </c>
      <c r="BT15" s="8" t="s">
        <v>378</v>
      </c>
      <c r="BX15" t="e">
        <f t="shared" ref="BX15:BX16" si="44">(BU15/BW15)*100</f>
        <v>#DIV/0!</v>
      </c>
    </row>
    <row r="16" spans="1:77" x14ac:dyDescent="0.35">
      <c r="A16" s="4" t="s">
        <v>20</v>
      </c>
      <c r="D16">
        <f t="shared" si="0"/>
        <v>0</v>
      </c>
      <c r="E16" t="e">
        <f t="shared" si="34"/>
        <v>#DIV/0!</v>
      </c>
      <c r="H16" s="8" t="s">
        <v>51</v>
      </c>
      <c r="L16" t="e">
        <f t="shared" si="35"/>
        <v>#DIV/0!</v>
      </c>
      <c r="O16" s="8" t="s">
        <v>87</v>
      </c>
      <c r="S16" t="e">
        <f t="shared" si="36"/>
        <v>#DIV/0!</v>
      </c>
      <c r="V16" s="8" t="s">
        <v>123</v>
      </c>
      <c r="Z16" t="e">
        <f t="shared" si="37"/>
        <v>#DIV/0!</v>
      </c>
      <c r="AC16" s="8" t="s">
        <v>159</v>
      </c>
      <c r="AG16" t="e">
        <f t="shared" si="38"/>
        <v>#DIV/0!</v>
      </c>
      <c r="AJ16" s="8" t="s">
        <v>195</v>
      </c>
      <c r="AN16" t="e">
        <f t="shared" si="39"/>
        <v>#DIV/0!</v>
      </c>
      <c r="AQ16" s="8" t="s">
        <v>231</v>
      </c>
      <c r="AU16" t="e">
        <f t="shared" si="40"/>
        <v>#DIV/0!</v>
      </c>
      <c r="AX16" s="8" t="s">
        <v>267</v>
      </c>
      <c r="BB16" t="e">
        <f t="shared" si="41"/>
        <v>#DIV/0!</v>
      </c>
      <c r="BE16" s="8" t="s">
        <v>303</v>
      </c>
      <c r="BI16" t="e">
        <f t="shared" si="42"/>
        <v>#DIV/0!</v>
      </c>
      <c r="BL16" s="8" t="s">
        <v>339</v>
      </c>
      <c r="BP16" t="e">
        <f t="shared" si="43"/>
        <v>#DIV/0!</v>
      </c>
      <c r="BT16" s="8" t="s">
        <v>379</v>
      </c>
      <c r="BX16" t="e">
        <f t="shared" si="44"/>
        <v>#DIV/0!</v>
      </c>
    </row>
    <row r="17" spans="1:77" x14ac:dyDescent="0.35">
      <c r="A17" s="5" t="s">
        <v>21</v>
      </c>
      <c r="D17">
        <f t="shared" si="0"/>
        <v>0</v>
      </c>
      <c r="E17" s="6" t="e">
        <f>AVERAGE(E14:E16)</f>
        <v>#DIV/0!</v>
      </c>
      <c r="F17" s="6" t="e">
        <f>STDEV(E14:E16)/SQRT(3)</f>
        <v>#DIV/0!</v>
      </c>
      <c r="H17" s="9" t="s">
        <v>52</v>
      </c>
      <c r="L17" s="6" t="e">
        <f>AVERAGE(L14:L16)</f>
        <v>#DIV/0!</v>
      </c>
      <c r="M17" s="6" t="e">
        <f>STDEV(L14:L16)/SQRT(3)</f>
        <v>#DIV/0!</v>
      </c>
      <c r="O17" s="9" t="s">
        <v>88</v>
      </c>
      <c r="S17" s="6" t="e">
        <f>AVERAGE(S14:S16)</f>
        <v>#DIV/0!</v>
      </c>
      <c r="T17" s="6" t="e">
        <f>STDEV(S14:S16)/SQRT(3)</f>
        <v>#DIV/0!</v>
      </c>
      <c r="V17" s="9" t="s">
        <v>124</v>
      </c>
      <c r="Z17" s="6" t="e">
        <f>AVERAGE(Z14:Z16)</f>
        <v>#DIV/0!</v>
      </c>
      <c r="AA17" s="6" t="e">
        <f>STDEV(Z14:Z16)/SQRT(3)</f>
        <v>#DIV/0!</v>
      </c>
      <c r="AC17" s="9" t="s">
        <v>160</v>
      </c>
      <c r="AG17" s="6" t="e">
        <f>AVERAGE(AG14:AG16)</f>
        <v>#DIV/0!</v>
      </c>
      <c r="AH17" s="6" t="e">
        <f>STDEV(AG14:AG16)/SQRT(3)</f>
        <v>#DIV/0!</v>
      </c>
      <c r="AJ17" s="9" t="s">
        <v>196</v>
      </c>
      <c r="AN17" s="6" t="e">
        <f>AVERAGE(AN14:AN16)</f>
        <v>#DIV/0!</v>
      </c>
      <c r="AO17" s="6" t="e">
        <f>STDEV(AN14:AN16)/SQRT(3)</f>
        <v>#DIV/0!</v>
      </c>
      <c r="AQ17" s="9" t="s">
        <v>232</v>
      </c>
      <c r="AU17" s="6" t="e">
        <f>AVERAGE(AU14:AU16)</f>
        <v>#DIV/0!</v>
      </c>
      <c r="AV17" s="6" t="e">
        <f>STDEV(AU14:AU16)/SQRT(3)</f>
        <v>#DIV/0!</v>
      </c>
      <c r="AX17" s="9" t="s">
        <v>268</v>
      </c>
      <c r="BB17" s="6" t="e">
        <f>AVERAGE(BB14:BB16)</f>
        <v>#DIV/0!</v>
      </c>
      <c r="BC17" s="6" t="e">
        <f>STDEV(BB14:BB16)/SQRT(3)</f>
        <v>#DIV/0!</v>
      </c>
      <c r="BE17" s="9" t="s">
        <v>304</v>
      </c>
      <c r="BI17" s="6" t="e">
        <f>AVERAGE(BI14:BI16)</f>
        <v>#DIV/0!</v>
      </c>
      <c r="BJ17" s="6" t="e">
        <f>STDEV(BI14:BI16)/SQRT(3)</f>
        <v>#DIV/0!</v>
      </c>
      <c r="BL17" s="9" t="s">
        <v>340</v>
      </c>
      <c r="BP17" s="6" t="e">
        <f>AVERAGE(BP14:BP16)</f>
        <v>#DIV/0!</v>
      </c>
      <c r="BQ17" s="6" t="e">
        <f>STDEV(BP14:BP16)/SQRT(3)</f>
        <v>#DIV/0!</v>
      </c>
      <c r="BT17" s="9" t="s">
        <v>380</v>
      </c>
      <c r="BX17" s="6" t="e">
        <f>AVERAGE(BX14:BX16)</f>
        <v>#DIV/0!</v>
      </c>
      <c r="BY17" s="6" t="e">
        <f>STDEV(BX14:BX16)/SQRT(3)</f>
        <v>#DIV/0!</v>
      </c>
    </row>
    <row r="18" spans="1:77" x14ac:dyDescent="0.35">
      <c r="A18" s="4" t="s">
        <v>22</v>
      </c>
      <c r="D18">
        <f t="shared" si="0"/>
        <v>0</v>
      </c>
      <c r="E18" t="e">
        <f>(B18/D18)*100</f>
        <v>#DIV/0!</v>
      </c>
      <c r="H18" s="8" t="s">
        <v>53</v>
      </c>
      <c r="L18" t="e">
        <f>(I18/K18)*100</f>
        <v>#DIV/0!</v>
      </c>
      <c r="O18" s="8" t="s">
        <v>89</v>
      </c>
      <c r="S18" t="e">
        <f>(P18/R18)*100</f>
        <v>#DIV/0!</v>
      </c>
      <c r="V18" s="8" t="s">
        <v>125</v>
      </c>
      <c r="Z18" t="e">
        <f>(W18/Y18)*100</f>
        <v>#DIV/0!</v>
      </c>
      <c r="AC18" s="8" t="s">
        <v>161</v>
      </c>
      <c r="AG18" t="e">
        <f>(AD18/AF18)*100</f>
        <v>#DIV/0!</v>
      </c>
      <c r="AJ18" s="8" t="s">
        <v>197</v>
      </c>
      <c r="AN18" t="e">
        <f>(AK18/AM18)*100</f>
        <v>#DIV/0!</v>
      </c>
      <c r="AQ18" s="8" t="s">
        <v>233</v>
      </c>
      <c r="AU18" t="e">
        <f>(AR18/AT18)*100</f>
        <v>#DIV/0!</v>
      </c>
      <c r="AX18" s="8" t="s">
        <v>269</v>
      </c>
      <c r="BB18" t="e">
        <f>(AY18/BA18)*100</f>
        <v>#DIV/0!</v>
      </c>
      <c r="BE18" s="8" t="s">
        <v>305</v>
      </c>
      <c r="BI18" t="e">
        <f>(BF18/BH18)*100</f>
        <v>#DIV/0!</v>
      </c>
      <c r="BL18" s="8" t="s">
        <v>341</v>
      </c>
      <c r="BP18" t="e">
        <f>(BM18/BO18)*100</f>
        <v>#DIV/0!</v>
      </c>
      <c r="BT18" s="8" t="s">
        <v>381</v>
      </c>
      <c r="BX18" t="e">
        <f>(BU18/BW18)*100</f>
        <v>#DIV/0!</v>
      </c>
    </row>
    <row r="19" spans="1:77" x14ac:dyDescent="0.35">
      <c r="A19" s="4" t="s">
        <v>23</v>
      </c>
      <c r="D19">
        <f t="shared" si="0"/>
        <v>0</v>
      </c>
      <c r="E19" t="e">
        <f t="shared" ref="E19:E20" si="45">(B19/D19)*100</f>
        <v>#DIV/0!</v>
      </c>
      <c r="H19" s="8" t="s">
        <v>54</v>
      </c>
      <c r="L19" t="e">
        <f t="shared" ref="L19:L20" si="46">(I19/K19)*100</f>
        <v>#DIV/0!</v>
      </c>
      <c r="O19" s="8" t="s">
        <v>90</v>
      </c>
      <c r="S19" t="e">
        <f t="shared" ref="S19:S20" si="47">(P19/R19)*100</f>
        <v>#DIV/0!</v>
      </c>
      <c r="V19" s="8" t="s">
        <v>126</v>
      </c>
      <c r="Z19" t="e">
        <f t="shared" ref="Z19:Z20" si="48">(W19/Y19)*100</f>
        <v>#DIV/0!</v>
      </c>
      <c r="AC19" s="8" t="s">
        <v>162</v>
      </c>
      <c r="AG19" t="e">
        <f t="shared" ref="AG19:AG20" si="49">(AD19/AF19)*100</f>
        <v>#DIV/0!</v>
      </c>
      <c r="AJ19" s="8" t="s">
        <v>198</v>
      </c>
      <c r="AN19" t="e">
        <f t="shared" ref="AN19:AN20" si="50">(AK19/AM19)*100</f>
        <v>#DIV/0!</v>
      </c>
      <c r="AQ19" s="8" t="s">
        <v>234</v>
      </c>
      <c r="AU19" t="e">
        <f t="shared" ref="AU19:AU20" si="51">(AR19/AT19)*100</f>
        <v>#DIV/0!</v>
      </c>
      <c r="AX19" s="8" t="s">
        <v>270</v>
      </c>
      <c r="BB19" t="e">
        <f t="shared" ref="BB19:BB20" si="52">(AY19/BA19)*100</f>
        <v>#DIV/0!</v>
      </c>
      <c r="BE19" s="8" t="s">
        <v>306</v>
      </c>
      <c r="BI19" t="e">
        <f t="shared" ref="BI19:BI20" si="53">(BF19/BH19)*100</f>
        <v>#DIV/0!</v>
      </c>
      <c r="BL19" s="8" t="s">
        <v>342</v>
      </c>
      <c r="BP19" t="e">
        <f t="shared" ref="BP19:BP20" si="54">(BM19/BO19)*100</f>
        <v>#DIV/0!</v>
      </c>
      <c r="BT19" s="8" t="s">
        <v>382</v>
      </c>
      <c r="BX19" t="e">
        <f t="shared" ref="BX19:BX20" si="55">(BU19/BW19)*100</f>
        <v>#DIV/0!</v>
      </c>
    </row>
    <row r="20" spans="1:77" x14ac:dyDescent="0.35">
      <c r="A20" s="4" t="s">
        <v>24</v>
      </c>
      <c r="D20">
        <f t="shared" si="0"/>
        <v>0</v>
      </c>
      <c r="E20" t="e">
        <f t="shared" si="45"/>
        <v>#DIV/0!</v>
      </c>
      <c r="H20" s="8" t="s">
        <v>55</v>
      </c>
      <c r="L20" t="e">
        <f t="shared" si="46"/>
        <v>#DIV/0!</v>
      </c>
      <c r="O20" s="8" t="s">
        <v>91</v>
      </c>
      <c r="S20" t="e">
        <f t="shared" si="47"/>
        <v>#DIV/0!</v>
      </c>
      <c r="V20" s="8" t="s">
        <v>127</v>
      </c>
      <c r="Z20" t="e">
        <f t="shared" si="48"/>
        <v>#DIV/0!</v>
      </c>
      <c r="AC20" s="8" t="s">
        <v>163</v>
      </c>
      <c r="AG20" t="e">
        <f t="shared" si="49"/>
        <v>#DIV/0!</v>
      </c>
      <c r="AJ20" s="8" t="s">
        <v>199</v>
      </c>
      <c r="AN20" t="e">
        <f t="shared" si="50"/>
        <v>#DIV/0!</v>
      </c>
      <c r="AQ20" s="8" t="s">
        <v>235</v>
      </c>
      <c r="AU20" t="e">
        <f t="shared" si="51"/>
        <v>#DIV/0!</v>
      </c>
      <c r="AX20" s="8" t="s">
        <v>271</v>
      </c>
      <c r="BB20" t="e">
        <f t="shared" si="52"/>
        <v>#DIV/0!</v>
      </c>
      <c r="BE20" s="8" t="s">
        <v>307</v>
      </c>
      <c r="BI20" t="e">
        <f t="shared" si="53"/>
        <v>#DIV/0!</v>
      </c>
      <c r="BL20" s="8" t="s">
        <v>343</v>
      </c>
      <c r="BP20" t="e">
        <f t="shared" si="54"/>
        <v>#DIV/0!</v>
      </c>
      <c r="BT20" s="8" t="s">
        <v>383</v>
      </c>
      <c r="BX20" t="e">
        <f t="shared" si="55"/>
        <v>#DIV/0!</v>
      </c>
    </row>
    <row r="21" spans="1:77" x14ac:dyDescent="0.35">
      <c r="A21" s="5" t="s">
        <v>25</v>
      </c>
      <c r="D21">
        <f t="shared" si="0"/>
        <v>0</v>
      </c>
      <c r="E21" s="6" t="e">
        <f>AVERAGE(E18:E20)</f>
        <v>#DIV/0!</v>
      </c>
      <c r="F21" s="6" t="e">
        <f>STDEV(E18:E20)/SQRT(3)</f>
        <v>#DIV/0!</v>
      </c>
      <c r="H21" s="9" t="s">
        <v>56</v>
      </c>
      <c r="L21" s="6" t="e">
        <f>AVERAGE(L18:L20)</f>
        <v>#DIV/0!</v>
      </c>
      <c r="M21" s="6" t="e">
        <f>STDEV(L18:L20)/SQRT(3)</f>
        <v>#DIV/0!</v>
      </c>
      <c r="O21" s="9" t="s">
        <v>92</v>
      </c>
      <c r="S21" s="6" t="e">
        <f>AVERAGE(S18:S20)</f>
        <v>#DIV/0!</v>
      </c>
      <c r="T21" s="6" t="e">
        <f>STDEV(S18:S20)/SQRT(3)</f>
        <v>#DIV/0!</v>
      </c>
      <c r="V21" s="9" t="s">
        <v>128</v>
      </c>
      <c r="Z21" s="6" t="e">
        <f>AVERAGE(Z18:Z20)</f>
        <v>#DIV/0!</v>
      </c>
      <c r="AA21" s="6" t="e">
        <f>STDEV(Z18:Z20)/SQRT(3)</f>
        <v>#DIV/0!</v>
      </c>
      <c r="AC21" s="9" t="s">
        <v>164</v>
      </c>
      <c r="AG21" s="6" t="e">
        <f>AVERAGE(AG18:AG20)</f>
        <v>#DIV/0!</v>
      </c>
      <c r="AH21" s="6" t="e">
        <f>STDEV(AG18:AG20)/SQRT(3)</f>
        <v>#DIV/0!</v>
      </c>
      <c r="AJ21" s="9" t="s">
        <v>200</v>
      </c>
      <c r="AN21" s="6" t="e">
        <f>AVERAGE(AN18:AN20)</f>
        <v>#DIV/0!</v>
      </c>
      <c r="AO21" s="6" t="e">
        <f>STDEV(AN18:AN20)/SQRT(3)</f>
        <v>#DIV/0!</v>
      </c>
      <c r="AQ21" s="9" t="s">
        <v>236</v>
      </c>
      <c r="AU21" s="6" t="e">
        <f>AVERAGE(AU18:AU20)</f>
        <v>#DIV/0!</v>
      </c>
      <c r="AV21" s="6" t="e">
        <f>STDEV(AU18:AU20)/SQRT(3)</f>
        <v>#DIV/0!</v>
      </c>
      <c r="AX21" s="9" t="s">
        <v>272</v>
      </c>
      <c r="BB21" s="6" t="e">
        <f>AVERAGE(BB18:BB20)</f>
        <v>#DIV/0!</v>
      </c>
      <c r="BC21" s="6" t="e">
        <f>STDEV(BB18:BB20)/SQRT(3)</f>
        <v>#DIV/0!</v>
      </c>
      <c r="BE21" s="9" t="s">
        <v>308</v>
      </c>
      <c r="BI21" s="6" t="e">
        <f>AVERAGE(BI18:BI20)</f>
        <v>#DIV/0!</v>
      </c>
      <c r="BJ21" s="6" t="e">
        <f>STDEV(BI18:BI20)/SQRT(3)</f>
        <v>#DIV/0!</v>
      </c>
      <c r="BL21" s="9" t="s">
        <v>344</v>
      </c>
      <c r="BP21" s="6" t="e">
        <f>AVERAGE(BP18:BP20)</f>
        <v>#DIV/0!</v>
      </c>
      <c r="BQ21" s="6" t="e">
        <f>STDEV(BP18:BP20)/SQRT(3)</f>
        <v>#DIV/0!</v>
      </c>
      <c r="BT21" s="9" t="s">
        <v>384</v>
      </c>
      <c r="BX21" s="6" t="e">
        <f>AVERAGE(BX18:BX20)</f>
        <v>#DIV/0!</v>
      </c>
      <c r="BY21" s="6" t="e">
        <f>STDEV(BX18:BX20)/SQRT(3)</f>
        <v>#DIV/0!</v>
      </c>
    </row>
    <row r="22" spans="1:77" x14ac:dyDescent="0.35">
      <c r="A22" s="4" t="s">
        <v>26</v>
      </c>
      <c r="D22">
        <f t="shared" si="0"/>
        <v>0</v>
      </c>
      <c r="E22" t="e">
        <f>(B22/D22)*100</f>
        <v>#DIV/0!</v>
      </c>
      <c r="H22" s="8" t="s">
        <v>57</v>
      </c>
      <c r="L22" t="e">
        <f>(I22/K22)*100</f>
        <v>#DIV/0!</v>
      </c>
      <c r="O22" s="8" t="s">
        <v>93</v>
      </c>
      <c r="S22" t="e">
        <f>(P22/R22)*100</f>
        <v>#DIV/0!</v>
      </c>
      <c r="V22" s="8" t="s">
        <v>129</v>
      </c>
      <c r="Z22" t="e">
        <f>(W22/Y22)*100</f>
        <v>#DIV/0!</v>
      </c>
      <c r="AC22" s="8" t="s">
        <v>165</v>
      </c>
      <c r="AG22" t="e">
        <f>(AD22/AF22)*100</f>
        <v>#DIV/0!</v>
      </c>
      <c r="AJ22" s="8" t="s">
        <v>201</v>
      </c>
      <c r="AN22" t="e">
        <f>(AK22/AM22)*100</f>
        <v>#DIV/0!</v>
      </c>
      <c r="AQ22" s="8" t="s">
        <v>237</v>
      </c>
      <c r="AU22" t="e">
        <f>(AR22/AT22)*100</f>
        <v>#DIV/0!</v>
      </c>
      <c r="AX22" s="8" t="s">
        <v>273</v>
      </c>
      <c r="BB22" t="e">
        <f>(AY22/BA22)*100</f>
        <v>#DIV/0!</v>
      </c>
      <c r="BE22" s="8" t="s">
        <v>309</v>
      </c>
      <c r="BI22" t="e">
        <f>(BF22/BH22)*100</f>
        <v>#DIV/0!</v>
      </c>
      <c r="BL22" s="8" t="s">
        <v>345</v>
      </c>
      <c r="BP22" t="e">
        <f>(BM22/BO22)*100</f>
        <v>#DIV/0!</v>
      </c>
      <c r="BT22" s="8" t="s">
        <v>385</v>
      </c>
      <c r="BX22" t="e">
        <f>(BU22/BW22)*100</f>
        <v>#DIV/0!</v>
      </c>
    </row>
    <row r="23" spans="1:77" x14ac:dyDescent="0.35">
      <c r="A23" s="4" t="s">
        <v>27</v>
      </c>
      <c r="D23">
        <f t="shared" si="0"/>
        <v>0</v>
      </c>
      <c r="E23" t="e">
        <f t="shared" ref="E23:E24" si="56">(B23/D23)*100</f>
        <v>#DIV/0!</v>
      </c>
      <c r="H23" s="8" t="s">
        <v>58</v>
      </c>
      <c r="L23" t="e">
        <f t="shared" ref="L23:L24" si="57">(I23/K23)*100</f>
        <v>#DIV/0!</v>
      </c>
      <c r="O23" s="8" t="s">
        <v>94</v>
      </c>
      <c r="S23" t="e">
        <f t="shared" ref="S23:S24" si="58">(P23/R23)*100</f>
        <v>#DIV/0!</v>
      </c>
      <c r="V23" s="8" t="s">
        <v>130</v>
      </c>
      <c r="Z23" t="e">
        <f t="shared" ref="Z23:Z24" si="59">(W23/Y23)*100</f>
        <v>#DIV/0!</v>
      </c>
      <c r="AC23" s="8" t="s">
        <v>166</v>
      </c>
      <c r="AG23" t="e">
        <f t="shared" ref="AG23:AG24" si="60">(AD23/AF23)*100</f>
        <v>#DIV/0!</v>
      </c>
      <c r="AJ23" s="8" t="s">
        <v>202</v>
      </c>
      <c r="AN23" t="e">
        <f t="shared" ref="AN23:AN24" si="61">(AK23/AM23)*100</f>
        <v>#DIV/0!</v>
      </c>
      <c r="AQ23" s="8" t="s">
        <v>238</v>
      </c>
      <c r="AU23" t="e">
        <f t="shared" ref="AU23:AU24" si="62">(AR23/AT23)*100</f>
        <v>#DIV/0!</v>
      </c>
      <c r="AX23" s="8" t="s">
        <v>274</v>
      </c>
      <c r="BB23" t="e">
        <f t="shared" ref="BB23:BB24" si="63">(AY23/BA23)*100</f>
        <v>#DIV/0!</v>
      </c>
      <c r="BE23" s="8" t="s">
        <v>310</v>
      </c>
      <c r="BI23" t="e">
        <f t="shared" ref="BI23:BI24" si="64">(BF23/BH23)*100</f>
        <v>#DIV/0!</v>
      </c>
      <c r="BL23" s="8" t="s">
        <v>346</v>
      </c>
      <c r="BP23" t="e">
        <f t="shared" ref="BP23:BP24" si="65">(BM23/BO23)*100</f>
        <v>#DIV/0!</v>
      </c>
      <c r="BT23" s="8" t="s">
        <v>386</v>
      </c>
      <c r="BX23" t="e">
        <f t="shared" ref="BX23:BX24" si="66">(BU23/BW23)*100</f>
        <v>#DIV/0!</v>
      </c>
    </row>
    <row r="24" spans="1:77" x14ac:dyDescent="0.35">
      <c r="A24" s="4" t="s">
        <v>28</v>
      </c>
      <c r="D24">
        <f t="shared" si="0"/>
        <v>0</v>
      </c>
      <c r="E24" t="e">
        <f t="shared" si="56"/>
        <v>#DIV/0!</v>
      </c>
      <c r="H24" s="8" t="s">
        <v>59</v>
      </c>
      <c r="L24" t="e">
        <f t="shared" si="57"/>
        <v>#DIV/0!</v>
      </c>
      <c r="O24" s="8" t="s">
        <v>95</v>
      </c>
      <c r="S24" t="e">
        <f t="shared" si="58"/>
        <v>#DIV/0!</v>
      </c>
      <c r="V24" s="8" t="s">
        <v>131</v>
      </c>
      <c r="Z24" t="e">
        <f t="shared" si="59"/>
        <v>#DIV/0!</v>
      </c>
      <c r="AC24" s="8" t="s">
        <v>167</v>
      </c>
      <c r="AG24" t="e">
        <f t="shared" si="60"/>
        <v>#DIV/0!</v>
      </c>
      <c r="AJ24" s="8" t="s">
        <v>203</v>
      </c>
      <c r="AN24" t="e">
        <f t="shared" si="61"/>
        <v>#DIV/0!</v>
      </c>
      <c r="AQ24" s="8" t="s">
        <v>239</v>
      </c>
      <c r="AU24" t="e">
        <f t="shared" si="62"/>
        <v>#DIV/0!</v>
      </c>
      <c r="AX24" s="8" t="s">
        <v>275</v>
      </c>
      <c r="BB24" t="e">
        <f t="shared" si="63"/>
        <v>#DIV/0!</v>
      </c>
      <c r="BE24" s="8" t="s">
        <v>311</v>
      </c>
      <c r="BI24" t="e">
        <f t="shared" si="64"/>
        <v>#DIV/0!</v>
      </c>
      <c r="BL24" s="8" t="s">
        <v>347</v>
      </c>
      <c r="BP24" t="e">
        <f t="shared" si="65"/>
        <v>#DIV/0!</v>
      </c>
      <c r="BT24" s="8" t="s">
        <v>387</v>
      </c>
      <c r="BX24" t="e">
        <f t="shared" si="66"/>
        <v>#DIV/0!</v>
      </c>
    </row>
    <row r="25" spans="1:77" x14ac:dyDescent="0.35">
      <c r="A25" s="7" t="s">
        <v>29</v>
      </c>
      <c r="D25">
        <f t="shared" si="0"/>
        <v>0</v>
      </c>
      <c r="E25" s="6" t="e">
        <f>AVERAGE(E22:E24)</f>
        <v>#DIV/0!</v>
      </c>
      <c r="F25" s="6" t="e">
        <f>STDEV(E22:E24)/SQRT(3)</f>
        <v>#DIV/0!</v>
      </c>
      <c r="H25" s="9" t="s">
        <v>60</v>
      </c>
      <c r="L25" s="6" t="e">
        <f>AVERAGE(L22:L24)</f>
        <v>#DIV/0!</v>
      </c>
      <c r="M25" s="6" t="e">
        <f>STDEV(L22:L24)/SQRT(3)</f>
        <v>#DIV/0!</v>
      </c>
      <c r="O25" s="9" t="s">
        <v>96</v>
      </c>
      <c r="S25" s="6" t="e">
        <f>AVERAGE(S22:S24)</f>
        <v>#DIV/0!</v>
      </c>
      <c r="T25" s="6" t="e">
        <f>STDEV(S22:S24)/SQRT(3)</f>
        <v>#DIV/0!</v>
      </c>
      <c r="V25" s="9" t="s">
        <v>132</v>
      </c>
      <c r="Z25" s="6" t="e">
        <f>AVERAGE(Z22:Z24)</f>
        <v>#DIV/0!</v>
      </c>
      <c r="AA25" s="6" t="e">
        <f>STDEV(Z22:Z24)/SQRT(3)</f>
        <v>#DIV/0!</v>
      </c>
      <c r="AC25" s="9" t="s">
        <v>168</v>
      </c>
      <c r="AG25" s="6" t="e">
        <f>AVERAGE(AG22:AG24)</f>
        <v>#DIV/0!</v>
      </c>
      <c r="AH25" s="6" t="e">
        <f>STDEV(AG22:AG24)/SQRT(3)</f>
        <v>#DIV/0!</v>
      </c>
      <c r="AJ25" s="9" t="s">
        <v>204</v>
      </c>
      <c r="AN25" s="6" t="e">
        <f>AVERAGE(AN22:AN24)</f>
        <v>#DIV/0!</v>
      </c>
      <c r="AO25" s="6" t="e">
        <f>STDEV(AN22:AN24)/SQRT(3)</f>
        <v>#DIV/0!</v>
      </c>
      <c r="AQ25" s="9" t="s">
        <v>240</v>
      </c>
      <c r="AU25" s="6" t="e">
        <f>AVERAGE(AU22:AU24)</f>
        <v>#DIV/0!</v>
      </c>
      <c r="AV25" s="6" t="e">
        <f>STDEV(AU22:AU24)/SQRT(3)</f>
        <v>#DIV/0!</v>
      </c>
      <c r="AX25" s="9" t="s">
        <v>276</v>
      </c>
      <c r="BB25" s="6" t="e">
        <f>AVERAGE(BB22:BB24)</f>
        <v>#DIV/0!</v>
      </c>
      <c r="BC25" s="6" t="e">
        <f>STDEV(BB22:BB24)/SQRT(3)</f>
        <v>#DIV/0!</v>
      </c>
      <c r="BE25" s="9" t="s">
        <v>312</v>
      </c>
      <c r="BI25" s="6" t="e">
        <f>AVERAGE(BI22:BI24)</f>
        <v>#DIV/0!</v>
      </c>
      <c r="BJ25" s="6" t="e">
        <f>STDEV(BI22:BI24)/SQRT(3)</f>
        <v>#DIV/0!</v>
      </c>
      <c r="BL25" s="9" t="s">
        <v>348</v>
      </c>
      <c r="BP25" s="6" t="e">
        <f>AVERAGE(BP22:BP24)</f>
        <v>#DIV/0!</v>
      </c>
      <c r="BQ25" s="6" t="e">
        <f>STDEV(BP22:BP24)/SQRT(3)</f>
        <v>#DIV/0!</v>
      </c>
      <c r="BT25" s="9" t="s">
        <v>388</v>
      </c>
      <c r="BX25" s="6" t="e">
        <f>AVERAGE(BX22:BX24)</f>
        <v>#DIV/0!</v>
      </c>
      <c r="BY25" s="6" t="e">
        <f>STDEV(BX22:BX24)/SQRT(3)</f>
        <v>#DIV/0!</v>
      </c>
    </row>
    <row r="26" spans="1:77" x14ac:dyDescent="0.35">
      <c r="A26" s="4" t="s">
        <v>30</v>
      </c>
      <c r="D26">
        <f t="shared" si="0"/>
        <v>0</v>
      </c>
      <c r="E26" t="e">
        <f>(B26/D26)*100</f>
        <v>#DIV/0!</v>
      </c>
      <c r="H26" s="8" t="s">
        <v>61</v>
      </c>
      <c r="L26" t="e">
        <f>(I26/K26)*100</f>
        <v>#DIV/0!</v>
      </c>
      <c r="O26" s="8" t="s">
        <v>97</v>
      </c>
      <c r="S26" t="e">
        <f>(P26/R26)*100</f>
        <v>#DIV/0!</v>
      </c>
      <c r="V26" s="8" t="s">
        <v>133</v>
      </c>
      <c r="Z26" t="e">
        <f>(W26/Y26)*100</f>
        <v>#DIV/0!</v>
      </c>
      <c r="AC26" s="8" t="s">
        <v>169</v>
      </c>
      <c r="AG26" t="e">
        <f>(AD26/AF26)*100</f>
        <v>#DIV/0!</v>
      </c>
      <c r="AJ26" s="8" t="s">
        <v>205</v>
      </c>
      <c r="AN26" t="e">
        <f>(AK26/AM26)*100</f>
        <v>#DIV/0!</v>
      </c>
      <c r="AQ26" s="8" t="s">
        <v>241</v>
      </c>
      <c r="AU26" t="e">
        <f>(AR26/AT26)*100</f>
        <v>#DIV/0!</v>
      </c>
      <c r="AX26" s="8" t="s">
        <v>277</v>
      </c>
      <c r="BB26" t="e">
        <f>(AY26/BA26)*100</f>
        <v>#DIV/0!</v>
      </c>
      <c r="BE26" s="8" t="s">
        <v>313</v>
      </c>
      <c r="BI26" t="e">
        <f>(BF26/BH26)*100</f>
        <v>#DIV/0!</v>
      </c>
      <c r="BL26" s="8" t="s">
        <v>349</v>
      </c>
      <c r="BP26" t="e">
        <f>(BM26/BO26)*100</f>
        <v>#DIV/0!</v>
      </c>
      <c r="BT26" s="8" t="s">
        <v>389</v>
      </c>
      <c r="BX26" t="e">
        <f>(BU26/BW26)*100</f>
        <v>#DIV/0!</v>
      </c>
    </row>
    <row r="27" spans="1:77" x14ac:dyDescent="0.35">
      <c r="A27" s="4" t="s">
        <v>30</v>
      </c>
      <c r="D27">
        <f t="shared" si="0"/>
        <v>0</v>
      </c>
      <c r="E27" t="e">
        <f t="shared" ref="E27:E28" si="67">(B27/D27)*100</f>
        <v>#DIV/0!</v>
      </c>
      <c r="H27" s="8" t="s">
        <v>62</v>
      </c>
      <c r="L27" t="e">
        <f t="shared" ref="L27:L28" si="68">(I27/K27)*100</f>
        <v>#DIV/0!</v>
      </c>
      <c r="O27" s="8" t="s">
        <v>98</v>
      </c>
      <c r="S27" t="e">
        <f t="shared" ref="S27:S28" si="69">(P27/R27)*100</f>
        <v>#DIV/0!</v>
      </c>
      <c r="V27" s="8" t="s">
        <v>134</v>
      </c>
      <c r="Z27" t="e">
        <f t="shared" ref="Z27:Z28" si="70">(W27/Y27)*100</f>
        <v>#DIV/0!</v>
      </c>
      <c r="AC27" s="8" t="s">
        <v>170</v>
      </c>
      <c r="AG27" t="e">
        <f t="shared" ref="AG27:AG28" si="71">(AD27/AF27)*100</f>
        <v>#DIV/0!</v>
      </c>
      <c r="AJ27" s="8" t="s">
        <v>206</v>
      </c>
      <c r="AN27" t="e">
        <f t="shared" ref="AN27:AN28" si="72">(AK27/AM27)*100</f>
        <v>#DIV/0!</v>
      </c>
      <c r="AQ27" s="8" t="s">
        <v>242</v>
      </c>
      <c r="AU27" t="e">
        <f t="shared" ref="AU27:AU28" si="73">(AR27/AT27)*100</f>
        <v>#DIV/0!</v>
      </c>
      <c r="AX27" s="8" t="s">
        <v>278</v>
      </c>
      <c r="BB27" t="e">
        <f t="shared" ref="BB27:BB28" si="74">(AY27/BA27)*100</f>
        <v>#DIV/0!</v>
      </c>
      <c r="BE27" s="8" t="s">
        <v>314</v>
      </c>
      <c r="BI27" t="e">
        <f t="shared" ref="BI27:BI28" si="75">(BF27/BH27)*100</f>
        <v>#DIV/0!</v>
      </c>
      <c r="BL27" s="8" t="s">
        <v>350</v>
      </c>
      <c r="BP27" t="e">
        <f t="shared" ref="BP27:BP28" si="76">(BM27/BO27)*100</f>
        <v>#DIV/0!</v>
      </c>
      <c r="BT27" s="8" t="s">
        <v>390</v>
      </c>
      <c r="BX27" t="e">
        <f t="shared" ref="BX27:BX28" si="77">(BU27/BW27)*100</f>
        <v>#DIV/0!</v>
      </c>
    </row>
    <row r="28" spans="1:77" x14ac:dyDescent="0.35">
      <c r="A28" s="4" t="s">
        <v>30</v>
      </c>
      <c r="D28">
        <f t="shared" si="0"/>
        <v>0</v>
      </c>
      <c r="E28" t="e">
        <f t="shared" si="67"/>
        <v>#DIV/0!</v>
      </c>
      <c r="H28" s="8" t="s">
        <v>63</v>
      </c>
      <c r="L28" t="e">
        <f t="shared" si="68"/>
        <v>#DIV/0!</v>
      </c>
      <c r="O28" s="8" t="s">
        <v>99</v>
      </c>
      <c r="S28" t="e">
        <f t="shared" si="69"/>
        <v>#DIV/0!</v>
      </c>
      <c r="V28" s="8" t="s">
        <v>135</v>
      </c>
      <c r="Z28" t="e">
        <f t="shared" si="70"/>
        <v>#DIV/0!</v>
      </c>
      <c r="AC28" s="8" t="s">
        <v>171</v>
      </c>
      <c r="AG28" t="e">
        <f t="shared" si="71"/>
        <v>#DIV/0!</v>
      </c>
      <c r="AJ28" s="8" t="s">
        <v>207</v>
      </c>
      <c r="AN28" t="e">
        <f t="shared" si="72"/>
        <v>#DIV/0!</v>
      </c>
      <c r="AQ28" s="8" t="s">
        <v>243</v>
      </c>
      <c r="AU28" t="e">
        <f t="shared" si="73"/>
        <v>#DIV/0!</v>
      </c>
      <c r="AX28" s="8" t="s">
        <v>279</v>
      </c>
      <c r="BB28" t="e">
        <f t="shared" si="74"/>
        <v>#DIV/0!</v>
      </c>
      <c r="BE28" s="8" t="s">
        <v>315</v>
      </c>
      <c r="BI28" t="e">
        <f t="shared" si="75"/>
        <v>#DIV/0!</v>
      </c>
      <c r="BL28" s="8" t="s">
        <v>351</v>
      </c>
      <c r="BP28" t="e">
        <f t="shared" si="76"/>
        <v>#DIV/0!</v>
      </c>
      <c r="BT28" s="8" t="s">
        <v>391</v>
      </c>
      <c r="BX28" t="e">
        <f t="shared" si="77"/>
        <v>#DIV/0!</v>
      </c>
    </row>
    <row r="29" spans="1:77" x14ac:dyDescent="0.35">
      <c r="A29" s="5" t="s">
        <v>31</v>
      </c>
      <c r="D29">
        <f t="shared" si="0"/>
        <v>0</v>
      </c>
      <c r="E29" s="6" t="e">
        <f>AVERAGE(E26:E28)</f>
        <v>#DIV/0!</v>
      </c>
      <c r="F29" s="6" t="e">
        <f>STDEV(E26:E28)/SQRT(3)</f>
        <v>#DIV/0!</v>
      </c>
      <c r="H29" s="9" t="s">
        <v>64</v>
      </c>
      <c r="L29" s="6" t="e">
        <f>AVERAGE(L26:L28)</f>
        <v>#DIV/0!</v>
      </c>
      <c r="M29" s="6" t="e">
        <f>STDEV(L26:L28)/SQRT(3)</f>
        <v>#DIV/0!</v>
      </c>
      <c r="O29" s="9" t="s">
        <v>100</v>
      </c>
      <c r="S29" s="6" t="e">
        <f>AVERAGE(S26:S28)</f>
        <v>#DIV/0!</v>
      </c>
      <c r="T29" s="6" t="e">
        <f>STDEV(S26:S28)/SQRT(3)</f>
        <v>#DIV/0!</v>
      </c>
      <c r="V29" s="9" t="s">
        <v>136</v>
      </c>
      <c r="Z29" s="6" t="e">
        <f>AVERAGE(Z26:Z28)</f>
        <v>#DIV/0!</v>
      </c>
      <c r="AA29" s="6" t="e">
        <f>STDEV(Z26:Z28)/SQRT(3)</f>
        <v>#DIV/0!</v>
      </c>
      <c r="AC29" s="9" t="s">
        <v>172</v>
      </c>
      <c r="AG29" s="6" t="e">
        <f>AVERAGE(AG26:AG28)</f>
        <v>#DIV/0!</v>
      </c>
      <c r="AH29" s="6" t="e">
        <f>STDEV(AG26:AG28)/SQRT(3)</f>
        <v>#DIV/0!</v>
      </c>
      <c r="AJ29" s="9" t="s">
        <v>208</v>
      </c>
      <c r="AN29" s="6" t="e">
        <f>AVERAGE(AN26:AN28)</f>
        <v>#DIV/0!</v>
      </c>
      <c r="AO29" s="6" t="e">
        <f>STDEV(AN26:AN28)/SQRT(3)</f>
        <v>#DIV/0!</v>
      </c>
      <c r="AQ29" s="9" t="s">
        <v>244</v>
      </c>
      <c r="AU29" s="6" t="e">
        <f>AVERAGE(AU26:AU28)</f>
        <v>#DIV/0!</v>
      </c>
      <c r="AV29" s="6" t="e">
        <f>STDEV(AU26:AU28)/SQRT(3)</f>
        <v>#DIV/0!</v>
      </c>
      <c r="AX29" s="9" t="s">
        <v>280</v>
      </c>
      <c r="BB29" s="6" t="e">
        <f>AVERAGE(BB26:BB28)</f>
        <v>#DIV/0!</v>
      </c>
      <c r="BC29" s="6" t="e">
        <f>STDEV(BB26:BB28)/SQRT(3)</f>
        <v>#DIV/0!</v>
      </c>
      <c r="BE29" s="9" t="s">
        <v>316</v>
      </c>
      <c r="BI29" s="6" t="e">
        <f>AVERAGE(BI26:BI28)</f>
        <v>#DIV/0!</v>
      </c>
      <c r="BJ29" s="6" t="e">
        <f>STDEV(BI26:BI28)/SQRT(3)</f>
        <v>#DIV/0!</v>
      </c>
      <c r="BL29" s="9" t="s">
        <v>352</v>
      </c>
      <c r="BP29" s="6" t="e">
        <f>AVERAGE(BP26:BP28)</f>
        <v>#DIV/0!</v>
      </c>
      <c r="BQ29" s="6" t="e">
        <f>STDEV(BP26:BP28)/SQRT(3)</f>
        <v>#DIV/0!</v>
      </c>
      <c r="BT29" s="9" t="s">
        <v>392</v>
      </c>
      <c r="BX29" s="6" t="e">
        <f>AVERAGE(BX26:BX28)</f>
        <v>#DIV/0!</v>
      </c>
      <c r="BY29" s="6" t="e">
        <f>STDEV(BX26:BX28)/SQRT(3)</f>
        <v>#DIV/0!</v>
      </c>
    </row>
    <row r="30" spans="1:77" x14ac:dyDescent="0.35">
      <c r="A30" s="4" t="s">
        <v>32</v>
      </c>
      <c r="D30">
        <f t="shared" si="0"/>
        <v>0</v>
      </c>
      <c r="E30" t="e">
        <f>(B30/D30)*100</f>
        <v>#DIV/0!</v>
      </c>
      <c r="H30" s="8" t="s">
        <v>65</v>
      </c>
      <c r="L30" t="e">
        <f>(I30/K30)*100</f>
        <v>#DIV/0!</v>
      </c>
      <c r="O30" s="8" t="s">
        <v>101</v>
      </c>
      <c r="S30" t="e">
        <f>(P30/R30)*100</f>
        <v>#DIV/0!</v>
      </c>
      <c r="V30" s="8" t="s">
        <v>137</v>
      </c>
      <c r="Z30" t="e">
        <f>(W30/Y30)*100</f>
        <v>#DIV/0!</v>
      </c>
      <c r="AC30" s="8" t="s">
        <v>173</v>
      </c>
      <c r="AG30" t="e">
        <f>(AD30/AF30)*100</f>
        <v>#DIV/0!</v>
      </c>
      <c r="AJ30" s="8" t="s">
        <v>209</v>
      </c>
      <c r="AN30" t="e">
        <f>(AK30/AM30)*100</f>
        <v>#DIV/0!</v>
      </c>
      <c r="AQ30" s="8" t="s">
        <v>245</v>
      </c>
      <c r="AU30" t="e">
        <f>(AR30/AT30)*100</f>
        <v>#DIV/0!</v>
      </c>
      <c r="AX30" s="8" t="s">
        <v>281</v>
      </c>
      <c r="BB30" t="e">
        <f>(AY30/BA30)*100</f>
        <v>#DIV/0!</v>
      </c>
      <c r="BE30" s="8" t="s">
        <v>317</v>
      </c>
      <c r="BI30" t="e">
        <f>(BF30/BH30)*100</f>
        <v>#DIV/0!</v>
      </c>
      <c r="BL30" s="8" t="s">
        <v>353</v>
      </c>
      <c r="BP30" t="e">
        <f>(BM30/BO30)*100</f>
        <v>#DIV/0!</v>
      </c>
      <c r="BT30" s="8" t="s">
        <v>393</v>
      </c>
      <c r="BX30" t="e">
        <f>(BU30/BW30)*100</f>
        <v>#DIV/0!</v>
      </c>
    </row>
    <row r="31" spans="1:77" x14ac:dyDescent="0.35">
      <c r="A31" s="4" t="s">
        <v>32</v>
      </c>
      <c r="D31">
        <f t="shared" si="0"/>
        <v>0</v>
      </c>
      <c r="E31" t="e">
        <f t="shared" ref="E31:E32" si="78">(B31/D31)*100</f>
        <v>#DIV/0!</v>
      </c>
      <c r="H31" s="8" t="s">
        <v>66</v>
      </c>
      <c r="L31" t="e">
        <f t="shared" ref="L31:L32" si="79">(I31/K31)*100</f>
        <v>#DIV/0!</v>
      </c>
      <c r="O31" s="8" t="s">
        <v>102</v>
      </c>
      <c r="S31" t="e">
        <f t="shared" ref="S31:S32" si="80">(P31/R31)*100</f>
        <v>#DIV/0!</v>
      </c>
      <c r="V31" s="8" t="s">
        <v>138</v>
      </c>
      <c r="Z31" t="e">
        <f t="shared" ref="Z31:Z32" si="81">(W31/Y31)*100</f>
        <v>#DIV/0!</v>
      </c>
      <c r="AC31" s="8" t="s">
        <v>174</v>
      </c>
      <c r="AG31" t="e">
        <f t="shared" ref="AG31:AG32" si="82">(AD31/AF31)*100</f>
        <v>#DIV/0!</v>
      </c>
      <c r="AJ31" s="8" t="s">
        <v>210</v>
      </c>
      <c r="AN31" t="e">
        <f t="shared" ref="AN31:AN32" si="83">(AK31/AM31)*100</f>
        <v>#DIV/0!</v>
      </c>
      <c r="AQ31" s="8" t="s">
        <v>246</v>
      </c>
      <c r="AU31" t="e">
        <f t="shared" ref="AU31:AU32" si="84">(AR31/AT31)*100</f>
        <v>#DIV/0!</v>
      </c>
      <c r="AX31" s="8" t="s">
        <v>282</v>
      </c>
      <c r="BB31" t="e">
        <f t="shared" ref="BB31:BB32" si="85">(AY31/BA31)*100</f>
        <v>#DIV/0!</v>
      </c>
      <c r="BE31" s="8" t="s">
        <v>318</v>
      </c>
      <c r="BI31" t="e">
        <f t="shared" ref="BI31:BI32" si="86">(BF31/BH31)*100</f>
        <v>#DIV/0!</v>
      </c>
      <c r="BL31" s="8" t="s">
        <v>354</v>
      </c>
      <c r="BP31" t="e">
        <f t="shared" ref="BP31:BP32" si="87">(BM31/BO31)*100</f>
        <v>#DIV/0!</v>
      </c>
      <c r="BT31" s="8" t="s">
        <v>394</v>
      </c>
      <c r="BX31" t="e">
        <f t="shared" ref="BX31:BX32" si="88">(BU31/BW31)*100</f>
        <v>#DIV/0!</v>
      </c>
    </row>
    <row r="32" spans="1:77" x14ac:dyDescent="0.35">
      <c r="A32" s="4" t="s">
        <v>32</v>
      </c>
      <c r="D32">
        <f t="shared" si="0"/>
        <v>0</v>
      </c>
      <c r="E32" t="e">
        <f t="shared" si="78"/>
        <v>#DIV/0!</v>
      </c>
      <c r="H32" s="8" t="s">
        <v>67</v>
      </c>
      <c r="L32" t="e">
        <f t="shared" si="79"/>
        <v>#DIV/0!</v>
      </c>
      <c r="O32" s="8" t="s">
        <v>103</v>
      </c>
      <c r="S32" t="e">
        <f t="shared" si="80"/>
        <v>#DIV/0!</v>
      </c>
      <c r="V32" s="8" t="s">
        <v>139</v>
      </c>
      <c r="Z32" t="e">
        <f t="shared" si="81"/>
        <v>#DIV/0!</v>
      </c>
      <c r="AC32" s="8" t="s">
        <v>175</v>
      </c>
      <c r="AG32" t="e">
        <f t="shared" si="82"/>
        <v>#DIV/0!</v>
      </c>
      <c r="AJ32" s="8" t="s">
        <v>211</v>
      </c>
      <c r="AN32" t="e">
        <f t="shared" si="83"/>
        <v>#DIV/0!</v>
      </c>
      <c r="AQ32" s="8" t="s">
        <v>247</v>
      </c>
      <c r="AU32" t="e">
        <f t="shared" si="84"/>
        <v>#DIV/0!</v>
      </c>
      <c r="AX32" s="8" t="s">
        <v>283</v>
      </c>
      <c r="BB32" t="e">
        <f t="shared" si="85"/>
        <v>#DIV/0!</v>
      </c>
      <c r="BE32" s="8" t="s">
        <v>319</v>
      </c>
      <c r="BI32" t="e">
        <f t="shared" si="86"/>
        <v>#DIV/0!</v>
      </c>
      <c r="BL32" s="8" t="s">
        <v>355</v>
      </c>
      <c r="BP32" t="e">
        <f t="shared" si="87"/>
        <v>#DIV/0!</v>
      </c>
      <c r="BT32" s="8" t="s">
        <v>395</v>
      </c>
      <c r="BX32" t="e">
        <f t="shared" si="88"/>
        <v>#DIV/0!</v>
      </c>
    </row>
    <row r="33" spans="1:77" x14ac:dyDescent="0.35">
      <c r="A33" s="5" t="s">
        <v>33</v>
      </c>
      <c r="D33">
        <f t="shared" si="0"/>
        <v>0</v>
      </c>
      <c r="E33" s="6" t="e">
        <f>AVERAGE(E30:E32)</f>
        <v>#DIV/0!</v>
      </c>
      <c r="F33" s="6" t="e">
        <f>STDEV(E30:E32)/SQRT(3)</f>
        <v>#DIV/0!</v>
      </c>
      <c r="H33" s="9" t="s">
        <v>68</v>
      </c>
      <c r="L33" s="6" t="e">
        <f>AVERAGE(L30:L32)</f>
        <v>#DIV/0!</v>
      </c>
      <c r="M33" s="6" t="e">
        <f>STDEV(L30:L32)/SQRT(3)</f>
        <v>#DIV/0!</v>
      </c>
      <c r="O33" s="9" t="s">
        <v>104</v>
      </c>
      <c r="S33" s="6" t="e">
        <f>AVERAGE(S30:S32)</f>
        <v>#DIV/0!</v>
      </c>
      <c r="T33" s="6" t="e">
        <f>STDEV(S30:S32)/SQRT(3)</f>
        <v>#DIV/0!</v>
      </c>
      <c r="V33" s="9" t="s">
        <v>140</v>
      </c>
      <c r="Z33" s="6" t="e">
        <f>AVERAGE(Z30:Z32)</f>
        <v>#DIV/0!</v>
      </c>
      <c r="AA33" s="6" t="e">
        <f>STDEV(Z30:Z32)/SQRT(3)</f>
        <v>#DIV/0!</v>
      </c>
      <c r="AC33" s="9" t="s">
        <v>176</v>
      </c>
      <c r="AG33" s="6" t="e">
        <f>AVERAGE(AG30:AG32)</f>
        <v>#DIV/0!</v>
      </c>
      <c r="AH33" s="6" t="e">
        <f>STDEV(AG30:AG32)/SQRT(3)</f>
        <v>#DIV/0!</v>
      </c>
      <c r="AJ33" s="9" t="s">
        <v>212</v>
      </c>
      <c r="AN33" s="6" t="e">
        <f>AVERAGE(AN30:AN32)</f>
        <v>#DIV/0!</v>
      </c>
      <c r="AO33" s="6" t="e">
        <f>STDEV(AN30:AN32)/SQRT(3)</f>
        <v>#DIV/0!</v>
      </c>
      <c r="AQ33" s="9" t="s">
        <v>248</v>
      </c>
      <c r="AU33" s="6" t="e">
        <f>AVERAGE(AU30:AU32)</f>
        <v>#DIV/0!</v>
      </c>
      <c r="AV33" s="6" t="e">
        <f>STDEV(AU30:AU32)/SQRT(3)</f>
        <v>#DIV/0!</v>
      </c>
      <c r="AX33" s="9" t="s">
        <v>284</v>
      </c>
      <c r="BB33" s="6" t="e">
        <f>AVERAGE(BB30:BB32)</f>
        <v>#DIV/0!</v>
      </c>
      <c r="BC33" s="6" t="e">
        <f>STDEV(BB30:BB32)/SQRT(3)</f>
        <v>#DIV/0!</v>
      </c>
      <c r="BE33" s="9" t="s">
        <v>320</v>
      </c>
      <c r="BI33" s="6" t="e">
        <f>AVERAGE(BI30:BI32)</f>
        <v>#DIV/0!</v>
      </c>
      <c r="BJ33" s="6" t="e">
        <f>STDEV(BI30:BI32)/SQRT(3)</f>
        <v>#DIV/0!</v>
      </c>
      <c r="BL33" s="9" t="s">
        <v>356</v>
      </c>
      <c r="BP33" s="6" t="e">
        <f>AVERAGE(BP30:BP32)</f>
        <v>#DIV/0!</v>
      </c>
      <c r="BQ33" s="6" t="e">
        <f>STDEV(BP30:BP32)/SQRT(3)</f>
        <v>#DIV/0!</v>
      </c>
      <c r="BT33" s="9" t="s">
        <v>396</v>
      </c>
      <c r="BX33" s="6" t="e">
        <f>AVERAGE(BX30:BX32)</f>
        <v>#DIV/0!</v>
      </c>
      <c r="BY33" s="6" t="e">
        <f>STDEV(BX30:BX32)/SQRT(3)</f>
        <v>#DIV/0!</v>
      </c>
    </row>
    <row r="34" spans="1:77" x14ac:dyDescent="0.35">
      <c r="A34" s="4" t="s">
        <v>34</v>
      </c>
      <c r="D34">
        <f t="shared" si="0"/>
        <v>0</v>
      </c>
      <c r="E34" t="e">
        <f>(B34/D34)*100</f>
        <v>#DIV/0!</v>
      </c>
      <c r="H34" s="8" t="s">
        <v>69</v>
      </c>
      <c r="L34" t="e">
        <f>(I34/K34)*100</f>
        <v>#DIV/0!</v>
      </c>
      <c r="O34" s="8" t="s">
        <v>105</v>
      </c>
      <c r="S34" t="e">
        <f>(P34/R34)*100</f>
        <v>#DIV/0!</v>
      </c>
      <c r="V34" s="8" t="s">
        <v>141</v>
      </c>
      <c r="Z34" t="e">
        <f>(W34/Y34)*100</f>
        <v>#DIV/0!</v>
      </c>
      <c r="AC34" s="8" t="s">
        <v>177</v>
      </c>
      <c r="AG34" t="e">
        <f>(AD34/AF34)*100</f>
        <v>#DIV/0!</v>
      </c>
      <c r="AJ34" s="8" t="s">
        <v>213</v>
      </c>
      <c r="AN34" t="e">
        <f>(AK34/AM34)*100</f>
        <v>#DIV/0!</v>
      </c>
      <c r="AQ34" s="8" t="s">
        <v>249</v>
      </c>
      <c r="AU34" t="e">
        <f>(AR34/AT34)*100</f>
        <v>#DIV/0!</v>
      </c>
      <c r="AX34" s="8" t="s">
        <v>285</v>
      </c>
      <c r="BB34" t="e">
        <f>(AY34/BA34)*100</f>
        <v>#DIV/0!</v>
      </c>
      <c r="BE34" s="8" t="s">
        <v>321</v>
      </c>
      <c r="BI34" t="e">
        <f>(BF34/BH34)*100</f>
        <v>#DIV/0!</v>
      </c>
      <c r="BL34" s="8" t="s">
        <v>357</v>
      </c>
      <c r="BP34" t="e">
        <f>(BM34/BO34)*100</f>
        <v>#DIV/0!</v>
      </c>
      <c r="BT34" s="8" t="s">
        <v>397</v>
      </c>
      <c r="BX34" t="e">
        <f>(BU34/BW34)*100</f>
        <v>#DIV/0!</v>
      </c>
    </row>
    <row r="35" spans="1:77" x14ac:dyDescent="0.35">
      <c r="A35" s="4" t="s">
        <v>34</v>
      </c>
      <c r="D35">
        <f t="shared" si="0"/>
        <v>0</v>
      </c>
      <c r="E35" t="e">
        <f t="shared" ref="E35:E36" si="89">(B35/D35)*100</f>
        <v>#DIV/0!</v>
      </c>
      <c r="H35" s="8" t="s">
        <v>70</v>
      </c>
      <c r="L35" t="e">
        <f t="shared" ref="L35:L36" si="90">(I35/K35)*100</f>
        <v>#DIV/0!</v>
      </c>
      <c r="O35" s="8" t="s">
        <v>106</v>
      </c>
      <c r="S35" t="e">
        <f t="shared" ref="S35:S36" si="91">(P35/R35)*100</f>
        <v>#DIV/0!</v>
      </c>
      <c r="V35" s="8" t="s">
        <v>142</v>
      </c>
      <c r="Z35" t="e">
        <f t="shared" ref="Z35:Z36" si="92">(W35/Y35)*100</f>
        <v>#DIV/0!</v>
      </c>
      <c r="AC35" s="8" t="s">
        <v>178</v>
      </c>
      <c r="AG35" t="e">
        <f t="shared" ref="AG35:AG36" si="93">(AD35/AF35)*100</f>
        <v>#DIV/0!</v>
      </c>
      <c r="AJ35" s="8" t="s">
        <v>214</v>
      </c>
      <c r="AN35" t="e">
        <f t="shared" ref="AN35:AN36" si="94">(AK35/AM35)*100</f>
        <v>#DIV/0!</v>
      </c>
      <c r="AQ35" s="8" t="s">
        <v>250</v>
      </c>
      <c r="AU35" t="e">
        <f t="shared" ref="AU35:AU36" si="95">(AR35/AT35)*100</f>
        <v>#DIV/0!</v>
      </c>
      <c r="AX35" s="8" t="s">
        <v>286</v>
      </c>
      <c r="BB35" t="e">
        <f t="shared" ref="BB35:BB36" si="96">(AY35/BA35)*100</f>
        <v>#DIV/0!</v>
      </c>
      <c r="BE35" s="8" t="s">
        <v>322</v>
      </c>
      <c r="BI35" t="e">
        <f t="shared" ref="BI35:BI36" si="97">(BF35/BH35)*100</f>
        <v>#DIV/0!</v>
      </c>
      <c r="BL35" s="8" t="s">
        <v>358</v>
      </c>
      <c r="BP35" t="e">
        <f t="shared" ref="BP35:BP36" si="98">(BM35/BO35)*100</f>
        <v>#DIV/0!</v>
      </c>
      <c r="BT35" s="8" t="s">
        <v>398</v>
      </c>
      <c r="BX35" t="e">
        <f t="shared" ref="BX35:BX36" si="99">(BU35/BW35)*100</f>
        <v>#DIV/0!</v>
      </c>
    </row>
    <row r="36" spans="1:77" x14ac:dyDescent="0.35">
      <c r="A36" s="4" t="s">
        <v>34</v>
      </c>
      <c r="D36">
        <f t="shared" si="0"/>
        <v>0</v>
      </c>
      <c r="E36" t="e">
        <f t="shared" si="89"/>
        <v>#DIV/0!</v>
      </c>
      <c r="H36" s="8" t="s">
        <v>71</v>
      </c>
      <c r="L36" t="e">
        <f t="shared" si="90"/>
        <v>#DIV/0!</v>
      </c>
      <c r="O36" s="8" t="s">
        <v>107</v>
      </c>
      <c r="S36" t="e">
        <f t="shared" si="91"/>
        <v>#DIV/0!</v>
      </c>
      <c r="V36" s="8" t="s">
        <v>143</v>
      </c>
      <c r="Z36" t="e">
        <f t="shared" si="92"/>
        <v>#DIV/0!</v>
      </c>
      <c r="AC36" s="8" t="s">
        <v>179</v>
      </c>
      <c r="AG36" t="e">
        <f t="shared" si="93"/>
        <v>#DIV/0!</v>
      </c>
      <c r="AJ36" s="8" t="s">
        <v>215</v>
      </c>
      <c r="AN36" t="e">
        <f t="shared" si="94"/>
        <v>#DIV/0!</v>
      </c>
      <c r="AQ36" s="8" t="s">
        <v>251</v>
      </c>
      <c r="AU36" t="e">
        <f t="shared" si="95"/>
        <v>#DIV/0!</v>
      </c>
      <c r="AX36" s="8" t="s">
        <v>287</v>
      </c>
      <c r="BB36" t="e">
        <f t="shared" si="96"/>
        <v>#DIV/0!</v>
      </c>
      <c r="BE36" s="8" t="s">
        <v>323</v>
      </c>
      <c r="BI36" t="e">
        <f t="shared" si="97"/>
        <v>#DIV/0!</v>
      </c>
      <c r="BL36" s="8" t="s">
        <v>359</v>
      </c>
      <c r="BP36" t="e">
        <f t="shared" si="98"/>
        <v>#DIV/0!</v>
      </c>
      <c r="BT36" s="8" t="s">
        <v>399</v>
      </c>
      <c r="BX36" t="e">
        <f t="shared" si="99"/>
        <v>#DIV/0!</v>
      </c>
    </row>
    <row r="37" spans="1:77" x14ac:dyDescent="0.35">
      <c r="A37" s="5" t="s">
        <v>35</v>
      </c>
      <c r="D37">
        <f t="shared" si="0"/>
        <v>0</v>
      </c>
      <c r="E37" s="6" t="e">
        <f>AVERAGE(E34:E36)</f>
        <v>#DIV/0!</v>
      </c>
      <c r="F37" s="6" t="e">
        <f>STDEV(E34:E36)/SQRT(3)</f>
        <v>#DIV/0!</v>
      </c>
      <c r="H37" s="9" t="s">
        <v>72</v>
      </c>
      <c r="L37" s="6" t="e">
        <f>AVERAGE(L34:L36)</f>
        <v>#DIV/0!</v>
      </c>
      <c r="M37" s="6" t="e">
        <f>STDEV(L34:L36)/SQRT(3)</f>
        <v>#DIV/0!</v>
      </c>
      <c r="O37" s="9" t="s">
        <v>108</v>
      </c>
      <c r="S37" s="6" t="e">
        <f>AVERAGE(S34:S36)</f>
        <v>#DIV/0!</v>
      </c>
      <c r="T37" s="6" t="e">
        <f>STDEV(S34:S36)/SQRT(3)</f>
        <v>#DIV/0!</v>
      </c>
      <c r="V37" s="9" t="s">
        <v>144</v>
      </c>
      <c r="Z37" s="6" t="e">
        <f>AVERAGE(Z34:Z36)</f>
        <v>#DIV/0!</v>
      </c>
      <c r="AA37" s="6" t="e">
        <f>STDEV(Z34:Z36)/SQRT(3)</f>
        <v>#DIV/0!</v>
      </c>
      <c r="AC37" s="9" t="s">
        <v>180</v>
      </c>
      <c r="AG37" s="6" t="e">
        <f>AVERAGE(AG34:AG36)</f>
        <v>#DIV/0!</v>
      </c>
      <c r="AH37" s="6" t="e">
        <f>STDEV(AG34:AG36)/SQRT(3)</f>
        <v>#DIV/0!</v>
      </c>
      <c r="AJ37" s="9" t="s">
        <v>216</v>
      </c>
      <c r="AN37" s="6" t="e">
        <f>AVERAGE(AN34:AN36)</f>
        <v>#DIV/0!</v>
      </c>
      <c r="AO37" s="6" t="e">
        <f>STDEV(AN34:AN36)/SQRT(3)</f>
        <v>#DIV/0!</v>
      </c>
      <c r="AQ37" s="9" t="s">
        <v>252</v>
      </c>
      <c r="AU37" s="6" t="e">
        <f>AVERAGE(AU34:AU36)</f>
        <v>#DIV/0!</v>
      </c>
      <c r="AV37" s="6" t="e">
        <f>STDEV(AU34:AU36)/SQRT(3)</f>
        <v>#DIV/0!</v>
      </c>
      <c r="AX37" s="9" t="s">
        <v>288</v>
      </c>
      <c r="BB37" s="6" t="e">
        <f>AVERAGE(BB34:BB36)</f>
        <v>#DIV/0!</v>
      </c>
      <c r="BC37" s="6" t="e">
        <f>STDEV(BB34:BB36)/SQRT(3)</f>
        <v>#DIV/0!</v>
      </c>
      <c r="BE37" s="9" t="s">
        <v>324</v>
      </c>
      <c r="BI37" s="6" t="e">
        <f>AVERAGE(BI34:BI36)</f>
        <v>#DIV/0!</v>
      </c>
      <c r="BJ37" s="6" t="e">
        <f>STDEV(BI34:BI36)/SQRT(3)</f>
        <v>#DIV/0!</v>
      </c>
      <c r="BL37" s="9" t="s">
        <v>360</v>
      </c>
      <c r="BP37" s="6" t="e">
        <f>AVERAGE(BP34:BP36)</f>
        <v>#DIV/0!</v>
      </c>
      <c r="BQ37" s="6" t="e">
        <f>STDEV(BP34:BP36)/SQRT(3)</f>
        <v>#DIV/0!</v>
      </c>
      <c r="BT37" s="9" t="s">
        <v>400</v>
      </c>
      <c r="BX37" s="6" t="e">
        <f>AVERAGE(BX34:BX36)</f>
        <v>#DIV/0!</v>
      </c>
      <c r="BY37" s="6" t="e">
        <f>STDEV(BX34:BX36)/SQRT(3)</f>
        <v>#DIV/0!</v>
      </c>
    </row>
    <row r="38" spans="1:77" x14ac:dyDescent="0.35">
      <c r="A38" s="4" t="s">
        <v>36</v>
      </c>
      <c r="D38">
        <f t="shared" si="0"/>
        <v>0</v>
      </c>
      <c r="E38" t="e">
        <f>(B38/D38)*100</f>
        <v>#DIV/0!</v>
      </c>
      <c r="H38" s="8" t="s">
        <v>401</v>
      </c>
      <c r="L38" t="e">
        <f>(I38/K38)*100</f>
        <v>#DIV/0!</v>
      </c>
      <c r="O38" s="8" t="s">
        <v>402</v>
      </c>
      <c r="S38" t="e">
        <f>(P38/R38)*100</f>
        <v>#DIV/0!</v>
      </c>
      <c r="V38" s="8" t="s">
        <v>403</v>
      </c>
      <c r="Z38" t="e">
        <f>(W38/Y38)*100</f>
        <v>#DIV/0!</v>
      </c>
      <c r="AC38" s="8" t="s">
        <v>404</v>
      </c>
      <c r="AG38" t="e">
        <f>(AD38/AF38)*100</f>
        <v>#DIV/0!</v>
      </c>
      <c r="AJ38" s="8" t="s">
        <v>405</v>
      </c>
      <c r="AN38" t="e">
        <f>(AK38/AM38)*100</f>
        <v>#DIV/0!</v>
      </c>
      <c r="AQ38" s="8" t="s">
        <v>406</v>
      </c>
      <c r="AU38" t="e">
        <f>(AR38/AT38)*100</f>
        <v>#DIV/0!</v>
      </c>
      <c r="AX38" s="8" t="s">
        <v>407</v>
      </c>
      <c r="BB38" t="e">
        <f>(AY38/BA38)*100</f>
        <v>#DIV/0!</v>
      </c>
      <c r="BE38" s="8" t="s">
        <v>408</v>
      </c>
      <c r="BI38" t="e">
        <f>(BF38/BH38)*100</f>
        <v>#DIV/0!</v>
      </c>
      <c r="BL38" s="8" t="s">
        <v>361</v>
      </c>
      <c r="BP38" t="e">
        <f>(BM38/BO38)*100</f>
        <v>#DIV/0!</v>
      </c>
      <c r="BT38" s="8" t="s">
        <v>434</v>
      </c>
      <c r="BX38" t="e">
        <f>(BU38/BW38)*100</f>
        <v>#DIV/0!</v>
      </c>
    </row>
    <row r="39" spans="1:77" x14ac:dyDescent="0.35">
      <c r="A39" s="4" t="s">
        <v>36</v>
      </c>
      <c r="D39">
        <f t="shared" si="0"/>
        <v>0</v>
      </c>
      <c r="E39" t="e">
        <f t="shared" ref="E39:E40" si="100">(B39/D39)*100</f>
        <v>#DIV/0!</v>
      </c>
      <c r="H39" s="8" t="s">
        <v>409</v>
      </c>
      <c r="L39" t="e">
        <f t="shared" ref="L39:L40" si="101">(I39/K39)*100</f>
        <v>#DIV/0!</v>
      </c>
      <c r="O39" s="8" t="s">
        <v>410</v>
      </c>
      <c r="S39" t="e">
        <f t="shared" ref="S39:S40" si="102">(P39/R39)*100</f>
        <v>#DIV/0!</v>
      </c>
      <c r="V39" s="8" t="s">
        <v>411</v>
      </c>
      <c r="Z39" t="e">
        <f t="shared" ref="Z39:Z40" si="103">(W39/Y39)*100</f>
        <v>#DIV/0!</v>
      </c>
      <c r="AC39" s="8" t="s">
        <v>412</v>
      </c>
      <c r="AG39" t="e">
        <f t="shared" ref="AG39:AG40" si="104">(AD39/AF39)*100</f>
        <v>#DIV/0!</v>
      </c>
      <c r="AJ39" s="8" t="s">
        <v>413</v>
      </c>
      <c r="AN39" t="e">
        <f t="shared" ref="AN39:AN40" si="105">(AK39/AM39)*100</f>
        <v>#DIV/0!</v>
      </c>
      <c r="AQ39" s="8" t="s">
        <v>414</v>
      </c>
      <c r="AU39" t="e">
        <f t="shared" ref="AU39:AU40" si="106">(AR39/AT39)*100</f>
        <v>#DIV/0!</v>
      </c>
      <c r="AX39" s="8" t="s">
        <v>415</v>
      </c>
      <c r="BB39" t="e">
        <f t="shared" ref="BB39:BB40" si="107">(AY39/BA39)*100</f>
        <v>#DIV/0!</v>
      </c>
      <c r="BE39" s="8" t="s">
        <v>416</v>
      </c>
      <c r="BI39" t="e">
        <f t="shared" ref="BI39:BI40" si="108">(BF39/BH39)*100</f>
        <v>#DIV/0!</v>
      </c>
      <c r="BL39" s="8" t="s">
        <v>362</v>
      </c>
      <c r="BP39" t="e">
        <f t="shared" ref="BP39:BP40" si="109">(BM39/BO39)*100</f>
        <v>#DIV/0!</v>
      </c>
      <c r="BT39" s="8" t="s">
        <v>435</v>
      </c>
      <c r="BX39" t="e">
        <f t="shared" ref="BX39:BX40" si="110">(BU39/BW39)*100</f>
        <v>#DIV/0!</v>
      </c>
    </row>
    <row r="40" spans="1:77" x14ac:dyDescent="0.35">
      <c r="A40" s="4" t="s">
        <v>36</v>
      </c>
      <c r="D40">
        <f t="shared" si="0"/>
        <v>0</v>
      </c>
      <c r="E40" t="e">
        <f t="shared" si="100"/>
        <v>#DIV/0!</v>
      </c>
      <c r="H40" s="8" t="s">
        <v>417</v>
      </c>
      <c r="L40" t="e">
        <f t="shared" si="101"/>
        <v>#DIV/0!</v>
      </c>
      <c r="O40" s="8" t="s">
        <v>418</v>
      </c>
      <c r="S40" t="e">
        <f t="shared" si="102"/>
        <v>#DIV/0!</v>
      </c>
      <c r="V40" s="8" t="s">
        <v>419</v>
      </c>
      <c r="Z40" t="e">
        <f t="shared" si="103"/>
        <v>#DIV/0!</v>
      </c>
      <c r="AC40" s="8" t="s">
        <v>420</v>
      </c>
      <c r="AG40" t="e">
        <f t="shared" si="104"/>
        <v>#DIV/0!</v>
      </c>
      <c r="AJ40" s="8" t="s">
        <v>421</v>
      </c>
      <c r="AN40" t="e">
        <f t="shared" si="105"/>
        <v>#DIV/0!</v>
      </c>
      <c r="AQ40" s="8" t="s">
        <v>422</v>
      </c>
      <c r="AU40" t="e">
        <f t="shared" si="106"/>
        <v>#DIV/0!</v>
      </c>
      <c r="AX40" s="8" t="s">
        <v>423</v>
      </c>
      <c r="BB40" t="e">
        <f t="shared" si="107"/>
        <v>#DIV/0!</v>
      </c>
      <c r="BE40" s="8" t="s">
        <v>424</v>
      </c>
      <c r="BI40" t="e">
        <f t="shared" si="108"/>
        <v>#DIV/0!</v>
      </c>
      <c r="BL40" s="8" t="s">
        <v>363</v>
      </c>
      <c r="BP40" t="e">
        <f t="shared" si="109"/>
        <v>#DIV/0!</v>
      </c>
      <c r="BT40" s="8" t="s">
        <v>436</v>
      </c>
      <c r="BX40" t="e">
        <f t="shared" si="110"/>
        <v>#DIV/0!</v>
      </c>
    </row>
    <row r="41" spans="1:77" x14ac:dyDescent="0.35">
      <c r="A41" s="5" t="s">
        <v>425</v>
      </c>
      <c r="D41">
        <f t="shared" si="0"/>
        <v>0</v>
      </c>
      <c r="E41" s="6" t="e">
        <f>AVERAGE(E38:E40)</f>
        <v>#DIV/0!</v>
      </c>
      <c r="F41" s="6" t="e">
        <f>STDEV(E38:E40)/SQRT(3)</f>
        <v>#DIV/0!</v>
      </c>
      <c r="L41" s="6" t="e">
        <f>AVERAGE(L38:L40)</f>
        <v>#DIV/0!</v>
      </c>
      <c r="M41" s="6" t="e">
        <f>STDEV(L38:L40)/SQRT(3)</f>
        <v>#DIV/0!</v>
      </c>
      <c r="O41" s="9" t="s">
        <v>426</v>
      </c>
      <c r="S41" s="6" t="e">
        <f>AVERAGE(S38:S40)</f>
        <v>#DIV/0!</v>
      </c>
      <c r="T41" s="6" t="e">
        <f>STDEV(S38:S40)/SQRT(3)</f>
        <v>#DIV/0!</v>
      </c>
      <c r="V41" s="9" t="s">
        <v>427</v>
      </c>
      <c r="Z41" s="6" t="e">
        <f>AVERAGE(Z38:Z40)</f>
        <v>#DIV/0!</v>
      </c>
      <c r="AA41" s="6" t="e">
        <f>STDEV(Z38:Z40)/SQRT(3)</f>
        <v>#DIV/0!</v>
      </c>
      <c r="AC41" s="9" t="s">
        <v>428</v>
      </c>
      <c r="AG41" s="6" t="e">
        <f>AVERAGE(AG38:AG40)</f>
        <v>#DIV/0!</v>
      </c>
      <c r="AH41" s="6" t="e">
        <f>STDEV(AG38:AG40)/SQRT(3)</f>
        <v>#DIV/0!</v>
      </c>
      <c r="AJ41" s="9" t="s">
        <v>429</v>
      </c>
      <c r="AN41" s="6" t="e">
        <f>AVERAGE(AN38:AN40)</f>
        <v>#DIV/0!</v>
      </c>
      <c r="AO41" s="6" t="e">
        <f>STDEV(AN38:AN40)/SQRT(3)</f>
        <v>#DIV/0!</v>
      </c>
      <c r="AQ41" s="9" t="s">
        <v>430</v>
      </c>
      <c r="AU41" s="6" t="e">
        <f>AVERAGE(AU38:AU40)</f>
        <v>#DIV/0!</v>
      </c>
      <c r="AV41" s="6" t="e">
        <f>STDEV(AU38:AU40)/SQRT(3)</f>
        <v>#DIV/0!</v>
      </c>
      <c r="AX41" s="9" t="s">
        <v>431</v>
      </c>
      <c r="BB41" s="6" t="e">
        <f>AVERAGE(BB38:BB40)</f>
        <v>#DIV/0!</v>
      </c>
      <c r="BC41" s="6" t="e">
        <f>STDEV(BB38:BB40)/SQRT(3)</f>
        <v>#DIV/0!</v>
      </c>
      <c r="BE41" s="9" t="s">
        <v>432</v>
      </c>
      <c r="BI41" s="6" t="e">
        <f>AVERAGE(BI38:BI40)</f>
        <v>#DIV/0!</v>
      </c>
      <c r="BJ41" s="6" t="e">
        <f>STDEV(BI38:BI40)/SQRT(3)</f>
        <v>#DIV/0!</v>
      </c>
      <c r="BL41" s="9" t="s">
        <v>364</v>
      </c>
      <c r="BP41" s="6" t="e">
        <f>AVERAGE(BP38:BP40)</f>
        <v>#DIV/0!</v>
      </c>
      <c r="BQ41" s="6" t="e">
        <f>STDEV(BP38:BP40)/SQRT(3)</f>
        <v>#DIV/0!</v>
      </c>
      <c r="BT41" s="9" t="s">
        <v>433</v>
      </c>
      <c r="BX41" s="6" t="e">
        <f>AVERAGE(BX38:BX40)</f>
        <v>#DIV/0!</v>
      </c>
      <c r="BY41" s="6" t="e">
        <f>STDEV(BX38:BX40)/SQRT(3)</f>
        <v>#DIV/0!</v>
      </c>
    </row>
    <row r="42" spans="1:77" x14ac:dyDescent="0.35">
      <c r="A42" s="4" t="s">
        <v>36</v>
      </c>
      <c r="D42">
        <f t="shared" si="0"/>
        <v>0</v>
      </c>
      <c r="E42" t="e">
        <f>(B42/D42)*100</f>
        <v>#DIV/0!</v>
      </c>
      <c r="L42" t="e">
        <f>(I42/K42)*100</f>
        <v>#DIV/0!</v>
      </c>
      <c r="S42" t="e">
        <f>(P42/R42)*100</f>
        <v>#DIV/0!</v>
      </c>
      <c r="Z42" t="e">
        <f>(W42/Y42)*100</f>
        <v>#DIV/0!</v>
      </c>
      <c r="AG42" t="e">
        <f>(AD42/AF42)*100</f>
        <v>#DIV/0!</v>
      </c>
      <c r="AN42" t="e">
        <f>(AK42/AM42)*100</f>
        <v>#DIV/0!</v>
      </c>
      <c r="AU42" t="e">
        <f>(AR42/AT42)*100</f>
        <v>#DIV/0!</v>
      </c>
      <c r="BB42" t="e">
        <f>(AY42/BA42)*100</f>
        <v>#DIV/0!</v>
      </c>
      <c r="BI42" t="e">
        <f>(BF42/BH42)*100</f>
        <v>#DIV/0!</v>
      </c>
      <c r="BP42" t="e">
        <f>(BM42/BO42)*100</f>
        <v>#DIV/0!</v>
      </c>
      <c r="BX42" t="e">
        <f>(BU42/BW42)*100</f>
        <v>#DIV/0!</v>
      </c>
    </row>
    <row r="43" spans="1:77" x14ac:dyDescent="0.35">
      <c r="A43" s="4" t="s">
        <v>36</v>
      </c>
      <c r="D43">
        <f t="shared" si="0"/>
        <v>0</v>
      </c>
      <c r="E43" t="e">
        <f t="shared" ref="E43:E44" si="111">(B43/D43)*100</f>
        <v>#DIV/0!</v>
      </c>
      <c r="L43" t="e">
        <f t="shared" ref="L43:L44" si="112">(I43/K43)*100</f>
        <v>#DIV/0!</v>
      </c>
      <c r="S43" t="e">
        <f t="shared" ref="S43:S44" si="113">(P43/R43)*100</f>
        <v>#DIV/0!</v>
      </c>
      <c r="Z43" t="e">
        <f t="shared" ref="Z43:Z44" si="114">(W43/Y43)*100</f>
        <v>#DIV/0!</v>
      </c>
      <c r="AG43" t="e">
        <f t="shared" ref="AG43:AG44" si="115">(AD43/AF43)*100</f>
        <v>#DIV/0!</v>
      </c>
      <c r="AN43" t="e">
        <f t="shared" ref="AN43:AN44" si="116">(AK43/AM43)*100</f>
        <v>#DIV/0!</v>
      </c>
      <c r="AU43" t="e">
        <f t="shared" ref="AU43:AU44" si="117">(AR43/AT43)*100</f>
        <v>#DIV/0!</v>
      </c>
      <c r="BB43" t="e">
        <f t="shared" ref="BB43:BB44" si="118">(AY43/BA43)*100</f>
        <v>#DIV/0!</v>
      </c>
      <c r="BI43" t="e">
        <f t="shared" ref="BI43:BI44" si="119">(BF43/BH43)*100</f>
        <v>#DIV/0!</v>
      </c>
      <c r="BP43" t="e">
        <f t="shared" ref="BP43:BP44" si="120">(BM43/BO43)*100</f>
        <v>#DIV/0!</v>
      </c>
      <c r="BX43" t="e">
        <f t="shared" ref="BX43:BX44" si="121">(BU43/BW43)*100</f>
        <v>#DIV/0!</v>
      </c>
    </row>
    <row r="44" spans="1:77" x14ac:dyDescent="0.35">
      <c r="A44" s="4" t="s">
        <v>36</v>
      </c>
      <c r="D44">
        <f t="shared" si="0"/>
        <v>0</v>
      </c>
      <c r="E44" t="e">
        <f t="shared" si="111"/>
        <v>#DIV/0!</v>
      </c>
      <c r="L44" t="e">
        <f t="shared" si="112"/>
        <v>#DIV/0!</v>
      </c>
      <c r="S44" t="e">
        <f t="shared" si="113"/>
        <v>#DIV/0!</v>
      </c>
      <c r="Z44" t="e">
        <f t="shared" si="114"/>
        <v>#DIV/0!</v>
      </c>
      <c r="AG44" t="e">
        <f t="shared" si="115"/>
        <v>#DIV/0!</v>
      </c>
      <c r="AN44" t="e">
        <f t="shared" si="116"/>
        <v>#DIV/0!</v>
      </c>
      <c r="AU44" t="e">
        <f t="shared" si="117"/>
        <v>#DIV/0!</v>
      </c>
      <c r="BB44" t="e">
        <f t="shared" si="118"/>
        <v>#DIV/0!</v>
      </c>
      <c r="BI44" t="e">
        <f t="shared" si="119"/>
        <v>#DIV/0!</v>
      </c>
      <c r="BP44" t="e">
        <f t="shared" si="120"/>
        <v>#DIV/0!</v>
      </c>
      <c r="BX44" t="e">
        <f t="shared" si="121"/>
        <v>#DIV/0!</v>
      </c>
    </row>
    <row r="45" spans="1:77" x14ac:dyDescent="0.35">
      <c r="E45" s="6"/>
      <c r="F45" s="6"/>
      <c r="L45" s="6"/>
      <c r="M45" s="6"/>
      <c r="S45" s="6"/>
      <c r="T45" s="6"/>
      <c r="Z45" s="6"/>
      <c r="AA45" s="6"/>
      <c r="AG45" s="6"/>
      <c r="AH45" s="6"/>
      <c r="AN45" s="6"/>
      <c r="AO45" s="6"/>
      <c r="AU45" s="6"/>
      <c r="AV45" s="6"/>
      <c r="BB45" s="6"/>
      <c r="BC45" s="6"/>
      <c r="BI45" s="6"/>
      <c r="BJ45" s="6"/>
      <c r="BP45" s="6"/>
      <c r="BQ45" s="6"/>
      <c r="BX45" s="6"/>
      <c r="BY45" s="6"/>
    </row>
    <row r="49" spans="5:77" x14ac:dyDescent="0.35">
      <c r="E49" s="6"/>
      <c r="F49" s="6"/>
      <c r="L49" s="6"/>
      <c r="M49" s="6"/>
      <c r="S49" s="6"/>
      <c r="T49" s="6"/>
      <c r="Z49" s="6"/>
      <c r="AA49" s="6"/>
      <c r="AG49" s="6"/>
      <c r="AH49" s="6"/>
      <c r="AN49" s="6"/>
      <c r="AO49" s="6"/>
      <c r="AU49" s="6"/>
      <c r="AV49" s="6"/>
      <c r="BB49" s="6"/>
      <c r="BC49" s="6"/>
      <c r="BI49" s="6"/>
      <c r="BJ49" s="6"/>
      <c r="BP49" s="6"/>
      <c r="BQ49" s="6"/>
      <c r="BX49" s="6"/>
      <c r="BY4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77F89-BB7F-4489-A1A5-6A1D2542DBB4}">
  <dimension ref="B1:CC50"/>
  <sheetViews>
    <sheetView tabSelected="1" topLeftCell="E1" zoomScale="47" workbookViewId="0">
      <selection activeCell="BQ43" sqref="BQ43"/>
    </sheetView>
  </sheetViews>
  <sheetFormatPr defaultRowHeight="14.5" x14ac:dyDescent="0.35"/>
  <sheetData>
    <row r="1" spans="2:81" x14ac:dyDescent="0.35">
      <c r="E1" s="1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L1" s="1" t="s">
        <v>0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S1" s="1" t="s">
        <v>0</v>
      </c>
      <c r="T1" s="2" t="s">
        <v>1</v>
      </c>
      <c r="U1" s="2" t="s">
        <v>2</v>
      </c>
      <c r="V1" s="2" t="s">
        <v>3</v>
      </c>
      <c r="W1" s="2" t="s">
        <v>4</v>
      </c>
      <c r="X1" s="2" t="s">
        <v>5</v>
      </c>
      <c r="Z1" s="1" t="s">
        <v>0</v>
      </c>
      <c r="AA1" s="2" t="s">
        <v>1</v>
      </c>
      <c r="AB1" s="2" t="s">
        <v>2</v>
      </c>
      <c r="AC1" s="2" t="s">
        <v>3</v>
      </c>
      <c r="AD1" s="2" t="s">
        <v>4</v>
      </c>
      <c r="AE1" s="2" t="s">
        <v>5</v>
      </c>
      <c r="AG1" s="1" t="s">
        <v>0</v>
      </c>
      <c r="AH1" s="2" t="s">
        <v>1</v>
      </c>
      <c r="AI1" s="2" t="s">
        <v>2</v>
      </c>
      <c r="AJ1" s="2" t="s">
        <v>3</v>
      </c>
      <c r="AK1" s="2" t="s">
        <v>4</v>
      </c>
      <c r="AL1" s="2" t="s">
        <v>5</v>
      </c>
      <c r="AN1" s="1" t="s">
        <v>0</v>
      </c>
      <c r="AO1" s="2" t="s">
        <v>1</v>
      </c>
      <c r="AP1" s="2" t="s">
        <v>2</v>
      </c>
      <c r="AQ1" s="2" t="s">
        <v>3</v>
      </c>
      <c r="AR1" s="2" t="s">
        <v>4</v>
      </c>
      <c r="AS1" s="2" t="s">
        <v>5</v>
      </c>
      <c r="AU1" s="1" t="s">
        <v>0</v>
      </c>
      <c r="AV1" s="2" t="s">
        <v>1</v>
      </c>
      <c r="AW1" s="2" t="s">
        <v>2</v>
      </c>
      <c r="AX1" s="2" t="s">
        <v>3</v>
      </c>
      <c r="AY1" s="2" t="s">
        <v>4</v>
      </c>
      <c r="AZ1" s="2" t="s">
        <v>5</v>
      </c>
      <c r="BB1" s="1" t="s">
        <v>0</v>
      </c>
      <c r="BC1" s="2" t="s">
        <v>1</v>
      </c>
      <c r="BD1" s="2" t="s">
        <v>2</v>
      </c>
      <c r="BE1" s="2" t="s">
        <v>3</v>
      </c>
      <c r="BF1" s="2" t="s">
        <v>4</v>
      </c>
      <c r="BG1" s="2" t="s">
        <v>5</v>
      </c>
      <c r="BI1" s="1" t="s">
        <v>0</v>
      </c>
      <c r="BJ1" s="2" t="s">
        <v>1</v>
      </c>
      <c r="BK1" s="2" t="s">
        <v>2</v>
      </c>
      <c r="BL1" s="2" t="s">
        <v>3</v>
      </c>
      <c r="BM1" s="2" t="s">
        <v>4</v>
      </c>
      <c r="BN1" s="2" t="s">
        <v>5</v>
      </c>
      <c r="BP1" s="8" t="s">
        <v>0</v>
      </c>
      <c r="BQ1" s="18" t="s">
        <v>1</v>
      </c>
      <c r="BR1" s="18" t="s">
        <v>2</v>
      </c>
      <c r="BS1" s="18" t="s">
        <v>3</v>
      </c>
      <c r="BT1" s="8" t="s">
        <v>4</v>
      </c>
      <c r="BU1" s="10" t="s">
        <v>5</v>
      </c>
      <c r="BX1" s="8" t="s">
        <v>0</v>
      </c>
      <c r="BY1" s="18" t="s">
        <v>1</v>
      </c>
      <c r="BZ1" s="18" t="s">
        <v>2</v>
      </c>
      <c r="CA1" s="18" t="s">
        <v>3</v>
      </c>
      <c r="CB1" s="8" t="s">
        <v>4</v>
      </c>
      <c r="CC1" s="10" t="s">
        <v>5</v>
      </c>
    </row>
    <row r="2" spans="2:81" x14ac:dyDescent="0.35">
      <c r="E2" s="3" t="s">
        <v>6</v>
      </c>
      <c r="F2">
        <v>1</v>
      </c>
      <c r="G2">
        <v>132</v>
      </c>
      <c r="H2">
        <f>F2+G2</f>
        <v>133</v>
      </c>
      <c r="I2">
        <f>(F2/H2)*100</f>
        <v>0.75187969924812026</v>
      </c>
      <c r="L2" s="8" t="s">
        <v>37</v>
      </c>
      <c r="M2">
        <v>142</v>
      </c>
      <c r="N2">
        <v>10</v>
      </c>
      <c r="O2">
        <f>M2+N2</f>
        <v>152</v>
      </c>
      <c r="P2">
        <f>(M2/O2)*100</f>
        <v>93.421052631578945</v>
      </c>
      <c r="S2" s="8" t="s">
        <v>73</v>
      </c>
      <c r="T2">
        <v>0</v>
      </c>
      <c r="U2">
        <v>184</v>
      </c>
      <c r="V2">
        <f>T2+U2</f>
        <v>184</v>
      </c>
      <c r="W2">
        <f>(T2/V2)*100</f>
        <v>0</v>
      </c>
      <c r="Z2" s="8" t="s">
        <v>109</v>
      </c>
      <c r="AA2">
        <v>1</v>
      </c>
      <c r="AB2">
        <v>216</v>
      </c>
      <c r="AC2">
        <f>AA2+AB2</f>
        <v>217</v>
      </c>
      <c r="AD2">
        <f>(AA2/AC2)*100</f>
        <v>0.46082949308755761</v>
      </c>
      <c r="AG2" s="8" t="s">
        <v>145</v>
      </c>
      <c r="AH2">
        <v>131</v>
      </c>
      <c r="AI2">
        <v>64</v>
      </c>
      <c r="AJ2">
        <f>AH2+AI2</f>
        <v>195</v>
      </c>
      <c r="AK2">
        <f>(AH2/AJ2)*100</f>
        <v>67.179487179487168</v>
      </c>
      <c r="AN2" s="8" t="s">
        <v>181</v>
      </c>
      <c r="AO2">
        <v>130</v>
      </c>
      <c r="AP2">
        <v>12</v>
      </c>
      <c r="AQ2">
        <f>AO2+AP2</f>
        <v>142</v>
      </c>
      <c r="AR2">
        <f>(AO2/AQ2)*100</f>
        <v>91.549295774647888</v>
      </c>
      <c r="AU2" s="8" t="s">
        <v>217</v>
      </c>
      <c r="AV2">
        <v>0</v>
      </c>
      <c r="AW2">
        <v>142</v>
      </c>
      <c r="AX2">
        <f>AV2+AW2</f>
        <v>142</v>
      </c>
      <c r="AY2">
        <f>(AV2/AX2)*100</f>
        <v>0</v>
      </c>
      <c r="BB2" s="8" t="s">
        <v>253</v>
      </c>
      <c r="BC2">
        <v>76</v>
      </c>
      <c r="BD2">
        <v>75</v>
      </c>
      <c r="BE2">
        <f>BC2+BD2</f>
        <v>151</v>
      </c>
      <c r="BF2">
        <f>(BC2/BE2)*100</f>
        <v>50.331125827814574</v>
      </c>
      <c r="BI2" s="8" t="s">
        <v>289</v>
      </c>
      <c r="BJ2">
        <v>2</v>
      </c>
      <c r="BK2">
        <v>154</v>
      </c>
      <c r="BL2">
        <f>BJ2+BK2</f>
        <v>156</v>
      </c>
      <c r="BM2">
        <f>(BJ2/BL2)*100</f>
        <v>1.2820512820512819</v>
      </c>
      <c r="BP2" s="17" t="s">
        <v>325</v>
      </c>
      <c r="BQ2" s="19">
        <v>0</v>
      </c>
      <c r="BR2" s="19">
        <v>165</v>
      </c>
      <c r="BS2" s="19">
        <f>BQ2+BR2</f>
        <v>165</v>
      </c>
      <c r="BT2">
        <f>(BQ2/BS2)*100</f>
        <v>0</v>
      </c>
      <c r="BX2" s="17" t="s">
        <v>365</v>
      </c>
      <c r="BY2" s="19">
        <v>134</v>
      </c>
      <c r="BZ2" s="19">
        <v>7</v>
      </c>
      <c r="CA2" s="19">
        <f>BY2+BZ2</f>
        <v>141</v>
      </c>
      <c r="CB2">
        <f>(BY2/CA2)*100</f>
        <v>95.035460992907801</v>
      </c>
    </row>
    <row r="3" spans="2:81" x14ac:dyDescent="0.35">
      <c r="E3" s="4" t="s">
        <v>7</v>
      </c>
      <c r="F3">
        <v>0</v>
      </c>
      <c r="G3">
        <v>137</v>
      </c>
      <c r="H3">
        <f t="shared" ref="H3:H44" si="0">F3+G3</f>
        <v>137</v>
      </c>
      <c r="I3">
        <f t="shared" ref="I3:I4" si="1">(F3/H3)*100</f>
        <v>0</v>
      </c>
      <c r="L3" s="8" t="s">
        <v>38</v>
      </c>
      <c r="M3">
        <v>128</v>
      </c>
      <c r="N3">
        <v>5</v>
      </c>
      <c r="O3">
        <f t="shared" ref="O3:O45" si="2">M3+N3</f>
        <v>133</v>
      </c>
      <c r="P3">
        <f t="shared" ref="P3:P4" si="3">(M3/O3)*100</f>
        <v>96.240601503759393</v>
      </c>
      <c r="S3" s="8" t="s">
        <v>74</v>
      </c>
      <c r="T3">
        <v>0</v>
      </c>
      <c r="U3">
        <v>202</v>
      </c>
      <c r="V3">
        <f t="shared" ref="V3:V45" si="4">T3+U3</f>
        <v>202</v>
      </c>
      <c r="W3">
        <f t="shared" ref="W3:W4" si="5">(T3/V3)*100</f>
        <v>0</v>
      </c>
      <c r="Z3" s="8" t="s">
        <v>110</v>
      </c>
      <c r="AA3">
        <v>0</v>
      </c>
      <c r="AB3">
        <v>115</v>
      </c>
      <c r="AC3">
        <f t="shared" ref="AC3:AC45" si="6">AA3+AB3</f>
        <v>115</v>
      </c>
      <c r="AD3">
        <f t="shared" ref="AD3:AD4" si="7">(AA3/AC3)*100</f>
        <v>0</v>
      </c>
      <c r="AG3" s="8" t="s">
        <v>146</v>
      </c>
      <c r="AH3">
        <v>118</v>
      </c>
      <c r="AI3">
        <v>76</v>
      </c>
      <c r="AJ3">
        <f t="shared" ref="AJ3:AJ45" si="8">AH3+AI3</f>
        <v>194</v>
      </c>
      <c r="AK3">
        <f t="shared" ref="AK3:AK4" si="9">(AH3/AJ3)*100</f>
        <v>60.824742268041234</v>
      </c>
      <c r="AN3" s="8" t="s">
        <v>182</v>
      </c>
      <c r="AO3">
        <v>123</v>
      </c>
      <c r="AP3">
        <v>12</v>
      </c>
      <c r="AQ3">
        <f t="shared" ref="AQ3:AQ45" si="10">AO3+AP3</f>
        <v>135</v>
      </c>
      <c r="AR3">
        <f t="shared" ref="AR3:AR4" si="11">(AO3/AQ3)*100</f>
        <v>91.111111111111114</v>
      </c>
      <c r="AU3" s="8" t="s">
        <v>218</v>
      </c>
      <c r="AV3">
        <v>0</v>
      </c>
      <c r="AW3">
        <v>141</v>
      </c>
      <c r="AX3">
        <f t="shared" ref="AX3:AX45" si="12">AV3+AW3</f>
        <v>141</v>
      </c>
      <c r="AY3">
        <f t="shared" ref="AY3:AY4" si="13">(AV3/AX3)*100</f>
        <v>0</v>
      </c>
      <c r="BB3" s="8" t="s">
        <v>254</v>
      </c>
      <c r="BC3">
        <v>86</v>
      </c>
      <c r="BD3">
        <v>69</v>
      </c>
      <c r="BE3">
        <f t="shared" ref="BE3:BE45" si="14">BC3+BD3</f>
        <v>155</v>
      </c>
      <c r="BF3">
        <f t="shared" ref="BF3:BF4" si="15">(BC3/BE3)*100</f>
        <v>55.483870967741936</v>
      </c>
      <c r="BI3" s="8" t="s">
        <v>290</v>
      </c>
      <c r="BJ3">
        <v>3</v>
      </c>
      <c r="BK3">
        <v>171</v>
      </c>
      <c r="BL3">
        <f t="shared" ref="BL3:BL45" si="16">BJ3+BK3</f>
        <v>174</v>
      </c>
      <c r="BM3">
        <f t="shared" ref="BM3:BM4" si="17">(BJ3/BL3)*100</f>
        <v>1.7241379310344827</v>
      </c>
      <c r="BP3" s="17" t="s">
        <v>326</v>
      </c>
      <c r="BQ3" s="19">
        <v>0</v>
      </c>
      <c r="BR3" s="19">
        <v>112</v>
      </c>
      <c r="BS3" s="19">
        <f t="shared" ref="BS3:BS45" si="18">BQ3+BR3</f>
        <v>112</v>
      </c>
      <c r="BT3">
        <f t="shared" ref="BT3:BT4" si="19">(BQ3/BS3)*100</f>
        <v>0</v>
      </c>
      <c r="BX3" s="17" t="s">
        <v>366</v>
      </c>
      <c r="BY3" s="19">
        <v>136</v>
      </c>
      <c r="BZ3" s="19">
        <v>12</v>
      </c>
      <c r="CA3" s="19">
        <f t="shared" ref="CA3:CA45" si="20">BY3+BZ3</f>
        <v>148</v>
      </c>
      <c r="CB3">
        <f t="shared" ref="CB3:CB4" si="21">(BY3/CA3)*100</f>
        <v>91.891891891891902</v>
      </c>
    </row>
    <row r="4" spans="2:81" x14ac:dyDescent="0.35">
      <c r="E4" s="4" t="s">
        <v>8</v>
      </c>
      <c r="F4">
        <v>0</v>
      </c>
      <c r="G4">
        <v>149</v>
      </c>
      <c r="H4">
        <f t="shared" si="0"/>
        <v>149</v>
      </c>
      <c r="I4">
        <f t="shared" si="1"/>
        <v>0</v>
      </c>
      <c r="L4" s="8" t="s">
        <v>39</v>
      </c>
      <c r="M4">
        <v>173</v>
      </c>
      <c r="N4">
        <v>7</v>
      </c>
      <c r="O4">
        <f t="shared" si="2"/>
        <v>180</v>
      </c>
      <c r="P4">
        <f t="shared" si="3"/>
        <v>96.111111111111114</v>
      </c>
      <c r="S4" s="8" t="s">
        <v>75</v>
      </c>
      <c r="T4">
        <v>1</v>
      </c>
      <c r="U4">
        <v>246</v>
      </c>
      <c r="V4">
        <f t="shared" si="4"/>
        <v>247</v>
      </c>
      <c r="W4">
        <f t="shared" si="5"/>
        <v>0.40485829959514169</v>
      </c>
      <c r="Z4" s="8" t="s">
        <v>111</v>
      </c>
      <c r="AA4">
        <v>1</v>
      </c>
      <c r="AB4">
        <v>135</v>
      </c>
      <c r="AC4">
        <f t="shared" si="6"/>
        <v>136</v>
      </c>
      <c r="AD4">
        <f t="shared" si="7"/>
        <v>0.73529411764705876</v>
      </c>
      <c r="AG4" s="8" t="s">
        <v>147</v>
      </c>
      <c r="AH4">
        <v>85</v>
      </c>
      <c r="AI4">
        <v>46</v>
      </c>
      <c r="AJ4">
        <f t="shared" si="8"/>
        <v>131</v>
      </c>
      <c r="AK4">
        <f t="shared" si="9"/>
        <v>64.885496183206101</v>
      </c>
      <c r="AN4" s="8" t="s">
        <v>183</v>
      </c>
      <c r="AO4">
        <v>135</v>
      </c>
      <c r="AP4">
        <v>18</v>
      </c>
      <c r="AQ4">
        <f t="shared" si="10"/>
        <v>153</v>
      </c>
      <c r="AR4">
        <f t="shared" si="11"/>
        <v>88.235294117647058</v>
      </c>
      <c r="AU4" s="8" t="s">
        <v>219</v>
      </c>
      <c r="AV4">
        <v>0</v>
      </c>
      <c r="AW4">
        <v>139</v>
      </c>
      <c r="AX4">
        <f t="shared" si="12"/>
        <v>139</v>
      </c>
      <c r="AY4">
        <f t="shared" si="13"/>
        <v>0</v>
      </c>
      <c r="BB4" s="8" t="s">
        <v>255</v>
      </c>
      <c r="BC4">
        <v>79</v>
      </c>
      <c r="BD4">
        <v>65</v>
      </c>
      <c r="BE4">
        <f t="shared" si="14"/>
        <v>144</v>
      </c>
      <c r="BF4">
        <f t="shared" si="15"/>
        <v>54.861111111111114</v>
      </c>
      <c r="BI4" s="8" t="s">
        <v>291</v>
      </c>
      <c r="BJ4">
        <v>1</v>
      </c>
      <c r="BK4">
        <v>133</v>
      </c>
      <c r="BL4">
        <f t="shared" si="16"/>
        <v>134</v>
      </c>
      <c r="BM4">
        <f t="shared" si="17"/>
        <v>0.74626865671641784</v>
      </c>
      <c r="BP4" s="17" t="s">
        <v>327</v>
      </c>
      <c r="BQ4" s="19">
        <v>0</v>
      </c>
      <c r="BR4" s="19">
        <v>98</v>
      </c>
      <c r="BS4" s="19">
        <f t="shared" si="18"/>
        <v>98</v>
      </c>
      <c r="BT4">
        <f t="shared" si="19"/>
        <v>0</v>
      </c>
      <c r="BX4" s="17" t="s">
        <v>367</v>
      </c>
      <c r="BY4" s="19">
        <v>176</v>
      </c>
      <c r="BZ4" s="19">
        <v>7</v>
      </c>
      <c r="CA4" s="19">
        <f t="shared" si="20"/>
        <v>183</v>
      </c>
      <c r="CB4">
        <f t="shared" si="21"/>
        <v>96.174863387978135</v>
      </c>
    </row>
    <row r="5" spans="2:81" x14ac:dyDescent="0.35">
      <c r="E5" s="5" t="s">
        <v>9</v>
      </c>
      <c r="F5" s="6"/>
      <c r="G5" s="6"/>
      <c r="H5">
        <f>AVERAGE(H2:H4)</f>
        <v>139.66666666666666</v>
      </c>
      <c r="I5" s="6">
        <f>AVERAGE(I2:I4)</f>
        <v>0.25062656641604009</v>
      </c>
      <c r="J5" s="6">
        <f>STDEV(I2:I4)/SQRT(3)</f>
        <v>0.25062656641604009</v>
      </c>
      <c r="L5" s="9" t="s">
        <v>40</v>
      </c>
      <c r="M5" s="6"/>
      <c r="N5" s="6"/>
      <c r="O5">
        <f t="shared" si="2"/>
        <v>0</v>
      </c>
      <c r="P5" s="6">
        <f>AVERAGE(P2:P4)</f>
        <v>95.257588415483156</v>
      </c>
      <c r="Q5" s="6">
        <f>STDEV(P2:P4)/SQRT(3)</f>
        <v>0.91902841896891818</v>
      </c>
      <c r="S5" s="9" t="s">
        <v>76</v>
      </c>
      <c r="T5" s="6"/>
      <c r="U5" s="6"/>
      <c r="V5">
        <f t="shared" si="4"/>
        <v>0</v>
      </c>
      <c r="W5" s="6">
        <f>AVERAGE(W2:W4)</f>
        <v>0.1349527665317139</v>
      </c>
      <c r="X5" s="6">
        <f>STDEV(W2:W4)/SQRT(3)</f>
        <v>0.1349527665317139</v>
      </c>
      <c r="Z5" s="9" t="s">
        <v>112</v>
      </c>
      <c r="AA5" s="6"/>
      <c r="AB5" s="6"/>
      <c r="AC5">
        <f t="shared" si="6"/>
        <v>0</v>
      </c>
      <c r="AD5" s="6">
        <f>AVERAGE(AD2:AD4)</f>
        <v>0.39870787024487209</v>
      </c>
      <c r="AE5" s="6">
        <f>STDEV(AD2:AD4)/SQRT(3)</f>
        <v>0.21452170199465323</v>
      </c>
      <c r="AG5" s="9" t="s">
        <v>148</v>
      </c>
      <c r="AH5" s="6"/>
      <c r="AI5" s="6"/>
      <c r="AJ5">
        <f t="shared" si="8"/>
        <v>0</v>
      </c>
      <c r="AK5" s="6">
        <f>AVERAGE(AK2:AK4)</f>
        <v>64.296575210244839</v>
      </c>
      <c r="AL5" s="6">
        <f>STDEV(AK2:AK4)/SQRT(3)</f>
        <v>1.8579394192386209</v>
      </c>
      <c r="AN5" s="9" t="s">
        <v>184</v>
      </c>
      <c r="AO5" s="6"/>
      <c r="AP5" s="6"/>
      <c r="AQ5">
        <f t="shared" si="10"/>
        <v>0</v>
      </c>
      <c r="AR5" s="6">
        <f>AVERAGE(AR2:AR4)</f>
        <v>90.298567001135368</v>
      </c>
      <c r="AS5" s="6">
        <f>STDEV(AR2:AR4)/SQRT(3)</f>
        <v>1.0393624157214987</v>
      </c>
      <c r="AU5" s="9" t="s">
        <v>220</v>
      </c>
      <c r="AV5" s="6"/>
      <c r="AW5" s="6"/>
      <c r="AX5">
        <f t="shared" si="12"/>
        <v>0</v>
      </c>
      <c r="AY5" s="6">
        <f>AVERAGE(AY2:AY4)</f>
        <v>0</v>
      </c>
      <c r="AZ5" s="6">
        <f>STDEV(AY2:AY4)/SQRT(3)</f>
        <v>0</v>
      </c>
      <c r="BB5" s="9" t="s">
        <v>256</v>
      </c>
      <c r="BC5" s="6"/>
      <c r="BD5" s="6"/>
      <c r="BE5">
        <f t="shared" si="14"/>
        <v>0</v>
      </c>
      <c r="BF5" s="6">
        <f>AVERAGE(BF2:BF4)</f>
        <v>53.558702635555875</v>
      </c>
      <c r="BG5" s="6">
        <f>STDEV(BF2:BF4)/SQRT(3)</f>
        <v>1.6237709708330024</v>
      </c>
      <c r="BI5" s="9" t="s">
        <v>292</v>
      </c>
      <c r="BJ5" s="6"/>
      <c r="BK5" s="6"/>
      <c r="BL5">
        <f t="shared" si="16"/>
        <v>0</v>
      </c>
      <c r="BM5" s="6">
        <f>AVERAGE(BM2:BM4)</f>
        <v>1.2508192899340609</v>
      </c>
      <c r="BN5" s="6">
        <f>STDEV(BM2:BM4)/SQRT(3)</f>
        <v>0.28271815023243113</v>
      </c>
      <c r="BP5" s="9" t="s">
        <v>328</v>
      </c>
      <c r="BS5" s="19">
        <f t="shared" si="18"/>
        <v>0</v>
      </c>
      <c r="BT5" s="6">
        <f>AVERAGE(BT2:BT4)</f>
        <v>0</v>
      </c>
      <c r="BU5" s="6">
        <f>STDEV(BT2:BT4)/SQRT(3)</f>
        <v>0</v>
      </c>
      <c r="BX5" s="9" t="s">
        <v>368</v>
      </c>
      <c r="CA5" s="19">
        <f t="shared" si="20"/>
        <v>0</v>
      </c>
      <c r="CB5" s="6">
        <f>AVERAGE(CB2:CB4)</f>
        <v>94.367405424259275</v>
      </c>
      <c r="CC5" s="6">
        <f>STDEV(CB2:CB4)/SQRT(3)</f>
        <v>1.2807139794106399</v>
      </c>
    </row>
    <row r="6" spans="2:81" x14ac:dyDescent="0.35">
      <c r="E6" s="4" t="s">
        <v>10</v>
      </c>
      <c r="F6">
        <v>143</v>
      </c>
      <c r="G6">
        <v>65</v>
      </c>
      <c r="H6">
        <f t="shared" si="0"/>
        <v>208</v>
      </c>
      <c r="I6">
        <f>(F6/H6)*100</f>
        <v>68.75</v>
      </c>
      <c r="L6" s="8" t="s">
        <v>41</v>
      </c>
      <c r="M6">
        <v>0</v>
      </c>
      <c r="N6">
        <v>228</v>
      </c>
      <c r="O6">
        <f t="shared" si="2"/>
        <v>228</v>
      </c>
      <c r="P6">
        <f>(M6/O6)*100</f>
        <v>0</v>
      </c>
      <c r="S6" s="8" t="s">
        <v>77</v>
      </c>
      <c r="T6">
        <v>133</v>
      </c>
      <c r="U6">
        <v>40</v>
      </c>
      <c r="V6">
        <f t="shared" si="4"/>
        <v>173</v>
      </c>
      <c r="W6">
        <f>(T6/V6)*100</f>
        <v>76.878612716763001</v>
      </c>
      <c r="Z6" s="8" t="s">
        <v>113</v>
      </c>
      <c r="AA6">
        <v>155</v>
      </c>
      <c r="AB6">
        <v>51</v>
      </c>
      <c r="AC6">
        <f t="shared" si="6"/>
        <v>206</v>
      </c>
      <c r="AD6">
        <f>(AA6/AC6)*100</f>
        <v>75.242718446601941</v>
      </c>
      <c r="AG6" s="8" t="s">
        <v>149</v>
      </c>
      <c r="AH6">
        <v>177</v>
      </c>
      <c r="AI6">
        <v>65</v>
      </c>
      <c r="AJ6">
        <f t="shared" si="8"/>
        <v>242</v>
      </c>
      <c r="AK6">
        <f>(AH6/AJ6)*100</f>
        <v>73.140495867768593</v>
      </c>
      <c r="AN6" s="8" t="s">
        <v>185</v>
      </c>
      <c r="AO6">
        <v>128</v>
      </c>
      <c r="AP6">
        <v>31</v>
      </c>
      <c r="AQ6">
        <f t="shared" si="10"/>
        <v>159</v>
      </c>
      <c r="AR6">
        <f>(AO6/AQ6)*100</f>
        <v>80.503144654088061</v>
      </c>
      <c r="AU6" s="8" t="s">
        <v>221</v>
      </c>
      <c r="AV6">
        <v>169</v>
      </c>
      <c r="AW6">
        <v>42</v>
      </c>
      <c r="AX6">
        <f t="shared" si="12"/>
        <v>211</v>
      </c>
      <c r="AY6">
        <f>(AV6/AX6)*100</f>
        <v>80.09478672985783</v>
      </c>
      <c r="BB6" s="8" t="s">
        <v>257</v>
      </c>
      <c r="BC6">
        <v>192</v>
      </c>
      <c r="BD6">
        <v>37</v>
      </c>
      <c r="BE6">
        <f t="shared" si="14"/>
        <v>229</v>
      </c>
      <c r="BF6">
        <f>(BC6/BE6)*100</f>
        <v>83.842794759825324</v>
      </c>
      <c r="BI6" s="8" t="s">
        <v>293</v>
      </c>
      <c r="BJ6">
        <v>125</v>
      </c>
      <c r="BK6">
        <v>20</v>
      </c>
      <c r="BL6">
        <f t="shared" si="16"/>
        <v>145</v>
      </c>
      <c r="BM6">
        <f>(BJ6/BL6)*100</f>
        <v>86.206896551724128</v>
      </c>
      <c r="BP6" s="8" t="s">
        <v>329</v>
      </c>
      <c r="BQ6">
        <v>124</v>
      </c>
      <c r="BR6">
        <v>23</v>
      </c>
      <c r="BS6" s="19">
        <f t="shared" si="18"/>
        <v>147</v>
      </c>
      <c r="BT6">
        <f>(BQ6/BS6)*100</f>
        <v>84.353741496598644</v>
      </c>
      <c r="BX6" s="8" t="s">
        <v>369</v>
      </c>
      <c r="BY6">
        <v>158</v>
      </c>
      <c r="BZ6">
        <v>16</v>
      </c>
      <c r="CA6" s="19">
        <f t="shared" si="20"/>
        <v>174</v>
      </c>
      <c r="CB6">
        <f>(BY6/CA6)*100</f>
        <v>90.804597701149419</v>
      </c>
    </row>
    <row r="7" spans="2:81" x14ac:dyDescent="0.35">
      <c r="E7" s="4" t="s">
        <v>11</v>
      </c>
      <c r="F7">
        <v>98</v>
      </c>
      <c r="G7">
        <v>47</v>
      </c>
      <c r="H7">
        <f t="shared" si="0"/>
        <v>145</v>
      </c>
      <c r="I7">
        <f t="shared" ref="I7:I8" si="22">(F7/H7)*100</f>
        <v>67.58620689655173</v>
      </c>
      <c r="L7" s="8" t="s">
        <v>42</v>
      </c>
      <c r="M7">
        <v>2</v>
      </c>
      <c r="N7">
        <v>216</v>
      </c>
      <c r="O7">
        <f t="shared" si="2"/>
        <v>218</v>
      </c>
      <c r="P7">
        <f t="shared" ref="P7:P8" si="23">(M7/O7)*100</f>
        <v>0.91743119266055051</v>
      </c>
      <c r="S7" s="8" t="s">
        <v>78</v>
      </c>
      <c r="T7">
        <v>130</v>
      </c>
      <c r="U7">
        <v>53</v>
      </c>
      <c r="V7">
        <f t="shared" si="4"/>
        <v>183</v>
      </c>
      <c r="W7">
        <f t="shared" ref="W7:W8" si="24">(T7/V7)*100</f>
        <v>71.038251366120221</v>
      </c>
      <c r="Z7" s="8" t="s">
        <v>114</v>
      </c>
      <c r="AA7">
        <v>130</v>
      </c>
      <c r="AB7">
        <v>47</v>
      </c>
      <c r="AC7">
        <f t="shared" si="6"/>
        <v>177</v>
      </c>
      <c r="AD7">
        <f t="shared" ref="AD7:AD8" si="25">(AA7/AC7)*100</f>
        <v>73.44632768361582</v>
      </c>
      <c r="AG7" s="8" t="s">
        <v>150</v>
      </c>
      <c r="AH7">
        <v>129</v>
      </c>
      <c r="AI7">
        <v>49</v>
      </c>
      <c r="AJ7">
        <f t="shared" si="8"/>
        <v>178</v>
      </c>
      <c r="AK7">
        <f t="shared" ref="AK7:AK8" si="26">(AH7/AJ7)*100</f>
        <v>72.471910112359552</v>
      </c>
      <c r="AN7" s="8" t="s">
        <v>186</v>
      </c>
      <c r="AO7">
        <v>151</v>
      </c>
      <c r="AP7">
        <v>41</v>
      </c>
      <c r="AQ7">
        <f t="shared" si="10"/>
        <v>192</v>
      </c>
      <c r="AR7">
        <f t="shared" ref="AR7:AR8" si="27">(AO7/AQ7)*100</f>
        <v>78.645833333333343</v>
      </c>
      <c r="AU7" s="8" t="s">
        <v>222</v>
      </c>
      <c r="AV7">
        <v>164</v>
      </c>
      <c r="AW7">
        <v>53</v>
      </c>
      <c r="AX7">
        <f t="shared" si="12"/>
        <v>217</v>
      </c>
      <c r="AY7">
        <f t="shared" ref="AY7:AY8" si="28">(AV7/AX7)*100</f>
        <v>75.576036866359445</v>
      </c>
      <c r="BB7" s="8" t="s">
        <v>258</v>
      </c>
      <c r="BC7">
        <v>120</v>
      </c>
      <c r="BD7">
        <v>30</v>
      </c>
      <c r="BE7">
        <f t="shared" si="14"/>
        <v>150</v>
      </c>
      <c r="BF7">
        <f t="shared" ref="BF7:BF8" si="29">(BC7/BE7)*100</f>
        <v>80</v>
      </c>
      <c r="BI7" s="8" t="s">
        <v>294</v>
      </c>
      <c r="BJ7">
        <v>101</v>
      </c>
      <c r="BK7">
        <v>33</v>
      </c>
      <c r="BL7">
        <f t="shared" si="16"/>
        <v>134</v>
      </c>
      <c r="BM7">
        <f t="shared" ref="BM7:BM8" si="30">(BJ7/BL7)*100</f>
        <v>75.373134328358205</v>
      </c>
      <c r="BP7" s="8" t="s">
        <v>330</v>
      </c>
      <c r="BQ7">
        <v>158</v>
      </c>
      <c r="BR7">
        <v>19</v>
      </c>
      <c r="BS7" s="19">
        <f t="shared" si="18"/>
        <v>177</v>
      </c>
      <c r="BT7">
        <f t="shared" ref="BT7:BT8" si="31">(BQ7/BS7)*100</f>
        <v>89.265536723163848</v>
      </c>
      <c r="BX7" s="8" t="s">
        <v>370</v>
      </c>
      <c r="BY7">
        <v>242</v>
      </c>
      <c r="BZ7">
        <v>21</v>
      </c>
      <c r="CA7" s="19">
        <f t="shared" si="20"/>
        <v>263</v>
      </c>
      <c r="CB7">
        <f t="shared" ref="CB7:CB8" si="32">(BY7/CA7)*100</f>
        <v>92.01520912547528</v>
      </c>
    </row>
    <row r="8" spans="2:81" x14ac:dyDescent="0.35">
      <c r="E8" s="4" t="s">
        <v>12</v>
      </c>
      <c r="F8">
        <v>103</v>
      </c>
      <c r="G8">
        <v>46</v>
      </c>
      <c r="H8">
        <f t="shared" si="0"/>
        <v>149</v>
      </c>
      <c r="I8">
        <f t="shared" si="22"/>
        <v>69.127516778523486</v>
      </c>
      <c r="L8" s="8" t="s">
        <v>43</v>
      </c>
      <c r="M8">
        <v>0</v>
      </c>
      <c r="N8">
        <v>187</v>
      </c>
      <c r="O8">
        <f t="shared" si="2"/>
        <v>187</v>
      </c>
      <c r="P8">
        <f t="shared" si="23"/>
        <v>0</v>
      </c>
      <c r="S8" s="8" t="s">
        <v>79</v>
      </c>
      <c r="T8">
        <v>100</v>
      </c>
      <c r="U8">
        <v>48</v>
      </c>
      <c r="V8">
        <f t="shared" si="4"/>
        <v>148</v>
      </c>
      <c r="W8">
        <f t="shared" si="24"/>
        <v>67.567567567567565</v>
      </c>
      <c r="Z8" s="8" t="s">
        <v>115</v>
      </c>
      <c r="AA8">
        <v>124</v>
      </c>
      <c r="AB8">
        <v>45</v>
      </c>
      <c r="AC8">
        <f t="shared" si="6"/>
        <v>169</v>
      </c>
      <c r="AD8">
        <f t="shared" si="25"/>
        <v>73.372781065088759</v>
      </c>
      <c r="AG8" s="8" t="s">
        <v>151</v>
      </c>
      <c r="AH8">
        <v>169</v>
      </c>
      <c r="AI8">
        <v>61</v>
      </c>
      <c r="AJ8">
        <f t="shared" si="8"/>
        <v>230</v>
      </c>
      <c r="AK8">
        <f t="shared" si="26"/>
        <v>73.478260869565219</v>
      </c>
      <c r="AN8" s="8" t="s">
        <v>187</v>
      </c>
      <c r="AO8">
        <v>131</v>
      </c>
      <c r="AP8">
        <v>28</v>
      </c>
      <c r="AQ8">
        <f t="shared" si="10"/>
        <v>159</v>
      </c>
      <c r="AR8">
        <f t="shared" si="27"/>
        <v>82.389937106918239</v>
      </c>
      <c r="AU8" s="8" t="s">
        <v>223</v>
      </c>
      <c r="AV8">
        <v>112</v>
      </c>
      <c r="AW8">
        <v>40</v>
      </c>
      <c r="AX8">
        <f t="shared" si="12"/>
        <v>152</v>
      </c>
      <c r="AY8">
        <f t="shared" si="28"/>
        <v>73.68421052631578</v>
      </c>
      <c r="BB8" s="8" t="s">
        <v>259</v>
      </c>
      <c r="BC8">
        <v>125</v>
      </c>
      <c r="BD8">
        <v>34</v>
      </c>
      <c r="BE8">
        <f t="shared" si="14"/>
        <v>159</v>
      </c>
      <c r="BF8">
        <f t="shared" si="29"/>
        <v>78.616352201257868</v>
      </c>
      <c r="BI8" s="8" t="s">
        <v>295</v>
      </c>
      <c r="BJ8">
        <v>153</v>
      </c>
      <c r="BK8">
        <v>37</v>
      </c>
      <c r="BL8">
        <f t="shared" si="16"/>
        <v>190</v>
      </c>
      <c r="BM8">
        <f t="shared" si="30"/>
        <v>80.526315789473685</v>
      </c>
      <c r="BP8" s="8" t="s">
        <v>331</v>
      </c>
      <c r="BQ8">
        <v>155</v>
      </c>
      <c r="BR8">
        <v>17</v>
      </c>
      <c r="BS8" s="19">
        <f t="shared" si="18"/>
        <v>172</v>
      </c>
      <c r="BT8">
        <f t="shared" si="31"/>
        <v>90.116279069767444</v>
      </c>
      <c r="BX8" s="8" t="s">
        <v>371</v>
      </c>
      <c r="BY8">
        <v>221</v>
      </c>
      <c r="BZ8">
        <v>21</v>
      </c>
      <c r="CA8" s="19">
        <f t="shared" si="20"/>
        <v>242</v>
      </c>
      <c r="CB8">
        <f t="shared" si="32"/>
        <v>91.322314049586765</v>
      </c>
    </row>
    <row r="9" spans="2:81" ht="15" thickBot="1" x14ac:dyDescent="0.4">
      <c r="B9" s="21" t="s">
        <v>621</v>
      </c>
      <c r="C9" s="22" t="s">
        <v>622</v>
      </c>
      <c r="E9" s="5" t="s">
        <v>13</v>
      </c>
      <c r="H9">
        <f t="shared" si="0"/>
        <v>0</v>
      </c>
      <c r="I9" s="6">
        <f>AVERAGE(I6:I8)</f>
        <v>68.487907891691748</v>
      </c>
      <c r="J9" s="6">
        <f>STDEV(I6:I8)/SQRT(3)</f>
        <v>0.46383482799880732</v>
      </c>
      <c r="L9" s="9" t="s">
        <v>44</v>
      </c>
      <c r="O9">
        <f t="shared" si="2"/>
        <v>0</v>
      </c>
      <c r="P9" s="6">
        <f>AVERAGE(P6:P8)</f>
        <v>0.30581039755351686</v>
      </c>
      <c r="Q9" s="6">
        <f>STDEV(P6:P8)/SQRT(3)</f>
        <v>0.30581039755351691</v>
      </c>
      <c r="S9" s="9" t="s">
        <v>80</v>
      </c>
      <c r="V9">
        <f t="shared" si="4"/>
        <v>0</v>
      </c>
      <c r="W9" s="6">
        <f>AVERAGE(W6:W8)</f>
        <v>71.828143883483605</v>
      </c>
      <c r="X9" s="6">
        <f>STDEV(W6:W8)/SQRT(3)</f>
        <v>2.7167283071327391</v>
      </c>
      <c r="Z9" s="9" t="s">
        <v>116</v>
      </c>
      <c r="AC9">
        <f t="shared" si="6"/>
        <v>0</v>
      </c>
      <c r="AD9" s="6">
        <f>AVERAGE(AD6:AD8)</f>
        <v>74.020609065102178</v>
      </c>
      <c r="AE9" s="6">
        <f>STDEV(AD6:AD8)/SQRT(3)</f>
        <v>0.61142341617368567</v>
      </c>
      <c r="AG9" s="9" t="s">
        <v>152</v>
      </c>
      <c r="AJ9">
        <f t="shared" si="8"/>
        <v>0</v>
      </c>
      <c r="AK9" s="6">
        <f>AVERAGE(AK6:AK8)</f>
        <v>73.030222283231112</v>
      </c>
      <c r="AL9" s="6">
        <f>STDEV(AK6:AK8)/SQRT(3)</f>
        <v>0.29569447025444001</v>
      </c>
      <c r="AN9" s="9" t="s">
        <v>188</v>
      </c>
      <c r="AQ9">
        <f t="shared" si="10"/>
        <v>0</v>
      </c>
      <c r="AR9" s="6">
        <f>AVERAGE(AR6:AR8)</f>
        <v>80.512971698113219</v>
      </c>
      <c r="AS9" s="6">
        <f>STDEV(AR6:AR8)/SQRT(3)</f>
        <v>1.0808408293143617</v>
      </c>
      <c r="AU9" s="9" t="s">
        <v>224</v>
      </c>
      <c r="AX9">
        <f t="shared" si="12"/>
        <v>0</v>
      </c>
      <c r="AY9" s="6">
        <f>AVERAGE(AY6:AY8)</f>
        <v>76.451678040844357</v>
      </c>
      <c r="AZ9" s="6">
        <f>STDEV(AY6:AY8)/SQRT(3)</f>
        <v>1.9016600130057322</v>
      </c>
      <c r="BB9" s="9" t="s">
        <v>260</v>
      </c>
      <c r="BE9">
        <f t="shared" si="14"/>
        <v>0</v>
      </c>
      <c r="BF9" s="6">
        <f>AVERAGE(BF6:BF8)</f>
        <v>80.819715653694402</v>
      </c>
      <c r="BG9" s="6">
        <f>STDEV(BF6:BF8)/SQRT(3)</f>
        <v>1.5634231426781651</v>
      </c>
      <c r="BI9" s="9" t="s">
        <v>296</v>
      </c>
      <c r="BL9">
        <f t="shared" si="16"/>
        <v>0</v>
      </c>
      <c r="BM9" s="6">
        <f>AVERAGE(BM6:BM8)</f>
        <v>80.702115556518677</v>
      </c>
      <c r="BN9" s="6">
        <f>STDEV(BM6:BM8)/SQRT(3)</f>
        <v>3.1286727828626972</v>
      </c>
      <c r="BP9" s="9" t="s">
        <v>332</v>
      </c>
      <c r="BS9" s="19">
        <f t="shared" si="18"/>
        <v>0</v>
      </c>
      <c r="BT9" s="6">
        <f>AVERAGE(BT6:BT8)</f>
        <v>87.911852429843307</v>
      </c>
      <c r="BU9" s="6">
        <f>STDEV(BT6:BT8)/SQRT(3)</f>
        <v>1.7959264735350926</v>
      </c>
      <c r="BX9" s="9" t="s">
        <v>372</v>
      </c>
      <c r="CA9" s="19">
        <f t="shared" si="20"/>
        <v>0</v>
      </c>
      <c r="CB9" s="6">
        <f>AVERAGE(CB6:CB8)</f>
        <v>91.380706958737164</v>
      </c>
      <c r="CC9" s="6">
        <f>STDEV(CB6:CB8)/SQRT(3)</f>
        <v>0.35069089145873039</v>
      </c>
    </row>
    <row r="10" spans="2:81" x14ac:dyDescent="0.35">
      <c r="B10" s="4" t="s">
        <v>623</v>
      </c>
      <c r="C10" t="s">
        <v>624</v>
      </c>
      <c r="E10" s="4" t="s">
        <v>14</v>
      </c>
      <c r="F10">
        <v>3</v>
      </c>
      <c r="G10">
        <v>211</v>
      </c>
      <c r="H10">
        <f t="shared" si="0"/>
        <v>214</v>
      </c>
      <c r="I10">
        <f>(F10/H10)*100</f>
        <v>1.4018691588785046</v>
      </c>
      <c r="L10" s="8" t="s">
        <v>45</v>
      </c>
      <c r="M10">
        <v>253</v>
      </c>
      <c r="N10">
        <v>22</v>
      </c>
      <c r="O10">
        <f t="shared" si="2"/>
        <v>275</v>
      </c>
      <c r="P10">
        <f>(M10/O10)*100</f>
        <v>92</v>
      </c>
      <c r="S10" s="8" t="s">
        <v>81</v>
      </c>
      <c r="T10">
        <v>0</v>
      </c>
      <c r="U10">
        <v>202</v>
      </c>
      <c r="V10">
        <f t="shared" si="4"/>
        <v>202</v>
      </c>
      <c r="W10">
        <f>(T10/V10)*100</f>
        <v>0</v>
      </c>
      <c r="Z10" s="8" t="s">
        <v>117</v>
      </c>
      <c r="AA10">
        <v>0</v>
      </c>
      <c r="AB10">
        <v>163</v>
      </c>
      <c r="AC10">
        <f t="shared" si="6"/>
        <v>163</v>
      </c>
      <c r="AD10">
        <f>(AA10/AC10)*100</f>
        <v>0</v>
      </c>
      <c r="AG10" s="8" t="s">
        <v>153</v>
      </c>
      <c r="AH10">
        <v>99</v>
      </c>
      <c r="AI10">
        <v>120</v>
      </c>
      <c r="AJ10">
        <f t="shared" si="8"/>
        <v>219</v>
      </c>
      <c r="AK10">
        <f>(AH10/AJ10)*100</f>
        <v>45.205479452054789</v>
      </c>
      <c r="AN10" s="8" t="s">
        <v>189</v>
      </c>
      <c r="AO10">
        <v>221</v>
      </c>
      <c r="AP10">
        <v>19</v>
      </c>
      <c r="AQ10">
        <f t="shared" si="10"/>
        <v>240</v>
      </c>
      <c r="AR10">
        <f>(AO10/AQ10)*100</f>
        <v>92.083333333333329</v>
      </c>
      <c r="AU10" s="8" t="s">
        <v>225</v>
      </c>
      <c r="AV10">
        <v>0</v>
      </c>
      <c r="AW10">
        <v>250</v>
      </c>
      <c r="AX10">
        <f t="shared" si="12"/>
        <v>250</v>
      </c>
      <c r="AY10">
        <f>(AV10/AX10)*100</f>
        <v>0</v>
      </c>
      <c r="BB10" s="8" t="s">
        <v>261</v>
      </c>
      <c r="BC10">
        <v>174</v>
      </c>
      <c r="BD10">
        <v>195</v>
      </c>
      <c r="BE10">
        <f t="shared" si="14"/>
        <v>369</v>
      </c>
      <c r="BF10">
        <f>(BC10/BE10)*100</f>
        <v>47.154471544715449</v>
      </c>
      <c r="BI10" s="8" t="s">
        <v>297</v>
      </c>
      <c r="BJ10">
        <v>5</v>
      </c>
      <c r="BK10">
        <v>143</v>
      </c>
      <c r="BL10">
        <f t="shared" si="16"/>
        <v>148</v>
      </c>
      <c r="BM10">
        <f>(BJ10/BL10)*100</f>
        <v>3.3783783783783785</v>
      </c>
      <c r="BP10" s="8" t="s">
        <v>333</v>
      </c>
      <c r="BQ10">
        <v>1</v>
      </c>
      <c r="BR10">
        <v>219</v>
      </c>
      <c r="BS10" s="19">
        <f t="shared" si="18"/>
        <v>220</v>
      </c>
      <c r="BT10">
        <f>(BQ10/BS10)*100</f>
        <v>0.45454545454545453</v>
      </c>
      <c r="BX10" s="8" t="s">
        <v>373</v>
      </c>
      <c r="BY10">
        <v>143</v>
      </c>
      <c r="BZ10">
        <v>28</v>
      </c>
      <c r="CA10" s="19">
        <f t="shared" si="20"/>
        <v>171</v>
      </c>
      <c r="CB10">
        <f>(BY10/CA10)*100</f>
        <v>83.62573099415205</v>
      </c>
    </row>
    <row r="11" spans="2:81" x14ac:dyDescent="0.35">
      <c r="B11" s="4" t="s">
        <v>625</v>
      </c>
      <c r="C11" t="s">
        <v>626</v>
      </c>
      <c r="E11" s="4" t="s">
        <v>15</v>
      </c>
      <c r="F11">
        <v>1</v>
      </c>
      <c r="G11">
        <v>211</v>
      </c>
      <c r="H11">
        <f t="shared" si="0"/>
        <v>212</v>
      </c>
      <c r="I11">
        <f t="shared" ref="I11:I12" si="33">(F11/H11)*100</f>
        <v>0.47169811320754718</v>
      </c>
      <c r="L11" s="8" t="s">
        <v>46</v>
      </c>
      <c r="M11">
        <v>170</v>
      </c>
      <c r="N11">
        <v>16</v>
      </c>
      <c r="O11">
        <f t="shared" si="2"/>
        <v>186</v>
      </c>
      <c r="P11">
        <f t="shared" ref="P11:P12" si="34">(M11/O11)*100</f>
        <v>91.397849462365585</v>
      </c>
      <c r="S11" s="8" t="s">
        <v>82</v>
      </c>
      <c r="T11">
        <v>0</v>
      </c>
      <c r="U11">
        <v>222</v>
      </c>
      <c r="V11">
        <f t="shared" si="4"/>
        <v>222</v>
      </c>
      <c r="W11">
        <f t="shared" ref="W11:W12" si="35">(T11/V11)*100</f>
        <v>0</v>
      </c>
      <c r="Z11" s="8" t="s">
        <v>118</v>
      </c>
      <c r="AA11">
        <v>0</v>
      </c>
      <c r="AB11">
        <v>190</v>
      </c>
      <c r="AC11">
        <f t="shared" si="6"/>
        <v>190</v>
      </c>
      <c r="AD11">
        <f t="shared" ref="AD11:AD12" si="36">(AA11/AC11)*100</f>
        <v>0</v>
      </c>
      <c r="AG11" s="8" t="s">
        <v>154</v>
      </c>
      <c r="AH11">
        <v>116</v>
      </c>
      <c r="AI11">
        <v>166</v>
      </c>
      <c r="AJ11">
        <f t="shared" si="8"/>
        <v>282</v>
      </c>
      <c r="AK11">
        <f t="shared" ref="AK11:AK12" si="37">(AH11/AJ11)*100</f>
        <v>41.134751773049643</v>
      </c>
      <c r="AN11" s="8" t="s">
        <v>190</v>
      </c>
      <c r="AO11">
        <v>310</v>
      </c>
      <c r="AP11">
        <v>24</v>
      </c>
      <c r="AQ11">
        <f t="shared" si="10"/>
        <v>334</v>
      </c>
      <c r="AR11">
        <f t="shared" ref="AR11:AR12" si="38">(AO11/AQ11)*100</f>
        <v>92.814371257485035</v>
      </c>
      <c r="AU11" s="8" t="s">
        <v>226</v>
      </c>
      <c r="AV11">
        <v>1</v>
      </c>
      <c r="AW11">
        <v>359</v>
      </c>
      <c r="AX11">
        <f t="shared" si="12"/>
        <v>360</v>
      </c>
      <c r="AY11">
        <f t="shared" ref="AY11:AY12" si="39">(AV11/AX11)*100</f>
        <v>0.27777777777777779</v>
      </c>
      <c r="BB11" s="8" t="s">
        <v>262</v>
      </c>
      <c r="BC11">
        <v>142</v>
      </c>
      <c r="BD11">
        <v>199</v>
      </c>
      <c r="BE11">
        <f t="shared" si="14"/>
        <v>341</v>
      </c>
      <c r="BF11">
        <f t="shared" ref="BF11:BF12" si="40">(BC11/BE11)*100</f>
        <v>41.642228739002931</v>
      </c>
      <c r="BI11" s="8" t="s">
        <v>298</v>
      </c>
      <c r="BJ11">
        <v>3</v>
      </c>
      <c r="BK11">
        <v>135</v>
      </c>
      <c r="BL11">
        <f t="shared" si="16"/>
        <v>138</v>
      </c>
      <c r="BM11">
        <f t="shared" ref="BM11:BM12" si="41">(BJ11/BL11)*100</f>
        <v>2.1739130434782608</v>
      </c>
      <c r="BP11" s="8" t="s">
        <v>334</v>
      </c>
      <c r="BQ11">
        <v>1</v>
      </c>
      <c r="BR11">
        <v>192</v>
      </c>
      <c r="BS11" s="19">
        <f t="shared" si="18"/>
        <v>193</v>
      </c>
      <c r="BT11">
        <f t="shared" ref="BT11:BT12" si="42">(BQ11/BS11)*100</f>
        <v>0.5181347150259068</v>
      </c>
      <c r="BX11" s="8" t="s">
        <v>374</v>
      </c>
      <c r="BY11">
        <v>154</v>
      </c>
      <c r="BZ11">
        <v>13</v>
      </c>
      <c r="CA11" s="19">
        <f t="shared" si="20"/>
        <v>167</v>
      </c>
      <c r="CB11">
        <f t="shared" ref="CB11:CB12" si="43">(BY11/CA11)*100</f>
        <v>92.215568862275461</v>
      </c>
    </row>
    <row r="12" spans="2:81" x14ac:dyDescent="0.35">
      <c r="B12" s="4" t="s">
        <v>627</v>
      </c>
      <c r="C12" t="s">
        <v>628</v>
      </c>
      <c r="E12" s="4" t="s">
        <v>16</v>
      </c>
      <c r="F12">
        <v>2</v>
      </c>
      <c r="G12">
        <v>69</v>
      </c>
      <c r="H12">
        <f t="shared" si="0"/>
        <v>71</v>
      </c>
      <c r="I12">
        <f t="shared" si="33"/>
        <v>2.8169014084507045</v>
      </c>
      <c r="L12" s="8" t="s">
        <v>47</v>
      </c>
      <c r="M12">
        <v>212</v>
      </c>
      <c r="N12">
        <v>10</v>
      </c>
      <c r="O12">
        <f t="shared" si="2"/>
        <v>222</v>
      </c>
      <c r="P12">
        <f t="shared" si="34"/>
        <v>95.495495495495504</v>
      </c>
      <c r="S12" s="8" t="s">
        <v>83</v>
      </c>
      <c r="T12">
        <v>0</v>
      </c>
      <c r="U12">
        <v>242</v>
      </c>
      <c r="V12">
        <f t="shared" si="4"/>
        <v>242</v>
      </c>
      <c r="W12">
        <f t="shared" si="35"/>
        <v>0</v>
      </c>
      <c r="Z12" s="8" t="s">
        <v>119</v>
      </c>
      <c r="AA12">
        <v>0</v>
      </c>
      <c r="AB12">
        <v>234</v>
      </c>
      <c r="AC12">
        <f t="shared" si="6"/>
        <v>234</v>
      </c>
      <c r="AD12">
        <f t="shared" si="36"/>
        <v>0</v>
      </c>
      <c r="AG12" s="8" t="s">
        <v>155</v>
      </c>
      <c r="AH12">
        <v>107</v>
      </c>
      <c r="AI12">
        <v>177</v>
      </c>
      <c r="AJ12">
        <f t="shared" si="8"/>
        <v>284</v>
      </c>
      <c r="AK12">
        <f t="shared" si="37"/>
        <v>37.676056338028168</v>
      </c>
      <c r="AN12" s="8" t="s">
        <v>191</v>
      </c>
      <c r="AO12">
        <v>218</v>
      </c>
      <c r="AP12">
        <v>13</v>
      </c>
      <c r="AQ12">
        <f t="shared" si="10"/>
        <v>231</v>
      </c>
      <c r="AR12">
        <f t="shared" si="38"/>
        <v>94.372294372294377</v>
      </c>
      <c r="AU12" s="8" t="s">
        <v>227</v>
      </c>
      <c r="AV12">
        <v>1</v>
      </c>
      <c r="AW12">
        <v>298</v>
      </c>
      <c r="AX12">
        <f t="shared" si="12"/>
        <v>299</v>
      </c>
      <c r="AY12">
        <f t="shared" si="39"/>
        <v>0.33444816053511706</v>
      </c>
      <c r="BB12" s="8" t="s">
        <v>263</v>
      </c>
      <c r="BC12">
        <v>75</v>
      </c>
      <c r="BD12">
        <v>98</v>
      </c>
      <c r="BE12">
        <f t="shared" si="14"/>
        <v>173</v>
      </c>
      <c r="BF12">
        <f t="shared" si="40"/>
        <v>43.352601156069362</v>
      </c>
      <c r="BI12" s="8" t="s">
        <v>299</v>
      </c>
      <c r="BJ12">
        <v>3</v>
      </c>
      <c r="BK12">
        <v>150</v>
      </c>
      <c r="BL12">
        <f t="shared" si="16"/>
        <v>153</v>
      </c>
      <c r="BM12">
        <f t="shared" si="41"/>
        <v>1.9607843137254901</v>
      </c>
      <c r="BP12" s="8" t="s">
        <v>335</v>
      </c>
      <c r="BQ12">
        <v>0</v>
      </c>
      <c r="BR12">
        <v>201</v>
      </c>
      <c r="BS12" s="19">
        <f t="shared" si="18"/>
        <v>201</v>
      </c>
      <c r="BT12">
        <f t="shared" si="42"/>
        <v>0</v>
      </c>
      <c r="BX12" s="8" t="s">
        <v>375</v>
      </c>
      <c r="BY12">
        <v>135</v>
      </c>
      <c r="BZ12">
        <v>9</v>
      </c>
      <c r="CA12" s="19">
        <f t="shared" si="20"/>
        <v>144</v>
      </c>
      <c r="CB12">
        <f t="shared" si="43"/>
        <v>93.75</v>
      </c>
    </row>
    <row r="13" spans="2:81" x14ac:dyDescent="0.35">
      <c r="B13" s="4" t="s">
        <v>629</v>
      </c>
      <c r="C13" t="s">
        <v>630</v>
      </c>
      <c r="E13" s="5" t="s">
        <v>17</v>
      </c>
      <c r="H13">
        <f t="shared" si="0"/>
        <v>0</v>
      </c>
      <c r="I13" s="6">
        <f>AVERAGE(I10:I12)</f>
        <v>1.5634895601789189</v>
      </c>
      <c r="J13" s="6">
        <f>STDEV(I10:I12)/SQRT(3)</f>
        <v>0.68180776606318705</v>
      </c>
      <c r="L13" s="9" t="s">
        <v>48</v>
      </c>
      <c r="O13">
        <f t="shared" si="2"/>
        <v>0</v>
      </c>
      <c r="P13" s="6">
        <f>AVERAGE(P10:P12)</f>
        <v>92.96444831928703</v>
      </c>
      <c r="Q13" s="6">
        <f>STDEV(P10:P12)/SQRT(3)</f>
        <v>1.2774057269374812</v>
      </c>
      <c r="S13" s="9" t="s">
        <v>84</v>
      </c>
      <c r="V13">
        <f t="shared" si="4"/>
        <v>0</v>
      </c>
      <c r="W13" s="6">
        <f>AVERAGE(W10:W12)</f>
        <v>0</v>
      </c>
      <c r="X13" s="6">
        <f>STDEV(W10:W12)/SQRT(3)</f>
        <v>0</v>
      </c>
      <c r="Z13" s="9" t="s">
        <v>120</v>
      </c>
      <c r="AC13">
        <f t="shared" si="6"/>
        <v>0</v>
      </c>
      <c r="AD13" s="6">
        <f>AVERAGE(AD10:AD12)</f>
        <v>0</v>
      </c>
      <c r="AE13" s="6">
        <f>STDEV(AD10:AD12)/SQRT(3)</f>
        <v>0</v>
      </c>
      <c r="AG13" s="9" t="s">
        <v>156</v>
      </c>
      <c r="AJ13">
        <f t="shared" si="8"/>
        <v>0</v>
      </c>
      <c r="AK13" s="6">
        <f>AVERAGE(AK10:AK12)</f>
        <v>41.338762521044202</v>
      </c>
      <c r="AL13" s="6">
        <f>STDEV(AK10:AK12)/SQRT(3)</f>
        <v>2.1759494783107565</v>
      </c>
      <c r="AN13" s="9" t="s">
        <v>192</v>
      </c>
      <c r="AQ13">
        <f t="shared" si="10"/>
        <v>0</v>
      </c>
      <c r="AR13" s="6">
        <f>AVERAGE(AR10:AR12)</f>
        <v>93.089999654370914</v>
      </c>
      <c r="AS13" s="6">
        <f>STDEV(AR10:AR12)/SQRT(3)</f>
        <v>0.67498491818899675</v>
      </c>
      <c r="AU13" s="9" t="s">
        <v>228</v>
      </c>
      <c r="AX13">
        <f t="shared" si="12"/>
        <v>0</v>
      </c>
      <c r="AY13" s="6">
        <f>AVERAGE(AY10:AY12)</f>
        <v>0.20407531277096494</v>
      </c>
      <c r="AZ13" s="6">
        <f>STDEV(AY10:AY12)/SQRT(3)</f>
        <v>0.10334075193647989</v>
      </c>
      <c r="BB13" s="9" t="s">
        <v>264</v>
      </c>
      <c r="BE13">
        <f t="shared" si="14"/>
        <v>0</v>
      </c>
      <c r="BF13" s="6">
        <f>AVERAGE(BF10:BF12)</f>
        <v>44.049767146595912</v>
      </c>
      <c r="BG13" s="6">
        <f>STDEV(BF10:BF12)/SQRT(3)</f>
        <v>1.6289808164455166</v>
      </c>
      <c r="BI13" s="9" t="s">
        <v>300</v>
      </c>
      <c r="BL13">
        <f t="shared" si="16"/>
        <v>0</v>
      </c>
      <c r="BM13" s="6">
        <f>AVERAGE(BM10:BM12)</f>
        <v>2.5043585785273765</v>
      </c>
      <c r="BN13" s="6">
        <f>STDEV(BM10:BM12)/SQRT(3)</f>
        <v>0.44131958252502912</v>
      </c>
      <c r="BP13" s="9" t="s">
        <v>336</v>
      </c>
      <c r="BS13" s="19">
        <f t="shared" si="18"/>
        <v>0</v>
      </c>
      <c r="BT13" s="6">
        <f>AVERAGE(BT10:BT12)</f>
        <v>0.32422672319045381</v>
      </c>
      <c r="BU13" s="6">
        <f>STDEV(BT10:BT12)/SQRT(3)</f>
        <v>0.16314934317492366</v>
      </c>
      <c r="BX13" s="9" t="s">
        <v>376</v>
      </c>
      <c r="CA13" s="19">
        <f t="shared" si="20"/>
        <v>0</v>
      </c>
      <c r="CB13" s="6">
        <f>AVERAGE(CB10:CB12)</f>
        <v>89.863766618809166</v>
      </c>
      <c r="CC13" s="6">
        <f>STDEV(CB10:CB12)/SQRT(3)</f>
        <v>3.1503140621200068</v>
      </c>
    </row>
    <row r="14" spans="2:81" x14ac:dyDescent="0.35">
      <c r="B14" s="4" t="s">
        <v>631</v>
      </c>
      <c r="C14" t="s">
        <v>632</v>
      </c>
      <c r="E14" s="4" t="s">
        <v>18</v>
      </c>
      <c r="F14">
        <v>0</v>
      </c>
      <c r="G14">
        <v>256</v>
      </c>
      <c r="H14">
        <f t="shared" si="0"/>
        <v>256</v>
      </c>
      <c r="I14">
        <f>(F14/H14)*100</f>
        <v>0</v>
      </c>
      <c r="L14" s="8" t="s">
        <v>49</v>
      </c>
      <c r="M14">
        <v>149</v>
      </c>
      <c r="N14">
        <v>13</v>
      </c>
      <c r="O14">
        <f t="shared" si="2"/>
        <v>162</v>
      </c>
      <c r="P14">
        <f>(M14/O14)*100</f>
        <v>91.975308641975303</v>
      </c>
      <c r="S14" s="8" t="s">
        <v>85</v>
      </c>
      <c r="T14">
        <v>1</v>
      </c>
      <c r="U14">
        <v>206</v>
      </c>
      <c r="V14">
        <f t="shared" si="4"/>
        <v>207</v>
      </c>
      <c r="W14">
        <f>(T14/V14)*100</f>
        <v>0.48309178743961351</v>
      </c>
      <c r="Z14" s="8" t="s">
        <v>121</v>
      </c>
      <c r="AA14">
        <v>0</v>
      </c>
      <c r="AB14">
        <v>298</v>
      </c>
      <c r="AC14">
        <f t="shared" si="6"/>
        <v>298</v>
      </c>
      <c r="AD14">
        <f>(AA14/AC14)*100</f>
        <v>0</v>
      </c>
      <c r="AG14" s="8" t="s">
        <v>157</v>
      </c>
      <c r="AH14">
        <v>115</v>
      </c>
      <c r="AI14">
        <v>130</v>
      </c>
      <c r="AJ14">
        <f t="shared" si="8"/>
        <v>245</v>
      </c>
      <c r="AK14">
        <f>(AH14/AJ14)*100</f>
        <v>46.938775510204081</v>
      </c>
      <c r="AN14" s="8" t="s">
        <v>193</v>
      </c>
      <c r="AO14">
        <v>362</v>
      </c>
      <c r="AP14">
        <v>27</v>
      </c>
      <c r="AQ14">
        <f t="shared" si="10"/>
        <v>389</v>
      </c>
      <c r="AR14">
        <f>(AO14/AQ14)*100</f>
        <v>93.059125964010278</v>
      </c>
      <c r="AU14" s="8" t="s">
        <v>229</v>
      </c>
      <c r="AV14">
        <v>0</v>
      </c>
      <c r="AW14">
        <v>449</v>
      </c>
      <c r="AX14">
        <f t="shared" si="12"/>
        <v>449</v>
      </c>
      <c r="AY14">
        <f>(AV14/AX14)*100</f>
        <v>0</v>
      </c>
      <c r="BB14" s="8" t="s">
        <v>265</v>
      </c>
      <c r="BC14">
        <v>115</v>
      </c>
      <c r="BD14">
        <v>133</v>
      </c>
      <c r="BE14">
        <f t="shared" si="14"/>
        <v>248</v>
      </c>
      <c r="BF14">
        <f>(BC14/BE14)*100</f>
        <v>46.37096774193548</v>
      </c>
      <c r="BI14" s="8" t="s">
        <v>301</v>
      </c>
      <c r="BJ14">
        <v>3</v>
      </c>
      <c r="BK14">
        <v>122</v>
      </c>
      <c r="BL14">
        <f t="shared" si="16"/>
        <v>125</v>
      </c>
      <c r="BM14">
        <f>(BJ14/BL14)*100</f>
        <v>2.4</v>
      </c>
      <c r="BP14" s="8" t="s">
        <v>337</v>
      </c>
      <c r="BQ14">
        <v>0</v>
      </c>
      <c r="BR14">
        <v>120</v>
      </c>
      <c r="BS14" s="19">
        <f t="shared" si="18"/>
        <v>120</v>
      </c>
      <c r="BT14">
        <f>(BQ14/BS14)*100</f>
        <v>0</v>
      </c>
      <c r="BX14" s="8" t="s">
        <v>377</v>
      </c>
      <c r="BY14">
        <v>270</v>
      </c>
      <c r="BZ14">
        <v>10</v>
      </c>
      <c r="CA14" s="19">
        <f t="shared" si="20"/>
        <v>280</v>
      </c>
      <c r="CB14">
        <f>(BY14/CA14)*100</f>
        <v>96.428571428571431</v>
      </c>
    </row>
    <row r="15" spans="2:81" x14ac:dyDescent="0.35">
      <c r="B15" s="4" t="s">
        <v>633</v>
      </c>
      <c r="C15" t="s">
        <v>634</v>
      </c>
      <c r="E15" s="4" t="s">
        <v>19</v>
      </c>
      <c r="F15">
        <v>0</v>
      </c>
      <c r="G15">
        <v>239</v>
      </c>
      <c r="H15">
        <f t="shared" si="0"/>
        <v>239</v>
      </c>
      <c r="I15">
        <f t="shared" ref="I15:I16" si="44">(F15/H15)*100</f>
        <v>0</v>
      </c>
      <c r="L15" s="8" t="s">
        <v>50</v>
      </c>
      <c r="M15">
        <v>196</v>
      </c>
      <c r="N15">
        <v>11</v>
      </c>
      <c r="O15">
        <f t="shared" si="2"/>
        <v>207</v>
      </c>
      <c r="P15">
        <f t="shared" ref="P15:P16" si="45">(M15/O15)*100</f>
        <v>94.685990338164245</v>
      </c>
      <c r="S15" s="8" t="s">
        <v>86</v>
      </c>
      <c r="T15">
        <v>0</v>
      </c>
      <c r="U15">
        <v>282</v>
      </c>
      <c r="V15">
        <f t="shared" si="4"/>
        <v>282</v>
      </c>
      <c r="W15">
        <f t="shared" ref="W15:W16" si="46">(T15/V15)*100</f>
        <v>0</v>
      </c>
      <c r="Z15" s="8" t="s">
        <v>122</v>
      </c>
      <c r="AA15">
        <v>0</v>
      </c>
      <c r="AB15">
        <v>290</v>
      </c>
      <c r="AC15">
        <f t="shared" si="6"/>
        <v>290</v>
      </c>
      <c r="AD15">
        <f t="shared" ref="AD15:AD16" si="47">(AA15/AC15)*100</f>
        <v>0</v>
      </c>
      <c r="AG15" s="8" t="s">
        <v>158</v>
      </c>
      <c r="AH15">
        <v>86</v>
      </c>
      <c r="AI15">
        <v>111</v>
      </c>
      <c r="AJ15">
        <f t="shared" si="8"/>
        <v>197</v>
      </c>
      <c r="AK15">
        <f t="shared" ref="AK15:AK16" si="48">(AH15/AJ15)*100</f>
        <v>43.654822335025379</v>
      </c>
      <c r="AN15" s="8" t="s">
        <v>194</v>
      </c>
      <c r="AO15">
        <v>156</v>
      </c>
      <c r="AP15">
        <v>12</v>
      </c>
      <c r="AQ15">
        <f t="shared" si="10"/>
        <v>168</v>
      </c>
      <c r="AR15">
        <f t="shared" ref="AR15:AR16" si="49">(AO15/AQ15)*100</f>
        <v>92.857142857142861</v>
      </c>
      <c r="AU15" s="8" t="s">
        <v>230</v>
      </c>
      <c r="AV15">
        <v>0</v>
      </c>
      <c r="AW15">
        <v>376</v>
      </c>
      <c r="AX15">
        <f t="shared" si="12"/>
        <v>376</v>
      </c>
      <c r="AY15">
        <f t="shared" ref="AY15:AY16" si="50">(AV15/AX15)*100</f>
        <v>0</v>
      </c>
      <c r="BB15" s="8" t="s">
        <v>266</v>
      </c>
      <c r="BC15">
        <v>115</v>
      </c>
      <c r="BD15">
        <v>181</v>
      </c>
      <c r="BE15">
        <f t="shared" si="14"/>
        <v>296</v>
      </c>
      <c r="BF15">
        <f t="shared" ref="BF15:BF16" si="51">(BC15/BE15)*100</f>
        <v>38.851351351351347</v>
      </c>
      <c r="BI15" s="8" t="s">
        <v>302</v>
      </c>
      <c r="BJ15">
        <v>6</v>
      </c>
      <c r="BK15">
        <v>170</v>
      </c>
      <c r="BL15">
        <f t="shared" si="16"/>
        <v>176</v>
      </c>
      <c r="BM15">
        <f t="shared" ref="BM15:BM16" si="52">(BJ15/BL15)*100</f>
        <v>3.4090909090909087</v>
      </c>
      <c r="BP15" s="8" t="s">
        <v>338</v>
      </c>
      <c r="BQ15">
        <v>0</v>
      </c>
      <c r="BR15">
        <v>123</v>
      </c>
      <c r="BS15" s="19">
        <f t="shared" si="18"/>
        <v>123</v>
      </c>
      <c r="BT15">
        <f t="shared" ref="BT15:BT16" si="53">(BQ15/BS15)*100</f>
        <v>0</v>
      </c>
      <c r="BX15" s="8" t="s">
        <v>378</v>
      </c>
      <c r="BY15">
        <v>146</v>
      </c>
      <c r="BZ15">
        <v>4</v>
      </c>
      <c r="CA15" s="19">
        <f t="shared" si="20"/>
        <v>150</v>
      </c>
      <c r="CB15">
        <f t="shared" ref="CB15:CB16" si="54">(BY15/CA15)*100</f>
        <v>97.333333333333343</v>
      </c>
    </row>
    <row r="16" spans="2:81" x14ac:dyDescent="0.35">
      <c r="B16" s="4" t="s">
        <v>635</v>
      </c>
      <c r="C16" t="s">
        <v>636</v>
      </c>
      <c r="E16" s="4" t="s">
        <v>20</v>
      </c>
      <c r="F16">
        <v>0</v>
      </c>
      <c r="G16">
        <v>243</v>
      </c>
      <c r="H16">
        <f t="shared" si="0"/>
        <v>243</v>
      </c>
      <c r="I16">
        <f t="shared" si="44"/>
        <v>0</v>
      </c>
      <c r="L16" s="8" t="s">
        <v>51</v>
      </c>
      <c r="M16">
        <v>270</v>
      </c>
      <c r="N16">
        <v>19</v>
      </c>
      <c r="O16">
        <f t="shared" si="2"/>
        <v>289</v>
      </c>
      <c r="P16">
        <f t="shared" si="45"/>
        <v>93.425605536332185</v>
      </c>
      <c r="S16" s="8" t="s">
        <v>87</v>
      </c>
      <c r="T16">
        <v>1</v>
      </c>
      <c r="U16">
        <v>278</v>
      </c>
      <c r="V16">
        <f t="shared" si="4"/>
        <v>279</v>
      </c>
      <c r="W16">
        <f t="shared" si="46"/>
        <v>0.35842293906810035</v>
      </c>
      <c r="Z16" s="8" t="s">
        <v>123</v>
      </c>
      <c r="AA16">
        <v>0</v>
      </c>
      <c r="AB16">
        <v>270</v>
      </c>
      <c r="AC16">
        <f t="shared" si="6"/>
        <v>270</v>
      </c>
      <c r="AD16">
        <f t="shared" si="47"/>
        <v>0</v>
      </c>
      <c r="AG16" s="8" t="s">
        <v>159</v>
      </c>
      <c r="AH16">
        <v>110</v>
      </c>
      <c r="AI16">
        <v>206</v>
      </c>
      <c r="AJ16">
        <f t="shared" si="8"/>
        <v>316</v>
      </c>
      <c r="AK16">
        <f t="shared" si="48"/>
        <v>34.810126582278485</v>
      </c>
      <c r="AN16" s="8" t="s">
        <v>195</v>
      </c>
      <c r="AO16">
        <v>168</v>
      </c>
      <c r="AP16">
        <v>2</v>
      </c>
      <c r="AQ16">
        <f t="shared" si="10"/>
        <v>170</v>
      </c>
      <c r="AR16">
        <f t="shared" si="49"/>
        <v>98.82352941176471</v>
      </c>
      <c r="AU16" s="8" t="s">
        <v>231</v>
      </c>
      <c r="AV16">
        <v>0</v>
      </c>
      <c r="AW16">
        <v>247</v>
      </c>
      <c r="AX16">
        <f t="shared" si="12"/>
        <v>247</v>
      </c>
      <c r="AY16">
        <f t="shared" si="50"/>
        <v>0</v>
      </c>
      <c r="BB16" s="8" t="s">
        <v>267</v>
      </c>
      <c r="BC16">
        <v>85</v>
      </c>
      <c r="BD16">
        <v>89</v>
      </c>
      <c r="BE16">
        <f t="shared" si="14"/>
        <v>174</v>
      </c>
      <c r="BF16">
        <f t="shared" si="51"/>
        <v>48.850574712643677</v>
      </c>
      <c r="BI16" s="8" t="s">
        <v>303</v>
      </c>
      <c r="BJ16">
        <v>6</v>
      </c>
      <c r="BK16">
        <v>153</v>
      </c>
      <c r="BL16">
        <f t="shared" si="16"/>
        <v>159</v>
      </c>
      <c r="BM16">
        <f t="shared" si="52"/>
        <v>3.7735849056603774</v>
      </c>
      <c r="BP16" s="8" t="s">
        <v>339</v>
      </c>
      <c r="BQ16">
        <v>1</v>
      </c>
      <c r="BR16">
        <v>298</v>
      </c>
      <c r="BS16" s="19">
        <f t="shared" si="18"/>
        <v>299</v>
      </c>
      <c r="BT16">
        <f t="shared" si="53"/>
        <v>0.33444816053511706</v>
      </c>
      <c r="BX16" s="8" t="s">
        <v>379</v>
      </c>
      <c r="BY16">
        <v>125</v>
      </c>
      <c r="BZ16">
        <v>7</v>
      </c>
      <c r="CA16" s="19">
        <f t="shared" si="20"/>
        <v>132</v>
      </c>
      <c r="CB16">
        <f t="shared" si="54"/>
        <v>94.696969696969703</v>
      </c>
    </row>
    <row r="17" spans="2:81" x14ac:dyDescent="0.35">
      <c r="B17" s="4" t="s">
        <v>637</v>
      </c>
      <c r="C17" t="s">
        <v>638</v>
      </c>
      <c r="E17" s="5" t="s">
        <v>21</v>
      </c>
      <c r="H17">
        <f t="shared" si="0"/>
        <v>0</v>
      </c>
      <c r="I17" s="6">
        <f>AVERAGE(I14:I16)</f>
        <v>0</v>
      </c>
      <c r="J17" s="6">
        <f>STDEV(I14:I16)/SQRT(3)</f>
        <v>0</v>
      </c>
      <c r="L17" s="9" t="s">
        <v>52</v>
      </c>
      <c r="O17">
        <f t="shared" si="2"/>
        <v>0</v>
      </c>
      <c r="P17" s="6">
        <f>AVERAGE(P14:P16)</f>
        <v>93.362301505490578</v>
      </c>
      <c r="Q17" s="6">
        <f>STDEV(P14:P16)/SQRT(3)</f>
        <v>0.78314629641254063</v>
      </c>
      <c r="S17" s="9" t="s">
        <v>88</v>
      </c>
      <c r="V17">
        <f t="shared" si="4"/>
        <v>0</v>
      </c>
      <c r="W17" s="6">
        <f>AVERAGE(W14:W16)</f>
        <v>0.28050490883590462</v>
      </c>
      <c r="X17" s="6">
        <f>STDEV(W14:W16)/SQRT(3)</f>
        <v>0.14479621697331413</v>
      </c>
      <c r="Z17" s="9" t="s">
        <v>124</v>
      </c>
      <c r="AC17">
        <f t="shared" si="6"/>
        <v>0</v>
      </c>
      <c r="AD17" s="6">
        <f>AVERAGE(AD14:AD16)</f>
        <v>0</v>
      </c>
      <c r="AE17" s="6">
        <f>STDEV(AD14:AD16)/SQRT(3)</f>
        <v>0</v>
      </c>
      <c r="AG17" s="9" t="s">
        <v>160</v>
      </c>
      <c r="AJ17">
        <f t="shared" si="8"/>
        <v>0</v>
      </c>
      <c r="AK17" s="6">
        <f>AVERAGE(AK14:AK16)</f>
        <v>41.80124147583598</v>
      </c>
      <c r="AL17" s="6">
        <f>STDEV(AK14:AK16)/SQRT(3)</f>
        <v>3.6218251708856757</v>
      </c>
      <c r="AN17" s="9" t="s">
        <v>196</v>
      </c>
      <c r="AQ17">
        <f t="shared" si="10"/>
        <v>0</v>
      </c>
      <c r="AR17" s="6">
        <f>AVERAGE(AR14:AR16)</f>
        <v>94.913266077639278</v>
      </c>
      <c r="AS17" s="6">
        <f>STDEV(AR14:AR16)/SQRT(3)</f>
        <v>1.9560009202894248</v>
      </c>
      <c r="AU17" s="9" t="s">
        <v>232</v>
      </c>
      <c r="AX17">
        <f t="shared" si="12"/>
        <v>0</v>
      </c>
      <c r="AY17" s="6">
        <f>AVERAGE(AY14:AY16)</f>
        <v>0</v>
      </c>
      <c r="AZ17" s="6">
        <f>STDEV(AY14:AY16)/SQRT(3)</f>
        <v>0</v>
      </c>
      <c r="BB17" s="9" t="s">
        <v>268</v>
      </c>
      <c r="BE17">
        <f t="shared" si="14"/>
        <v>0</v>
      </c>
      <c r="BF17" s="6">
        <f>AVERAGE(BF14:BF16)</f>
        <v>44.690964601976837</v>
      </c>
      <c r="BG17" s="6">
        <f>STDEV(BF14:BF16)/SQRT(3)</f>
        <v>3.0062670578840662</v>
      </c>
      <c r="BI17" s="9" t="s">
        <v>304</v>
      </c>
      <c r="BL17">
        <f t="shared" si="16"/>
        <v>0</v>
      </c>
      <c r="BM17" s="6">
        <f>AVERAGE(BM14:BM16)</f>
        <v>3.1942252715837625</v>
      </c>
      <c r="BN17" s="6">
        <f>STDEV(BM14:BM16)/SQRT(3)</f>
        <v>0.41081597863297992</v>
      </c>
      <c r="BP17" s="9" t="s">
        <v>340</v>
      </c>
      <c r="BS17" s="19">
        <f t="shared" si="18"/>
        <v>0</v>
      </c>
      <c r="BT17" s="6">
        <f>AVERAGE(BT14:BT16)</f>
        <v>0.11148272017837235</v>
      </c>
      <c r="BU17" s="6">
        <f>STDEV(BT14:BT16)/SQRT(3)</f>
        <v>0.11148272017837237</v>
      </c>
      <c r="BX17" s="9" t="s">
        <v>380</v>
      </c>
      <c r="CA17" s="19">
        <f t="shared" si="20"/>
        <v>0</v>
      </c>
      <c r="CB17" s="6">
        <f>AVERAGE(CB14:CB16)</f>
        <v>96.152958152958149</v>
      </c>
      <c r="CC17" s="6">
        <f>STDEV(CB14:CB16)/SQRT(3)</f>
        <v>0.77342858193368169</v>
      </c>
    </row>
    <row r="18" spans="2:81" x14ac:dyDescent="0.35">
      <c r="B18" s="4" t="s">
        <v>639</v>
      </c>
      <c r="C18" t="s">
        <v>640</v>
      </c>
      <c r="E18" s="4" t="s">
        <v>22</v>
      </c>
      <c r="F18">
        <v>212</v>
      </c>
      <c r="G18">
        <v>50</v>
      </c>
      <c r="H18">
        <f t="shared" si="0"/>
        <v>262</v>
      </c>
      <c r="I18">
        <f>(F18/H18)*100</f>
        <v>80.916030534351151</v>
      </c>
      <c r="L18" s="8" t="s">
        <v>53</v>
      </c>
      <c r="M18">
        <v>182</v>
      </c>
      <c r="N18">
        <v>20</v>
      </c>
      <c r="O18">
        <f t="shared" si="2"/>
        <v>202</v>
      </c>
      <c r="P18">
        <f>(M18/O18)*100</f>
        <v>90.099009900990097</v>
      </c>
      <c r="S18" s="8" t="s">
        <v>89</v>
      </c>
      <c r="T18">
        <v>143</v>
      </c>
      <c r="U18">
        <v>24</v>
      </c>
      <c r="V18">
        <f t="shared" si="4"/>
        <v>167</v>
      </c>
      <c r="W18">
        <f>(T18/V18)*100</f>
        <v>85.628742514970057</v>
      </c>
      <c r="Z18" s="8" t="s">
        <v>125</v>
      </c>
      <c r="AA18">
        <v>150</v>
      </c>
      <c r="AB18">
        <v>38</v>
      </c>
      <c r="AC18">
        <f t="shared" si="6"/>
        <v>188</v>
      </c>
      <c r="AD18">
        <f>(AA18/AC18)*100</f>
        <v>79.787234042553195</v>
      </c>
      <c r="AG18" s="8" t="s">
        <v>161</v>
      </c>
      <c r="AH18">
        <v>24</v>
      </c>
      <c r="AI18">
        <v>190</v>
      </c>
      <c r="AJ18">
        <f t="shared" si="8"/>
        <v>214</v>
      </c>
      <c r="AK18">
        <f>(AH18/AJ18)*100</f>
        <v>11.214953271028037</v>
      </c>
      <c r="AN18" s="8" t="s">
        <v>197</v>
      </c>
      <c r="AO18">
        <v>174</v>
      </c>
      <c r="AP18">
        <v>17</v>
      </c>
      <c r="AQ18">
        <f t="shared" si="10"/>
        <v>191</v>
      </c>
      <c r="AR18">
        <f>(AO18/AQ18)*100</f>
        <v>91.099476439790578</v>
      </c>
      <c r="AU18" s="8" t="s">
        <v>233</v>
      </c>
      <c r="AV18">
        <v>123</v>
      </c>
      <c r="AW18">
        <v>18</v>
      </c>
      <c r="AX18">
        <f t="shared" si="12"/>
        <v>141</v>
      </c>
      <c r="AY18">
        <f>(AV18/AX18)*100</f>
        <v>87.2340425531915</v>
      </c>
      <c r="BB18" s="8" t="s">
        <v>269</v>
      </c>
      <c r="BC18">
        <v>0</v>
      </c>
      <c r="BD18">
        <v>131</v>
      </c>
      <c r="BE18">
        <f t="shared" si="14"/>
        <v>131</v>
      </c>
      <c r="BF18">
        <f>(BC18/BE18)*100</f>
        <v>0</v>
      </c>
      <c r="BI18" s="8" t="s">
        <v>305</v>
      </c>
      <c r="BJ18">
        <v>116</v>
      </c>
      <c r="BK18">
        <v>6</v>
      </c>
      <c r="BL18">
        <f t="shared" si="16"/>
        <v>122</v>
      </c>
      <c r="BM18">
        <f>(BJ18/BL18)*100</f>
        <v>95.081967213114751</v>
      </c>
      <c r="BP18" s="8" t="s">
        <v>341</v>
      </c>
      <c r="BQ18">
        <v>97</v>
      </c>
      <c r="BR18">
        <v>21</v>
      </c>
      <c r="BS18" s="19">
        <f t="shared" si="18"/>
        <v>118</v>
      </c>
      <c r="BT18">
        <f>(BQ18/BS18)*100</f>
        <v>82.203389830508485</v>
      </c>
      <c r="BX18" s="8" t="s">
        <v>381</v>
      </c>
      <c r="BY18">
        <v>131</v>
      </c>
      <c r="BZ18">
        <v>7</v>
      </c>
      <c r="CA18" s="19">
        <f t="shared" si="20"/>
        <v>138</v>
      </c>
      <c r="CB18">
        <f>(BY18/CA18)*100</f>
        <v>94.927536231884062</v>
      </c>
    </row>
    <row r="19" spans="2:81" x14ac:dyDescent="0.35">
      <c r="B19" s="4" t="s">
        <v>641</v>
      </c>
      <c r="C19" t="s">
        <v>642</v>
      </c>
      <c r="E19" s="4" t="s">
        <v>23</v>
      </c>
      <c r="F19">
        <v>159</v>
      </c>
      <c r="G19">
        <v>64</v>
      </c>
      <c r="H19">
        <f t="shared" si="0"/>
        <v>223</v>
      </c>
      <c r="I19">
        <f t="shared" ref="I19:I20" si="55">(F19/H19)*100</f>
        <v>71.300448430493262</v>
      </c>
      <c r="L19" s="8" t="s">
        <v>54</v>
      </c>
      <c r="M19">
        <v>190</v>
      </c>
      <c r="N19">
        <v>19</v>
      </c>
      <c r="O19">
        <f t="shared" si="2"/>
        <v>209</v>
      </c>
      <c r="P19">
        <f t="shared" ref="P19:P20" si="56">(M19/O19)*100</f>
        <v>90.909090909090907</v>
      </c>
      <c r="S19" s="8" t="s">
        <v>90</v>
      </c>
      <c r="T19">
        <v>112</v>
      </c>
      <c r="U19">
        <v>27</v>
      </c>
      <c r="V19">
        <f t="shared" si="4"/>
        <v>139</v>
      </c>
      <c r="W19">
        <f t="shared" ref="W19:W20" si="57">(T19/V19)*100</f>
        <v>80.57553956834532</v>
      </c>
      <c r="Z19" s="8" t="s">
        <v>126</v>
      </c>
      <c r="AA19">
        <v>123</v>
      </c>
      <c r="AB19">
        <v>19</v>
      </c>
      <c r="AC19">
        <f t="shared" si="6"/>
        <v>142</v>
      </c>
      <c r="AD19">
        <f t="shared" ref="AD19:AD20" si="58">(AA19/AC19)*100</f>
        <v>86.619718309859152</v>
      </c>
      <c r="AG19" s="8" t="s">
        <v>162</v>
      </c>
      <c r="AH19">
        <v>18</v>
      </c>
      <c r="AI19">
        <v>179</v>
      </c>
      <c r="AJ19">
        <f t="shared" si="8"/>
        <v>197</v>
      </c>
      <c r="AK19">
        <f t="shared" ref="AK19:AK20" si="59">(AH19/AJ19)*100</f>
        <v>9.1370558375634516</v>
      </c>
      <c r="AN19" s="8" t="s">
        <v>198</v>
      </c>
      <c r="AO19">
        <v>144</v>
      </c>
      <c r="AP19">
        <v>13</v>
      </c>
      <c r="AQ19">
        <f t="shared" si="10"/>
        <v>157</v>
      </c>
      <c r="AR19">
        <f t="shared" ref="AR19:AR20" si="60">(AO19/AQ19)*100</f>
        <v>91.719745222929944</v>
      </c>
      <c r="AU19" s="8" t="s">
        <v>234</v>
      </c>
      <c r="AV19">
        <v>115</v>
      </c>
      <c r="AW19">
        <v>22</v>
      </c>
      <c r="AX19">
        <f t="shared" si="12"/>
        <v>137</v>
      </c>
      <c r="AY19">
        <f t="shared" ref="AY19:AY20" si="61">(AV19/AX19)*100</f>
        <v>83.941605839416056</v>
      </c>
      <c r="BB19" s="8" t="s">
        <v>270</v>
      </c>
      <c r="BC19">
        <v>0</v>
      </c>
      <c r="BD19">
        <v>216</v>
      </c>
      <c r="BE19">
        <f t="shared" si="14"/>
        <v>216</v>
      </c>
      <c r="BF19">
        <f t="shared" ref="BF19:BF20" si="62">(BC19/BE19)*100</f>
        <v>0</v>
      </c>
      <c r="BI19" s="8" t="s">
        <v>306</v>
      </c>
      <c r="BJ19">
        <v>140</v>
      </c>
      <c r="BK19">
        <v>12</v>
      </c>
      <c r="BL19">
        <f t="shared" si="16"/>
        <v>152</v>
      </c>
      <c r="BM19">
        <f t="shared" ref="BM19:BM20" si="63">(BJ19/BL19)*100</f>
        <v>92.10526315789474</v>
      </c>
      <c r="BP19" s="8" t="s">
        <v>342</v>
      </c>
      <c r="BQ19">
        <v>120</v>
      </c>
      <c r="BR19">
        <v>14</v>
      </c>
      <c r="BS19" s="19">
        <f t="shared" si="18"/>
        <v>134</v>
      </c>
      <c r="BT19">
        <f t="shared" ref="BT19:BT20" si="64">(BQ19/BS19)*100</f>
        <v>89.552238805970148</v>
      </c>
      <c r="BX19" s="8" t="s">
        <v>382</v>
      </c>
      <c r="BY19">
        <v>95</v>
      </c>
      <c r="BZ19">
        <v>9</v>
      </c>
      <c r="CA19" s="19">
        <f t="shared" si="20"/>
        <v>104</v>
      </c>
      <c r="CB19">
        <f t="shared" ref="CB19:CB20" si="65">(BY19/CA19)*100</f>
        <v>91.34615384615384</v>
      </c>
    </row>
    <row r="20" spans="2:81" x14ac:dyDescent="0.35">
      <c r="B20" s="4" t="s">
        <v>643</v>
      </c>
      <c r="C20" t="s">
        <v>644</v>
      </c>
      <c r="E20" s="4" t="s">
        <v>24</v>
      </c>
      <c r="F20">
        <v>174</v>
      </c>
      <c r="G20">
        <v>64</v>
      </c>
      <c r="H20">
        <f t="shared" si="0"/>
        <v>238</v>
      </c>
      <c r="I20">
        <f t="shared" si="55"/>
        <v>73.109243697478988</v>
      </c>
      <c r="L20" s="8" t="s">
        <v>55</v>
      </c>
      <c r="M20">
        <v>178</v>
      </c>
      <c r="N20">
        <v>17</v>
      </c>
      <c r="O20">
        <f t="shared" si="2"/>
        <v>195</v>
      </c>
      <c r="P20">
        <f t="shared" si="56"/>
        <v>91.282051282051285</v>
      </c>
      <c r="S20" s="8" t="s">
        <v>91</v>
      </c>
      <c r="T20">
        <v>170</v>
      </c>
      <c r="U20">
        <v>32</v>
      </c>
      <c r="V20">
        <f t="shared" si="4"/>
        <v>202</v>
      </c>
      <c r="W20">
        <f t="shared" si="57"/>
        <v>84.158415841584159</v>
      </c>
      <c r="Z20" s="8" t="s">
        <v>127</v>
      </c>
      <c r="AA20">
        <v>212</v>
      </c>
      <c r="AB20">
        <v>36</v>
      </c>
      <c r="AC20">
        <f t="shared" si="6"/>
        <v>248</v>
      </c>
      <c r="AD20">
        <f t="shared" si="58"/>
        <v>85.483870967741936</v>
      </c>
      <c r="AG20" s="8" t="s">
        <v>163</v>
      </c>
      <c r="AH20">
        <v>31</v>
      </c>
      <c r="AI20">
        <v>203</v>
      </c>
      <c r="AJ20">
        <f t="shared" si="8"/>
        <v>234</v>
      </c>
      <c r="AK20">
        <f t="shared" si="59"/>
        <v>13.247863247863249</v>
      </c>
      <c r="AN20" s="8" t="s">
        <v>199</v>
      </c>
      <c r="AO20">
        <v>116</v>
      </c>
      <c r="AP20">
        <v>12</v>
      </c>
      <c r="AQ20">
        <f t="shared" si="10"/>
        <v>128</v>
      </c>
      <c r="AR20">
        <f t="shared" si="60"/>
        <v>90.625</v>
      </c>
      <c r="AU20" s="8" t="s">
        <v>235</v>
      </c>
      <c r="AV20">
        <v>120</v>
      </c>
      <c r="AW20">
        <v>18</v>
      </c>
      <c r="AX20">
        <f t="shared" si="12"/>
        <v>138</v>
      </c>
      <c r="AY20">
        <f t="shared" si="61"/>
        <v>86.956521739130437</v>
      </c>
      <c r="BB20" s="8" t="s">
        <v>271</v>
      </c>
      <c r="BC20">
        <v>0</v>
      </c>
      <c r="BD20">
        <v>145</v>
      </c>
      <c r="BE20">
        <f t="shared" si="14"/>
        <v>145</v>
      </c>
      <c r="BF20">
        <f t="shared" si="62"/>
        <v>0</v>
      </c>
      <c r="BI20" s="8" t="s">
        <v>307</v>
      </c>
      <c r="BJ20">
        <v>111</v>
      </c>
      <c r="BK20">
        <v>19</v>
      </c>
      <c r="BL20">
        <f t="shared" si="16"/>
        <v>130</v>
      </c>
      <c r="BM20">
        <f t="shared" si="63"/>
        <v>85.384615384615387</v>
      </c>
      <c r="BP20" s="8" t="s">
        <v>343</v>
      </c>
      <c r="BQ20">
        <v>62</v>
      </c>
      <c r="BR20">
        <v>6</v>
      </c>
      <c r="BS20" s="19">
        <f t="shared" si="18"/>
        <v>68</v>
      </c>
      <c r="BT20">
        <f t="shared" si="64"/>
        <v>91.17647058823529</v>
      </c>
      <c r="BX20" s="8" t="s">
        <v>383</v>
      </c>
      <c r="BY20">
        <v>68</v>
      </c>
      <c r="BZ20">
        <v>4</v>
      </c>
      <c r="CA20" s="19">
        <f t="shared" si="20"/>
        <v>72</v>
      </c>
      <c r="CB20">
        <f t="shared" si="65"/>
        <v>94.444444444444443</v>
      </c>
    </row>
    <row r="21" spans="2:81" x14ac:dyDescent="0.35">
      <c r="B21" s="4"/>
      <c r="E21" s="5" t="s">
        <v>25</v>
      </c>
      <c r="H21">
        <f t="shared" si="0"/>
        <v>0</v>
      </c>
      <c r="I21" s="6">
        <f>AVERAGE(I18:I20)</f>
        <v>75.108574220774472</v>
      </c>
      <c r="J21" s="6">
        <f>STDEV(I18:I20)/SQRT(3)</f>
        <v>2.9503020582670154</v>
      </c>
      <c r="L21" s="9" t="s">
        <v>56</v>
      </c>
      <c r="O21">
        <f t="shared" si="2"/>
        <v>0</v>
      </c>
      <c r="P21" s="6">
        <f>AVERAGE(P18:P20)</f>
        <v>90.763384030710768</v>
      </c>
      <c r="Q21" s="6">
        <f>STDEV(P18:P20)/SQRT(3)</f>
        <v>0.34919889181346442</v>
      </c>
      <c r="S21" s="9" t="s">
        <v>92</v>
      </c>
      <c r="V21">
        <f t="shared" si="4"/>
        <v>0</v>
      </c>
      <c r="W21" s="6">
        <f>AVERAGE(W18:W20)</f>
        <v>83.454232641633169</v>
      </c>
      <c r="X21" s="6">
        <f>STDEV(W18:W20)/SQRT(3)</f>
        <v>1.5006243688616341</v>
      </c>
      <c r="Z21" s="9" t="s">
        <v>128</v>
      </c>
      <c r="AC21">
        <f t="shared" si="6"/>
        <v>0</v>
      </c>
      <c r="AD21" s="6">
        <f>AVERAGE(AD18:AD20)</f>
        <v>83.963607773384766</v>
      </c>
      <c r="AE21" s="6">
        <f>STDEV(AD18:AD20)/SQRT(3)</f>
        <v>2.1137731233376389</v>
      </c>
      <c r="AG21" s="9" t="s">
        <v>164</v>
      </c>
      <c r="AJ21">
        <f t="shared" si="8"/>
        <v>0</v>
      </c>
      <c r="AK21" s="6">
        <f>AVERAGE(AK18:AK20)</f>
        <v>11.19995745215158</v>
      </c>
      <c r="AL21" s="6">
        <f>STDEV(AK18:AK20)/SQRT(3)</f>
        <v>1.1867115694334665</v>
      </c>
      <c r="AN21" s="9" t="s">
        <v>200</v>
      </c>
      <c r="AQ21">
        <f t="shared" si="10"/>
        <v>0</v>
      </c>
      <c r="AR21" s="6">
        <f>AVERAGE(AR18:AR20)</f>
        <v>91.148073887573503</v>
      </c>
      <c r="AS21" s="6">
        <f>STDEV(AR18:AR20)/SQRT(3)</f>
        <v>0.31695849346049726</v>
      </c>
      <c r="AU21" s="9" t="s">
        <v>236</v>
      </c>
      <c r="AX21">
        <f t="shared" si="12"/>
        <v>0</v>
      </c>
      <c r="AY21" s="6">
        <f>AVERAGE(AY18:AY20)</f>
        <v>86.044056710579341</v>
      </c>
      <c r="AZ21" s="6">
        <f>STDEV(AY18:AY20)/SQRT(3)</f>
        <v>1.0542737152183157</v>
      </c>
      <c r="BB21" s="9" t="s">
        <v>272</v>
      </c>
      <c r="BE21">
        <f t="shared" si="14"/>
        <v>0</v>
      </c>
      <c r="BF21" s="6">
        <f>AVERAGE(BF18:BF20)</f>
        <v>0</v>
      </c>
      <c r="BG21" s="6">
        <f>STDEV(BF18:BF20)/SQRT(3)</f>
        <v>0</v>
      </c>
      <c r="BI21" s="9" t="s">
        <v>308</v>
      </c>
      <c r="BL21">
        <f t="shared" si="16"/>
        <v>0</v>
      </c>
      <c r="BM21" s="6">
        <f>AVERAGE(BM18:BM20)</f>
        <v>90.857281918541617</v>
      </c>
      <c r="BN21" s="6">
        <f>STDEV(BM18:BM20)/SQRT(3)</f>
        <v>2.8680859472104387</v>
      </c>
      <c r="BP21" s="9" t="s">
        <v>344</v>
      </c>
      <c r="BS21" s="19">
        <f t="shared" si="18"/>
        <v>0</v>
      </c>
      <c r="BT21" s="6">
        <f>AVERAGE(BT18:BT20)</f>
        <v>87.644033074904641</v>
      </c>
      <c r="BU21" s="6">
        <f>STDEV(BT18:BT20)/SQRT(3)</f>
        <v>2.760433625672194</v>
      </c>
      <c r="BX21" s="9" t="s">
        <v>384</v>
      </c>
      <c r="CA21" s="19">
        <f t="shared" si="20"/>
        <v>0</v>
      </c>
      <c r="CB21" s="6">
        <f>AVERAGE(CB18:CB20)</f>
        <v>93.572711507494105</v>
      </c>
      <c r="CC21" s="6">
        <f>STDEV(CB18:CB20)/SQRT(3)</f>
        <v>1.1219794536484331</v>
      </c>
    </row>
    <row r="22" spans="2:81" x14ac:dyDescent="0.35">
      <c r="E22" s="4" t="s">
        <v>26</v>
      </c>
      <c r="F22">
        <v>139</v>
      </c>
      <c r="G22">
        <v>35</v>
      </c>
      <c r="H22">
        <f t="shared" si="0"/>
        <v>174</v>
      </c>
      <c r="I22">
        <f>(F22/H22)*100</f>
        <v>79.885057471264361</v>
      </c>
      <c r="L22" s="8" t="s">
        <v>57</v>
      </c>
      <c r="M22">
        <v>163</v>
      </c>
      <c r="N22">
        <v>54</v>
      </c>
      <c r="O22">
        <f t="shared" si="2"/>
        <v>217</v>
      </c>
      <c r="P22">
        <f>(M22/O22)*100</f>
        <v>75.115207373271886</v>
      </c>
      <c r="S22" s="8" t="s">
        <v>93</v>
      </c>
      <c r="T22">
        <v>203</v>
      </c>
      <c r="U22">
        <v>44</v>
      </c>
      <c r="V22">
        <f t="shared" si="4"/>
        <v>247</v>
      </c>
      <c r="W22">
        <f>(T22/V22)*100</f>
        <v>82.186234817813769</v>
      </c>
      <c r="Z22" s="8" t="s">
        <v>129</v>
      </c>
      <c r="AA22">
        <v>225</v>
      </c>
      <c r="AB22">
        <v>51</v>
      </c>
      <c r="AC22">
        <f t="shared" si="6"/>
        <v>276</v>
      </c>
      <c r="AD22">
        <f>(AA22/AC22)*100</f>
        <v>81.521739130434781</v>
      </c>
      <c r="AG22" s="8" t="s">
        <v>165</v>
      </c>
      <c r="AH22">
        <v>268</v>
      </c>
      <c r="AI22">
        <v>51</v>
      </c>
      <c r="AJ22">
        <f t="shared" si="8"/>
        <v>319</v>
      </c>
      <c r="AK22">
        <f>(AH22/AJ22)*100</f>
        <v>84.012539184952985</v>
      </c>
      <c r="AN22" s="8" t="s">
        <v>201</v>
      </c>
      <c r="AO22">
        <v>0</v>
      </c>
      <c r="AP22">
        <v>297</v>
      </c>
      <c r="AQ22">
        <f t="shared" si="10"/>
        <v>297</v>
      </c>
      <c r="AR22">
        <f>(AO22/AQ22)*100</f>
        <v>0</v>
      </c>
      <c r="AU22" s="8" t="s">
        <v>237</v>
      </c>
      <c r="AV22">
        <v>105</v>
      </c>
      <c r="AW22">
        <v>8</v>
      </c>
      <c r="AX22">
        <f t="shared" si="12"/>
        <v>113</v>
      </c>
      <c r="AY22">
        <f>(AV22/AX22)*100</f>
        <v>92.920353982300881</v>
      </c>
      <c r="BB22" s="8" t="s">
        <v>273</v>
      </c>
      <c r="BC22">
        <v>106</v>
      </c>
      <c r="BD22">
        <v>8</v>
      </c>
      <c r="BE22">
        <f t="shared" si="14"/>
        <v>114</v>
      </c>
      <c r="BF22">
        <f>(BC22/BE22)*100</f>
        <v>92.982456140350877</v>
      </c>
      <c r="BI22" s="8" t="s">
        <v>309</v>
      </c>
      <c r="BJ22">
        <v>100</v>
      </c>
      <c r="BK22">
        <v>15</v>
      </c>
      <c r="BL22">
        <f t="shared" si="16"/>
        <v>115</v>
      </c>
      <c r="BM22">
        <f>(BJ22/BL22)*100</f>
        <v>86.956521739130437</v>
      </c>
      <c r="BP22" s="8" t="s">
        <v>345</v>
      </c>
      <c r="BQ22">
        <v>80</v>
      </c>
      <c r="BR22">
        <v>7</v>
      </c>
      <c r="BS22" s="19">
        <f t="shared" si="18"/>
        <v>87</v>
      </c>
      <c r="BT22">
        <f>(BQ22/BS22)*100</f>
        <v>91.954022988505741</v>
      </c>
      <c r="BX22" s="8" t="s">
        <v>385</v>
      </c>
      <c r="BY22">
        <v>65</v>
      </c>
      <c r="BZ22">
        <v>7</v>
      </c>
      <c r="CA22" s="19">
        <f t="shared" si="20"/>
        <v>72</v>
      </c>
      <c r="CB22">
        <f>(BY22/CA22)*100</f>
        <v>90.277777777777786</v>
      </c>
    </row>
    <row r="23" spans="2:81" x14ac:dyDescent="0.35">
      <c r="E23" s="4" t="s">
        <v>27</v>
      </c>
      <c r="F23">
        <f>195+86</f>
        <v>281</v>
      </c>
      <c r="G23">
        <f>50+51</f>
        <v>101</v>
      </c>
      <c r="H23">
        <f t="shared" si="0"/>
        <v>382</v>
      </c>
      <c r="I23">
        <f t="shared" ref="I23:I24" si="66">(F23/H23)*100</f>
        <v>73.560209424083766</v>
      </c>
      <c r="L23" s="8" t="s">
        <v>58</v>
      </c>
      <c r="M23">
        <v>166</v>
      </c>
      <c r="N23">
        <v>56</v>
      </c>
      <c r="O23">
        <f t="shared" si="2"/>
        <v>222</v>
      </c>
      <c r="P23">
        <f t="shared" ref="P23:P24" si="67">(M23/O23)*100</f>
        <v>74.774774774774784</v>
      </c>
      <c r="S23" s="8" t="s">
        <v>94</v>
      </c>
      <c r="T23">
        <v>226</v>
      </c>
      <c r="U23">
        <v>50</v>
      </c>
      <c r="V23">
        <f t="shared" si="4"/>
        <v>276</v>
      </c>
      <c r="W23">
        <f t="shared" ref="W23:W24" si="68">(T23/V23)*100</f>
        <v>81.884057971014485</v>
      </c>
      <c r="Z23" s="8" t="s">
        <v>130</v>
      </c>
      <c r="AA23">
        <f>296+57</f>
        <v>353</v>
      </c>
      <c r="AB23">
        <f>59+11</f>
        <v>70</v>
      </c>
      <c r="AC23">
        <f t="shared" si="6"/>
        <v>423</v>
      </c>
      <c r="AD23">
        <f t="shared" ref="AD23:AD24" si="69">(AA23/AC23)*100</f>
        <v>83.451536643026003</v>
      </c>
      <c r="AG23" s="8" t="s">
        <v>166</v>
      </c>
      <c r="AH23">
        <v>235</v>
      </c>
      <c r="AI23">
        <v>38</v>
      </c>
      <c r="AJ23">
        <f t="shared" si="8"/>
        <v>273</v>
      </c>
      <c r="AK23">
        <f t="shared" ref="AK23:AK24" si="70">(AH23/AJ23)*100</f>
        <v>86.080586080586087</v>
      </c>
      <c r="AN23" s="8" t="s">
        <v>202</v>
      </c>
      <c r="AO23">
        <v>1</v>
      </c>
      <c r="AP23">
        <v>177</v>
      </c>
      <c r="AQ23">
        <f t="shared" si="10"/>
        <v>178</v>
      </c>
      <c r="AR23">
        <f t="shared" ref="AR23:AR24" si="71">(AO23/AQ23)*100</f>
        <v>0.5617977528089888</v>
      </c>
      <c r="AU23" s="8" t="s">
        <v>238</v>
      </c>
      <c r="AV23">
        <v>90</v>
      </c>
      <c r="AW23">
        <v>10</v>
      </c>
      <c r="AX23">
        <f t="shared" si="12"/>
        <v>100</v>
      </c>
      <c r="AY23">
        <f t="shared" ref="AY23:AY24" si="72">(AV23/AX23)*100</f>
        <v>90</v>
      </c>
      <c r="BB23" s="8" t="s">
        <v>274</v>
      </c>
      <c r="BC23">
        <v>100</v>
      </c>
      <c r="BD23">
        <v>20</v>
      </c>
      <c r="BE23">
        <f t="shared" si="14"/>
        <v>120</v>
      </c>
      <c r="BF23">
        <f t="shared" ref="BF23:BF24" si="73">(BC23/BE23)*100</f>
        <v>83.333333333333343</v>
      </c>
      <c r="BI23" s="8" t="s">
        <v>310</v>
      </c>
      <c r="BJ23">
        <v>113</v>
      </c>
      <c r="BK23">
        <v>14</v>
      </c>
      <c r="BL23">
        <f t="shared" si="16"/>
        <v>127</v>
      </c>
      <c r="BM23">
        <f t="shared" ref="BM23:BM24" si="74">(BJ23/BL23)*100</f>
        <v>88.976377952755897</v>
      </c>
      <c r="BP23" s="8" t="s">
        <v>346</v>
      </c>
      <c r="BQ23">
        <v>41</v>
      </c>
      <c r="BR23">
        <v>6</v>
      </c>
      <c r="BS23" s="19">
        <f t="shared" si="18"/>
        <v>47</v>
      </c>
      <c r="BT23">
        <f t="shared" ref="BT23:BT24" si="75">(BQ23/BS23)*100</f>
        <v>87.2340425531915</v>
      </c>
      <c r="BX23" s="8" t="s">
        <v>386</v>
      </c>
      <c r="BY23">
        <v>97</v>
      </c>
      <c r="BZ23">
        <v>9</v>
      </c>
      <c r="CA23" s="19">
        <f t="shared" si="20"/>
        <v>106</v>
      </c>
      <c r="CB23">
        <f t="shared" ref="CB23:CB24" si="76">(BY23/CA23)*100</f>
        <v>91.509433962264154</v>
      </c>
    </row>
    <row r="24" spans="2:81" x14ac:dyDescent="0.35">
      <c r="E24" s="4" t="s">
        <v>28</v>
      </c>
      <c r="F24">
        <v>158</v>
      </c>
      <c r="G24">
        <v>34</v>
      </c>
      <c r="H24">
        <f t="shared" si="0"/>
        <v>192</v>
      </c>
      <c r="I24">
        <f t="shared" si="66"/>
        <v>82.291666666666657</v>
      </c>
      <c r="L24" s="8" t="s">
        <v>59</v>
      </c>
      <c r="M24">
        <v>155</v>
      </c>
      <c r="N24">
        <v>37</v>
      </c>
      <c r="O24">
        <f t="shared" si="2"/>
        <v>192</v>
      </c>
      <c r="P24">
        <f t="shared" si="67"/>
        <v>80.729166666666657</v>
      </c>
      <c r="S24" s="8" t="s">
        <v>95</v>
      </c>
      <c r="T24">
        <v>255</v>
      </c>
      <c r="U24">
        <v>48</v>
      </c>
      <c r="V24">
        <f t="shared" si="4"/>
        <v>303</v>
      </c>
      <c r="W24">
        <f t="shared" si="68"/>
        <v>84.158415841584159</v>
      </c>
      <c r="Z24" s="8" t="s">
        <v>131</v>
      </c>
      <c r="AA24">
        <f>449+227</f>
        <v>676</v>
      </c>
      <c r="AB24">
        <f>63+31</f>
        <v>94</v>
      </c>
      <c r="AC24">
        <f t="shared" si="6"/>
        <v>770</v>
      </c>
      <c r="AD24">
        <f t="shared" si="69"/>
        <v>87.79220779220779</v>
      </c>
      <c r="AG24" s="8" t="s">
        <v>167</v>
      </c>
      <c r="AH24">
        <v>182</v>
      </c>
      <c r="AI24">
        <v>45</v>
      </c>
      <c r="AJ24">
        <f t="shared" si="8"/>
        <v>227</v>
      </c>
      <c r="AK24">
        <f t="shared" si="70"/>
        <v>80.1762114537445</v>
      </c>
      <c r="AN24" s="8" t="s">
        <v>203</v>
      </c>
      <c r="AO24">
        <v>1</v>
      </c>
      <c r="AP24">
        <v>90</v>
      </c>
      <c r="AQ24">
        <f t="shared" si="10"/>
        <v>91</v>
      </c>
      <c r="AR24">
        <f t="shared" si="71"/>
        <v>1.098901098901099</v>
      </c>
      <c r="AU24" s="8" t="s">
        <v>239</v>
      </c>
      <c r="AV24">
        <v>104</v>
      </c>
      <c r="AW24">
        <v>8</v>
      </c>
      <c r="AX24">
        <f t="shared" si="12"/>
        <v>112</v>
      </c>
      <c r="AY24">
        <f t="shared" si="72"/>
        <v>92.857142857142861</v>
      </c>
      <c r="BB24" s="8" t="s">
        <v>275</v>
      </c>
      <c r="BC24">
        <v>101</v>
      </c>
      <c r="BD24">
        <v>19</v>
      </c>
      <c r="BE24">
        <f t="shared" si="14"/>
        <v>120</v>
      </c>
      <c r="BF24">
        <f t="shared" si="73"/>
        <v>84.166666666666671</v>
      </c>
      <c r="BI24" s="8" t="s">
        <v>311</v>
      </c>
      <c r="BJ24">
        <v>86</v>
      </c>
      <c r="BK24">
        <v>10</v>
      </c>
      <c r="BL24">
        <f t="shared" si="16"/>
        <v>96</v>
      </c>
      <c r="BM24">
        <f t="shared" si="74"/>
        <v>89.583333333333343</v>
      </c>
      <c r="BP24" s="8" t="s">
        <v>347</v>
      </c>
      <c r="BQ24">
        <v>105</v>
      </c>
      <c r="BR24">
        <v>15</v>
      </c>
      <c r="BS24" s="19">
        <f t="shared" si="18"/>
        <v>120</v>
      </c>
      <c r="BT24">
        <f t="shared" si="75"/>
        <v>87.5</v>
      </c>
      <c r="BX24" s="8" t="s">
        <v>387</v>
      </c>
      <c r="BY24">
        <v>86</v>
      </c>
      <c r="BZ24">
        <v>8</v>
      </c>
      <c r="CA24" s="19">
        <f t="shared" si="20"/>
        <v>94</v>
      </c>
      <c r="CB24">
        <f t="shared" si="76"/>
        <v>91.489361702127653</v>
      </c>
    </row>
    <row r="25" spans="2:81" x14ac:dyDescent="0.35">
      <c r="E25" s="7" t="s">
        <v>29</v>
      </c>
      <c r="H25">
        <f t="shared" si="0"/>
        <v>0</v>
      </c>
      <c r="I25" s="6">
        <f>AVERAGE(I22:I24)</f>
        <v>78.578977854004933</v>
      </c>
      <c r="J25" s="6">
        <f>STDEV(I22:I24)/SQRT(3)</f>
        <v>2.6037773438941048</v>
      </c>
      <c r="L25" s="9" t="s">
        <v>60</v>
      </c>
      <c r="O25">
        <f t="shared" si="2"/>
        <v>0</v>
      </c>
      <c r="P25" s="6">
        <f>AVERAGE(P22:P24)</f>
        <v>76.873049604904438</v>
      </c>
      <c r="Q25" s="6">
        <f>STDEV(P22:P24)/SQRT(3)</f>
        <v>1.9305614627218439</v>
      </c>
      <c r="S25" s="9" t="s">
        <v>96</v>
      </c>
      <c r="V25">
        <f t="shared" si="4"/>
        <v>0</v>
      </c>
      <c r="W25" s="6">
        <f>AVERAGE(W22:W24)</f>
        <v>82.742902876804138</v>
      </c>
      <c r="X25" s="6">
        <f>STDEV(W22:W24)/SQRT(3)</f>
        <v>0.71311182544783558</v>
      </c>
      <c r="Z25" s="9" t="s">
        <v>132</v>
      </c>
      <c r="AC25">
        <f t="shared" si="6"/>
        <v>0</v>
      </c>
      <c r="AD25" s="6">
        <f>AVERAGE(AD22:AD24)</f>
        <v>84.255161188556187</v>
      </c>
      <c r="AE25" s="6">
        <f>STDEV(AD22:AD24)/SQRT(3)</f>
        <v>1.8541892763148806</v>
      </c>
      <c r="AG25" s="9" t="s">
        <v>168</v>
      </c>
      <c r="AJ25">
        <f t="shared" si="8"/>
        <v>0</v>
      </c>
      <c r="AK25" s="6">
        <f>AVERAGE(AK22:AK24)</f>
        <v>83.423112239761181</v>
      </c>
      <c r="AL25" s="6">
        <f>STDEV(AK22:AK24)/SQRT(3)</f>
        <v>1.7297377475898172</v>
      </c>
      <c r="AN25" s="9" t="s">
        <v>204</v>
      </c>
      <c r="AQ25">
        <f t="shared" si="10"/>
        <v>0</v>
      </c>
      <c r="AR25" s="6">
        <f>AVERAGE(AR22:AR24)</f>
        <v>0.5535662839033626</v>
      </c>
      <c r="AS25" s="6">
        <f>STDEV(AR22:AR24)/SQRT(3)</f>
        <v>0.31725212061375258</v>
      </c>
      <c r="AU25" s="9" t="s">
        <v>240</v>
      </c>
      <c r="AX25">
        <f t="shared" si="12"/>
        <v>0</v>
      </c>
      <c r="AY25" s="6">
        <f>AVERAGE(AY22:AY24)</f>
        <v>91.925832279814585</v>
      </c>
      <c r="AZ25" s="6">
        <f>STDEV(AY22:AY24)/SQRT(3)</f>
        <v>0.96308902133842311</v>
      </c>
      <c r="BB25" s="9" t="s">
        <v>276</v>
      </c>
      <c r="BE25">
        <f t="shared" si="14"/>
        <v>0</v>
      </c>
      <c r="BF25" s="6">
        <f>AVERAGE(BF22:BF24)</f>
        <v>86.827485380116968</v>
      </c>
      <c r="BG25" s="6">
        <f>STDEV(BF22:BF24)/SQRT(3)</f>
        <v>3.0868732781252906</v>
      </c>
      <c r="BI25" s="9" t="s">
        <v>312</v>
      </c>
      <c r="BL25">
        <f t="shared" si="16"/>
        <v>0</v>
      </c>
      <c r="BM25" s="6">
        <f>AVERAGE(BM22:BM24)</f>
        <v>88.505411008406554</v>
      </c>
      <c r="BN25" s="6">
        <f>STDEV(BM22:BM24)/SQRT(3)</f>
        <v>0.79401767084912689</v>
      </c>
      <c r="BP25" s="9" t="s">
        <v>348</v>
      </c>
      <c r="BS25" s="19">
        <f t="shared" si="18"/>
        <v>0</v>
      </c>
      <c r="BT25" s="6">
        <f>AVERAGE(BT22:BT24)</f>
        <v>88.896021847232419</v>
      </c>
      <c r="BU25" s="6">
        <f>STDEV(BT22:BT24)/SQRT(3)</f>
        <v>1.5309269061475965</v>
      </c>
      <c r="BX25" s="9" t="s">
        <v>388</v>
      </c>
      <c r="CA25" s="19">
        <f t="shared" si="20"/>
        <v>0</v>
      </c>
      <c r="CB25" s="6">
        <f>AVERAGE(CB22:CB24)</f>
        <v>91.092191147389869</v>
      </c>
      <c r="CC25" s="6">
        <f>STDEV(CB22:CB24)/SQRT(3)</f>
        <v>0.40724790826510981</v>
      </c>
    </row>
    <row r="26" spans="2:81" x14ac:dyDescent="0.35">
      <c r="E26" s="4" t="s">
        <v>437</v>
      </c>
      <c r="F26">
        <v>2</v>
      </c>
      <c r="G26">
        <v>233</v>
      </c>
      <c r="H26">
        <f t="shared" si="0"/>
        <v>235</v>
      </c>
      <c r="I26">
        <f>(F26/H26)*100</f>
        <v>0.85106382978723405</v>
      </c>
      <c r="L26" s="8" t="s">
        <v>61</v>
      </c>
      <c r="M26">
        <v>246</v>
      </c>
      <c r="N26">
        <v>21</v>
      </c>
      <c r="O26">
        <f t="shared" si="2"/>
        <v>267</v>
      </c>
      <c r="P26">
        <f>(M26/O26)*100</f>
        <v>92.134831460674164</v>
      </c>
      <c r="S26" s="8" t="s">
        <v>97</v>
      </c>
      <c r="T26">
        <v>0</v>
      </c>
      <c r="U26">
        <v>289</v>
      </c>
      <c r="V26">
        <f t="shared" si="4"/>
        <v>289</v>
      </c>
      <c r="W26">
        <f>(T26/V26)*100</f>
        <v>0</v>
      </c>
      <c r="Z26" s="8" t="s">
        <v>133</v>
      </c>
      <c r="AA26">
        <v>0</v>
      </c>
      <c r="AB26">
        <v>248</v>
      </c>
      <c r="AC26">
        <f t="shared" si="6"/>
        <v>248</v>
      </c>
      <c r="AD26">
        <f>(AA26/AC26)*100</f>
        <v>0</v>
      </c>
      <c r="AG26" s="8" t="s">
        <v>169</v>
      </c>
      <c r="AH26">
        <v>204</v>
      </c>
      <c r="AI26">
        <v>297</v>
      </c>
      <c r="AJ26">
        <f t="shared" si="8"/>
        <v>501</v>
      </c>
      <c r="AK26">
        <f>(AH26/AJ26)*100</f>
        <v>40.718562874251496</v>
      </c>
      <c r="AN26" s="8" t="s">
        <v>205</v>
      </c>
      <c r="AO26">
        <v>382</v>
      </c>
      <c r="AP26">
        <v>28</v>
      </c>
      <c r="AQ26">
        <f t="shared" si="10"/>
        <v>410</v>
      </c>
      <c r="AR26">
        <f>(AO26/AQ26)*100</f>
        <v>93.170731707317074</v>
      </c>
      <c r="AU26" s="8" t="s">
        <v>241</v>
      </c>
      <c r="AV26">
        <v>0</v>
      </c>
      <c r="AW26">
        <v>77</v>
      </c>
      <c r="AX26">
        <f t="shared" si="12"/>
        <v>77</v>
      </c>
      <c r="AY26">
        <f>(AV26/AX26)*100</f>
        <v>0</v>
      </c>
      <c r="BB26" s="8" t="s">
        <v>277</v>
      </c>
      <c r="BC26">
        <v>107</v>
      </c>
      <c r="BD26">
        <v>157</v>
      </c>
      <c r="BE26">
        <f t="shared" si="14"/>
        <v>264</v>
      </c>
      <c r="BF26">
        <f>(BC26/BE26)*100</f>
        <v>40.530303030303031</v>
      </c>
      <c r="BI26" s="8" t="s">
        <v>313</v>
      </c>
      <c r="BJ26">
        <v>1</v>
      </c>
      <c r="BK26">
        <v>351</v>
      </c>
      <c r="BL26">
        <f t="shared" si="16"/>
        <v>352</v>
      </c>
      <c r="BM26">
        <f>(BJ26/BL26)*100</f>
        <v>0.28409090909090912</v>
      </c>
      <c r="BP26" s="8" t="s">
        <v>349</v>
      </c>
      <c r="BQ26">
        <v>0</v>
      </c>
      <c r="BR26">
        <v>191</v>
      </c>
      <c r="BS26" s="19">
        <f t="shared" si="18"/>
        <v>191</v>
      </c>
      <c r="BT26">
        <f>(BQ26/BS26)*100</f>
        <v>0</v>
      </c>
      <c r="BX26" s="8" t="s">
        <v>389</v>
      </c>
      <c r="BY26">
        <v>156</v>
      </c>
      <c r="BZ26">
        <v>12</v>
      </c>
      <c r="CA26" s="19">
        <f t="shared" si="20"/>
        <v>168</v>
      </c>
      <c r="CB26">
        <f>(BY26/CA26)*100</f>
        <v>92.857142857142861</v>
      </c>
    </row>
    <row r="27" spans="2:81" x14ac:dyDescent="0.35">
      <c r="E27" s="4" t="s">
        <v>438</v>
      </c>
      <c r="F27">
        <v>1</v>
      </c>
      <c r="G27">
        <v>192</v>
      </c>
      <c r="H27">
        <f t="shared" si="0"/>
        <v>193</v>
      </c>
      <c r="I27">
        <f t="shared" ref="I27:I28" si="77">(F27/H27)*100</f>
        <v>0.5181347150259068</v>
      </c>
      <c r="L27" s="8" t="s">
        <v>62</v>
      </c>
      <c r="M27">
        <v>275</v>
      </c>
      <c r="N27">
        <v>27</v>
      </c>
      <c r="O27">
        <f t="shared" si="2"/>
        <v>302</v>
      </c>
      <c r="P27">
        <f t="shared" ref="P27:P28" si="78">(M27/O27)*100</f>
        <v>91.059602649006621</v>
      </c>
      <c r="S27" s="8" t="s">
        <v>98</v>
      </c>
      <c r="T27">
        <v>0</v>
      </c>
      <c r="U27">
        <v>314</v>
      </c>
      <c r="V27">
        <f t="shared" si="4"/>
        <v>314</v>
      </c>
      <c r="W27">
        <f t="shared" ref="W27:W28" si="79">(T27/V27)*100</f>
        <v>0</v>
      </c>
      <c r="Z27" s="8" t="s">
        <v>134</v>
      </c>
      <c r="AA27">
        <v>1</v>
      </c>
      <c r="AB27">
        <v>399</v>
      </c>
      <c r="AC27">
        <f t="shared" si="6"/>
        <v>400</v>
      </c>
      <c r="AD27">
        <f t="shared" ref="AD27:AD28" si="80">(AA27/AC27)*100</f>
        <v>0.25</v>
      </c>
      <c r="AG27" s="8" t="s">
        <v>170</v>
      </c>
      <c r="AH27">
        <v>110</v>
      </c>
      <c r="AI27">
        <v>175</v>
      </c>
      <c r="AJ27">
        <f t="shared" si="8"/>
        <v>285</v>
      </c>
      <c r="AK27">
        <f t="shared" ref="AK27:AK28" si="81">(AH27/AJ27)*100</f>
        <v>38.596491228070171</v>
      </c>
      <c r="AN27" s="8" t="s">
        <v>206</v>
      </c>
      <c r="AO27">
        <v>258</v>
      </c>
      <c r="AP27">
        <v>25</v>
      </c>
      <c r="AQ27">
        <f t="shared" si="10"/>
        <v>283</v>
      </c>
      <c r="AR27">
        <f t="shared" ref="AR27:AR28" si="82">(AO27/AQ27)*100</f>
        <v>91.166077738515909</v>
      </c>
      <c r="AU27" s="8" t="s">
        <v>242</v>
      </c>
      <c r="AV27">
        <v>0</v>
      </c>
      <c r="AW27">
        <v>143</v>
      </c>
      <c r="AX27">
        <f t="shared" si="12"/>
        <v>143</v>
      </c>
      <c r="AY27">
        <f t="shared" ref="AY27:AY28" si="83">(AV27/AX27)*100</f>
        <v>0</v>
      </c>
      <c r="BB27" s="8" t="s">
        <v>278</v>
      </c>
      <c r="BC27">
        <v>205</v>
      </c>
      <c r="BD27">
        <v>281</v>
      </c>
      <c r="BE27">
        <f t="shared" si="14"/>
        <v>486</v>
      </c>
      <c r="BF27">
        <f t="shared" ref="BF27:BF28" si="84">(BC27/BE27)*100</f>
        <v>42.181069958847736</v>
      </c>
      <c r="BI27" s="8" t="s">
        <v>314</v>
      </c>
      <c r="BJ27">
        <v>6</v>
      </c>
      <c r="BK27">
        <v>306</v>
      </c>
      <c r="BL27">
        <f t="shared" si="16"/>
        <v>312</v>
      </c>
      <c r="BM27">
        <f t="shared" ref="BM27:BM28" si="85">(BJ27/BL27)*100</f>
        <v>1.9230769230769231</v>
      </c>
      <c r="BP27" s="8" t="s">
        <v>350</v>
      </c>
      <c r="BQ27">
        <v>0</v>
      </c>
      <c r="BR27">
        <v>296</v>
      </c>
      <c r="BS27" s="19">
        <f t="shared" si="18"/>
        <v>296</v>
      </c>
      <c r="BT27">
        <f t="shared" ref="BT27:BT28" si="86">(BQ27/BS27)*100</f>
        <v>0</v>
      </c>
      <c r="BX27" s="8" t="s">
        <v>390</v>
      </c>
      <c r="BY27">
        <v>216</v>
      </c>
      <c r="BZ27">
        <v>12</v>
      </c>
      <c r="CA27" s="19">
        <f t="shared" si="20"/>
        <v>228</v>
      </c>
      <c r="CB27">
        <f t="shared" ref="CB27:CB28" si="87">(BY27/CA27)*100</f>
        <v>94.73684210526315</v>
      </c>
    </row>
    <row r="28" spans="2:81" x14ac:dyDescent="0.35">
      <c r="E28" s="4" t="s">
        <v>439</v>
      </c>
      <c r="F28">
        <v>3</v>
      </c>
      <c r="G28">
        <v>243</v>
      </c>
      <c r="H28">
        <f t="shared" si="0"/>
        <v>246</v>
      </c>
      <c r="I28">
        <f t="shared" si="77"/>
        <v>1.2195121951219512</v>
      </c>
      <c r="L28" s="8" t="s">
        <v>63</v>
      </c>
      <c r="M28">
        <v>285</v>
      </c>
      <c r="N28">
        <v>23</v>
      </c>
      <c r="O28">
        <f t="shared" si="2"/>
        <v>308</v>
      </c>
      <c r="P28">
        <f t="shared" si="78"/>
        <v>92.532467532467535</v>
      </c>
      <c r="S28" s="8" t="s">
        <v>99</v>
      </c>
      <c r="T28">
        <v>2</v>
      </c>
      <c r="U28">
        <v>326</v>
      </c>
      <c r="V28">
        <f t="shared" si="4"/>
        <v>328</v>
      </c>
      <c r="W28">
        <f t="shared" si="79"/>
        <v>0.6097560975609756</v>
      </c>
      <c r="Z28" s="8" t="s">
        <v>135</v>
      </c>
      <c r="AA28">
        <v>0</v>
      </c>
      <c r="AB28">
        <v>201</v>
      </c>
      <c r="AC28">
        <f t="shared" si="6"/>
        <v>201</v>
      </c>
      <c r="AD28">
        <f t="shared" si="80"/>
        <v>0</v>
      </c>
      <c r="AG28" s="8" t="s">
        <v>171</v>
      </c>
      <c r="AH28">
        <v>147</v>
      </c>
      <c r="AI28">
        <f>190+135</f>
        <v>325</v>
      </c>
      <c r="AJ28">
        <f t="shared" si="8"/>
        <v>472</v>
      </c>
      <c r="AK28">
        <f t="shared" si="81"/>
        <v>31.14406779661017</v>
      </c>
      <c r="AN28" s="8" t="s">
        <v>207</v>
      </c>
      <c r="AO28">
        <v>235</v>
      </c>
      <c r="AP28">
        <v>18</v>
      </c>
      <c r="AQ28">
        <f t="shared" si="10"/>
        <v>253</v>
      </c>
      <c r="AR28">
        <f t="shared" si="82"/>
        <v>92.885375494071141</v>
      </c>
      <c r="AU28" s="8" t="s">
        <v>243</v>
      </c>
      <c r="AV28">
        <v>1</v>
      </c>
      <c r="AW28">
        <v>313</v>
      </c>
      <c r="AX28">
        <f t="shared" si="12"/>
        <v>314</v>
      </c>
      <c r="AY28">
        <f t="shared" si="83"/>
        <v>0.31847133757961787</v>
      </c>
      <c r="BB28" s="8" t="s">
        <v>279</v>
      </c>
      <c r="BC28">
        <v>120</v>
      </c>
      <c r="BD28">
        <v>125</v>
      </c>
      <c r="BE28">
        <f t="shared" si="14"/>
        <v>245</v>
      </c>
      <c r="BF28">
        <f t="shared" si="84"/>
        <v>48.979591836734691</v>
      </c>
      <c r="BI28" s="8" t="s">
        <v>315</v>
      </c>
      <c r="BJ28">
        <v>2</v>
      </c>
      <c r="BK28">
        <v>231</v>
      </c>
      <c r="BL28">
        <f t="shared" si="16"/>
        <v>233</v>
      </c>
      <c r="BM28">
        <f t="shared" si="85"/>
        <v>0.85836909871244638</v>
      </c>
      <c r="BP28" s="8" t="s">
        <v>351</v>
      </c>
      <c r="BQ28">
        <v>0</v>
      </c>
      <c r="BR28">
        <v>237</v>
      </c>
      <c r="BS28" s="19">
        <f t="shared" si="18"/>
        <v>237</v>
      </c>
      <c r="BT28">
        <f t="shared" si="86"/>
        <v>0</v>
      </c>
      <c r="BX28" s="8" t="s">
        <v>391</v>
      </c>
      <c r="BY28">
        <v>190</v>
      </c>
      <c r="BZ28">
        <v>22</v>
      </c>
      <c r="CA28" s="19">
        <f t="shared" si="20"/>
        <v>212</v>
      </c>
      <c r="CB28">
        <f t="shared" si="87"/>
        <v>89.622641509433961</v>
      </c>
    </row>
    <row r="29" spans="2:81" x14ac:dyDescent="0.35">
      <c r="E29" s="5" t="s">
        <v>31</v>
      </c>
      <c r="H29">
        <f t="shared" si="0"/>
        <v>0</v>
      </c>
      <c r="I29" s="6">
        <f>AVERAGE(I26:I28)</f>
        <v>0.86290357997836387</v>
      </c>
      <c r="J29" s="6">
        <f>STDEV(I26:I28)/SQRT(3)</f>
        <v>0.20255676336927625</v>
      </c>
      <c r="L29" s="9" t="s">
        <v>64</v>
      </c>
      <c r="O29">
        <f t="shared" si="2"/>
        <v>0</v>
      </c>
      <c r="P29" s="6">
        <f>AVERAGE(P26:P28)</f>
        <v>91.90896721404944</v>
      </c>
      <c r="Q29" s="6">
        <f>STDEV(P26:P28)/SQRT(3)</f>
        <v>0.43992186225154384</v>
      </c>
      <c r="S29" s="9" t="s">
        <v>100</v>
      </c>
      <c r="V29">
        <f t="shared" si="4"/>
        <v>0</v>
      </c>
      <c r="W29" s="6">
        <f>AVERAGE(W26:W28)</f>
        <v>0.2032520325203252</v>
      </c>
      <c r="X29" s="6">
        <f>STDEV(W26:W28)/SQRT(3)</f>
        <v>0.2032520325203252</v>
      </c>
      <c r="Z29" s="9" t="s">
        <v>136</v>
      </c>
      <c r="AC29">
        <f t="shared" si="6"/>
        <v>0</v>
      </c>
      <c r="AD29" s="6">
        <f>AVERAGE(AD26:AD28)</f>
        <v>8.3333333333333329E-2</v>
      </c>
      <c r="AE29" s="6">
        <f>STDEV(AD26:AD28)/SQRT(3)</f>
        <v>8.3333333333333343E-2</v>
      </c>
      <c r="AG29" s="9" t="s">
        <v>172</v>
      </c>
      <c r="AJ29">
        <f t="shared" si="8"/>
        <v>0</v>
      </c>
      <c r="AK29" s="6">
        <f>AVERAGE(AK26:AK28)</f>
        <v>36.819707299643945</v>
      </c>
      <c r="AL29" s="6">
        <f>STDEV(AK26:AK28)/SQRT(3)</f>
        <v>2.9031855977058605</v>
      </c>
      <c r="AN29" s="9" t="s">
        <v>208</v>
      </c>
      <c r="AQ29">
        <f t="shared" si="10"/>
        <v>0</v>
      </c>
      <c r="AR29" s="6">
        <f>AVERAGE(AR26:AR28)</f>
        <v>92.407394979968046</v>
      </c>
      <c r="AS29" s="6">
        <f>STDEV(AR26:AR28)/SQRT(3)</f>
        <v>0.62610127310584052</v>
      </c>
      <c r="AU29" s="9" t="s">
        <v>244</v>
      </c>
      <c r="AX29">
        <f t="shared" si="12"/>
        <v>0</v>
      </c>
      <c r="AY29" s="6">
        <f>AVERAGE(AY26:AY28)</f>
        <v>0.1061571125265393</v>
      </c>
      <c r="AZ29" s="6">
        <f>STDEV(AY26:AY28)/SQRT(3)</f>
        <v>0.1061571125265393</v>
      </c>
      <c r="BB29" s="9" t="s">
        <v>280</v>
      </c>
      <c r="BE29">
        <f t="shared" si="14"/>
        <v>0</v>
      </c>
      <c r="BF29" s="6">
        <f>AVERAGE(BF26:BF28)</f>
        <v>43.896988275295151</v>
      </c>
      <c r="BG29" s="6">
        <f>STDEV(BF26:BF28)/SQRT(3)</f>
        <v>2.5855948435619633</v>
      </c>
      <c r="BI29" s="9" t="s">
        <v>316</v>
      </c>
      <c r="BL29">
        <f t="shared" si="16"/>
        <v>0</v>
      </c>
      <c r="BM29" s="6">
        <f>AVERAGE(BM26:BM28)</f>
        <v>1.0218456436267596</v>
      </c>
      <c r="BN29" s="6">
        <f>STDEV(BM26:BM28)/SQRT(3)</f>
        <v>0.48014311202087862</v>
      </c>
      <c r="BP29" s="9" t="s">
        <v>352</v>
      </c>
      <c r="BS29" s="19">
        <f t="shared" si="18"/>
        <v>0</v>
      </c>
      <c r="BT29" s="6">
        <f>AVERAGE(BT26:BT28)</f>
        <v>0</v>
      </c>
      <c r="BU29" s="6">
        <f>STDEV(BT26:BT28)/SQRT(3)</f>
        <v>0</v>
      </c>
      <c r="BX29" s="9" t="s">
        <v>392</v>
      </c>
      <c r="CA29" s="19">
        <f t="shared" si="20"/>
        <v>0</v>
      </c>
      <c r="CB29" s="6">
        <f>AVERAGE(CB26:CB28)</f>
        <v>92.405542157279982</v>
      </c>
      <c r="CC29" s="6">
        <f>STDEV(CB26:CB28)/SQRT(3)</f>
        <v>1.4935103311418578</v>
      </c>
    </row>
    <row r="30" spans="2:81" x14ac:dyDescent="0.35">
      <c r="E30" s="4" t="s">
        <v>440</v>
      </c>
      <c r="F30">
        <v>3</v>
      </c>
      <c r="G30">
        <v>175</v>
      </c>
      <c r="H30">
        <f t="shared" si="0"/>
        <v>178</v>
      </c>
      <c r="I30">
        <f>(F30/H30)*100</f>
        <v>1.6853932584269662</v>
      </c>
      <c r="L30" s="8" t="s">
        <v>65</v>
      </c>
      <c r="M30">
        <f>82+139+4</f>
        <v>225</v>
      </c>
      <c r="N30">
        <v>17</v>
      </c>
      <c r="O30">
        <f t="shared" si="2"/>
        <v>242</v>
      </c>
      <c r="P30">
        <f>(M30/O30)*100</f>
        <v>92.975206611570243</v>
      </c>
      <c r="S30" s="8" t="s">
        <v>101</v>
      </c>
      <c r="T30">
        <v>1</v>
      </c>
      <c r="U30">
        <v>245</v>
      </c>
      <c r="V30">
        <f t="shared" si="4"/>
        <v>246</v>
      </c>
      <c r="W30">
        <f>(T30/V30)*100</f>
        <v>0.40650406504065045</v>
      </c>
      <c r="Z30" s="8" t="s">
        <v>137</v>
      </c>
      <c r="AA30">
        <v>0</v>
      </c>
      <c r="AB30">
        <v>60</v>
      </c>
      <c r="AC30">
        <f t="shared" si="6"/>
        <v>60</v>
      </c>
      <c r="AD30">
        <f>(AA30/AC30)*100</f>
        <v>0</v>
      </c>
      <c r="AG30" s="8" t="s">
        <v>173</v>
      </c>
      <c r="AH30">
        <v>85</v>
      </c>
      <c r="AI30">
        <v>86</v>
      </c>
      <c r="AJ30">
        <f t="shared" si="8"/>
        <v>171</v>
      </c>
      <c r="AK30">
        <f>(AH30/AJ30)*100</f>
        <v>49.707602339181285</v>
      </c>
      <c r="AN30" s="8" t="s">
        <v>209</v>
      </c>
      <c r="AO30">
        <v>163</v>
      </c>
      <c r="AP30">
        <v>12</v>
      </c>
      <c r="AQ30">
        <f t="shared" si="10"/>
        <v>175</v>
      </c>
      <c r="AR30">
        <f>(AO30/AQ30)*100</f>
        <v>93.142857142857139</v>
      </c>
      <c r="AU30" s="8" t="s">
        <v>245</v>
      </c>
      <c r="AV30">
        <v>0</v>
      </c>
      <c r="AW30">
        <v>137</v>
      </c>
      <c r="AX30">
        <f t="shared" si="12"/>
        <v>137</v>
      </c>
      <c r="AY30">
        <f>(AV30/AX30)*100</f>
        <v>0</v>
      </c>
      <c r="BB30" s="12" t="s">
        <v>281</v>
      </c>
      <c r="BC30" s="13">
        <v>70</v>
      </c>
      <c r="BD30" s="13">
        <v>74</v>
      </c>
      <c r="BE30" s="13">
        <f t="shared" si="14"/>
        <v>144</v>
      </c>
      <c r="BF30">
        <f>(BC30/BE30)*100</f>
        <v>48.611111111111107</v>
      </c>
      <c r="BI30" s="12" t="s">
        <v>317</v>
      </c>
      <c r="BJ30" s="13">
        <v>0</v>
      </c>
      <c r="BK30" s="13">
        <v>78</v>
      </c>
      <c r="BL30" s="13">
        <f t="shared" si="16"/>
        <v>78</v>
      </c>
      <c r="BM30" s="13">
        <f>(BJ30/BL30)*100</f>
        <v>0</v>
      </c>
      <c r="BP30" s="8" t="s">
        <v>353</v>
      </c>
      <c r="BQ30">
        <v>0</v>
      </c>
      <c r="BR30">
        <v>16</v>
      </c>
      <c r="BS30" s="19">
        <f t="shared" si="18"/>
        <v>16</v>
      </c>
      <c r="BT30">
        <f>(BQ30/BS30)*100</f>
        <v>0</v>
      </c>
      <c r="BX30" s="8" t="s">
        <v>393</v>
      </c>
      <c r="BY30">
        <v>74</v>
      </c>
      <c r="BZ30">
        <v>4</v>
      </c>
      <c r="CA30" s="19">
        <f t="shared" si="20"/>
        <v>78</v>
      </c>
      <c r="CB30">
        <f>(BY30/CA30)*100</f>
        <v>94.871794871794862</v>
      </c>
    </row>
    <row r="31" spans="2:81" x14ac:dyDescent="0.35">
      <c r="E31" s="4" t="s">
        <v>441</v>
      </c>
      <c r="F31">
        <v>1</v>
      </c>
      <c r="G31">
        <v>208</v>
      </c>
      <c r="H31">
        <f t="shared" si="0"/>
        <v>209</v>
      </c>
      <c r="I31">
        <f t="shared" ref="I31:I32" si="88">(F31/H31)*100</f>
        <v>0.4784688995215311</v>
      </c>
      <c r="L31" s="8" t="s">
        <v>66</v>
      </c>
      <c r="M31">
        <f>72+69</f>
        <v>141</v>
      </c>
      <c r="N31">
        <v>12</v>
      </c>
      <c r="O31">
        <f t="shared" si="2"/>
        <v>153</v>
      </c>
      <c r="P31">
        <f t="shared" ref="P31:P32" si="89">(M31/O31)*100</f>
        <v>92.156862745098039</v>
      </c>
      <c r="S31" s="8" t="s">
        <v>102</v>
      </c>
      <c r="T31">
        <v>0</v>
      </c>
      <c r="U31">
        <v>305</v>
      </c>
      <c r="V31">
        <f t="shared" si="4"/>
        <v>305</v>
      </c>
      <c r="W31">
        <f t="shared" ref="W31:W32" si="90">(T31/V31)*100</f>
        <v>0</v>
      </c>
      <c r="Z31" s="8" t="s">
        <v>138</v>
      </c>
      <c r="AA31">
        <v>0</v>
      </c>
      <c r="AB31">
        <v>203</v>
      </c>
      <c r="AC31">
        <f t="shared" si="6"/>
        <v>203</v>
      </c>
      <c r="AD31">
        <f t="shared" ref="AD31:AD32" si="91">(AA31/AC31)*100</f>
        <v>0</v>
      </c>
      <c r="AG31" s="8" t="s">
        <v>174</v>
      </c>
      <c r="AH31">
        <v>83</v>
      </c>
      <c r="AI31">
        <v>160</v>
      </c>
      <c r="AJ31">
        <f t="shared" si="8"/>
        <v>243</v>
      </c>
      <c r="AK31">
        <f t="shared" ref="AK31:AK32" si="92">(AH31/AJ31)*100</f>
        <v>34.156378600823047</v>
      </c>
      <c r="AN31" s="8" t="s">
        <v>210</v>
      </c>
      <c r="AO31">
        <v>90</v>
      </c>
      <c r="AP31">
        <v>6</v>
      </c>
      <c r="AQ31">
        <f t="shared" si="10"/>
        <v>96</v>
      </c>
      <c r="AR31">
        <f t="shared" ref="AR31:AR32" si="93">(AO31/AQ31)*100</f>
        <v>93.75</v>
      </c>
      <c r="AU31" s="8" t="s">
        <v>246</v>
      </c>
      <c r="AV31">
        <v>0</v>
      </c>
      <c r="AW31">
        <v>121</v>
      </c>
      <c r="AX31">
        <f t="shared" si="12"/>
        <v>121</v>
      </c>
      <c r="AY31">
        <f t="shared" ref="AY31:AY32" si="94">(AV31/AX31)*100</f>
        <v>0</v>
      </c>
      <c r="BB31" s="12" t="s">
        <v>282</v>
      </c>
      <c r="BC31" s="13">
        <v>41</v>
      </c>
      <c r="BD31" s="13">
        <v>61</v>
      </c>
      <c r="BE31" s="13">
        <f t="shared" si="14"/>
        <v>102</v>
      </c>
      <c r="BF31">
        <f t="shared" ref="BF31:BF32" si="95">(BC31/BE31)*100</f>
        <v>40.196078431372548</v>
      </c>
      <c r="BI31" s="12" t="s">
        <v>318</v>
      </c>
      <c r="BJ31" s="13">
        <v>3</v>
      </c>
      <c r="BK31" s="13">
        <v>97</v>
      </c>
      <c r="BL31" s="13">
        <f t="shared" si="16"/>
        <v>100</v>
      </c>
      <c r="BM31" s="13">
        <f t="shared" ref="BM31:BM32" si="96">(BJ31/BL31)*100</f>
        <v>3</v>
      </c>
      <c r="BP31" s="8" t="s">
        <v>354</v>
      </c>
      <c r="BQ31">
        <v>0</v>
      </c>
      <c r="BR31">
        <v>146</v>
      </c>
      <c r="BS31" s="19">
        <f t="shared" si="18"/>
        <v>146</v>
      </c>
      <c r="BT31">
        <f t="shared" ref="BT31:BT32" si="97">(BQ31/BS31)*100</f>
        <v>0</v>
      </c>
      <c r="BX31" s="8" t="s">
        <v>394</v>
      </c>
      <c r="BY31">
        <v>170</v>
      </c>
      <c r="BZ31">
        <v>11</v>
      </c>
      <c r="CA31" s="19">
        <f t="shared" si="20"/>
        <v>181</v>
      </c>
      <c r="CB31">
        <f t="shared" ref="CB31:CB32" si="98">(BY31/CA31)*100</f>
        <v>93.922651933701658</v>
      </c>
    </row>
    <row r="32" spans="2:81" x14ac:dyDescent="0.35">
      <c r="E32" s="4" t="s">
        <v>442</v>
      </c>
      <c r="F32">
        <v>1</v>
      </c>
      <c r="G32">
        <v>166</v>
      </c>
      <c r="H32">
        <f t="shared" si="0"/>
        <v>167</v>
      </c>
      <c r="I32">
        <f t="shared" si="88"/>
        <v>0.5988023952095809</v>
      </c>
      <c r="L32" s="8" t="s">
        <v>67</v>
      </c>
      <c r="M32">
        <v>149</v>
      </c>
      <c r="N32">
        <v>19</v>
      </c>
      <c r="O32">
        <f t="shared" si="2"/>
        <v>168</v>
      </c>
      <c r="P32">
        <f t="shared" si="89"/>
        <v>88.69047619047619</v>
      </c>
      <c r="S32" s="8" t="s">
        <v>103</v>
      </c>
      <c r="T32">
        <v>1</v>
      </c>
      <c r="U32">
        <v>162</v>
      </c>
      <c r="V32">
        <f t="shared" si="4"/>
        <v>163</v>
      </c>
      <c r="W32">
        <f t="shared" si="90"/>
        <v>0.61349693251533743</v>
      </c>
      <c r="Z32" s="8" t="s">
        <v>139</v>
      </c>
      <c r="AA32">
        <v>1</v>
      </c>
      <c r="AB32">
        <v>66</v>
      </c>
      <c r="AC32">
        <f t="shared" si="6"/>
        <v>67</v>
      </c>
      <c r="AD32">
        <f t="shared" si="91"/>
        <v>1.4925373134328357</v>
      </c>
      <c r="AG32" s="8" t="s">
        <v>175</v>
      </c>
      <c r="AH32">
        <v>69</v>
      </c>
      <c r="AI32">
        <v>102</v>
      </c>
      <c r="AJ32">
        <f t="shared" si="8"/>
        <v>171</v>
      </c>
      <c r="AK32">
        <f t="shared" si="92"/>
        <v>40.350877192982452</v>
      </c>
      <c r="AN32" s="8" t="s">
        <v>211</v>
      </c>
      <c r="AO32">
        <v>88</v>
      </c>
      <c r="AP32">
        <v>2</v>
      </c>
      <c r="AQ32">
        <f t="shared" si="10"/>
        <v>90</v>
      </c>
      <c r="AR32">
        <f t="shared" si="93"/>
        <v>97.777777777777771</v>
      </c>
      <c r="AU32" s="8" t="s">
        <v>247</v>
      </c>
      <c r="AV32">
        <v>0</v>
      </c>
      <c r="AW32">
        <v>107</v>
      </c>
      <c r="AX32">
        <f t="shared" si="12"/>
        <v>107</v>
      </c>
      <c r="AY32">
        <f t="shared" si="94"/>
        <v>0</v>
      </c>
      <c r="BB32" s="12" t="s">
        <v>283</v>
      </c>
      <c r="BC32" s="13">
        <v>36</v>
      </c>
      <c r="BD32" s="13">
        <v>44</v>
      </c>
      <c r="BE32" s="13">
        <f t="shared" si="14"/>
        <v>80</v>
      </c>
      <c r="BF32">
        <f t="shared" si="95"/>
        <v>45</v>
      </c>
      <c r="BI32" s="12" t="s">
        <v>319</v>
      </c>
      <c r="BJ32" s="13">
        <v>3</v>
      </c>
      <c r="BK32" s="13">
        <v>107</v>
      </c>
      <c r="BL32" s="13">
        <f t="shared" si="16"/>
        <v>110</v>
      </c>
      <c r="BM32" s="13">
        <f t="shared" si="96"/>
        <v>2.7272727272727271</v>
      </c>
      <c r="BP32" s="8" t="s">
        <v>355</v>
      </c>
      <c r="BQ32">
        <v>1</v>
      </c>
      <c r="BR32">
        <v>94</v>
      </c>
      <c r="BS32" s="19">
        <f t="shared" si="18"/>
        <v>95</v>
      </c>
      <c r="BT32">
        <f t="shared" si="97"/>
        <v>1.0526315789473684</v>
      </c>
      <c r="BX32" s="8" t="s">
        <v>395</v>
      </c>
      <c r="BY32">
        <v>178</v>
      </c>
      <c r="BZ32">
        <v>15</v>
      </c>
      <c r="CA32" s="19">
        <f t="shared" si="20"/>
        <v>193</v>
      </c>
      <c r="CB32">
        <f t="shared" si="98"/>
        <v>92.2279792746114</v>
      </c>
    </row>
    <row r="33" spans="5:81" x14ac:dyDescent="0.35">
      <c r="E33" s="5" t="s">
        <v>33</v>
      </c>
      <c r="H33">
        <f t="shared" si="0"/>
        <v>0</v>
      </c>
      <c r="I33" s="6">
        <f>AVERAGE(I30:I32)</f>
        <v>0.92088818438602615</v>
      </c>
      <c r="J33" s="6">
        <f>STDEV(I30:I32)/SQRT(3)</f>
        <v>0.38382767128052114</v>
      </c>
      <c r="L33" s="9" t="s">
        <v>68</v>
      </c>
      <c r="O33">
        <f t="shared" si="2"/>
        <v>0</v>
      </c>
      <c r="P33" s="6">
        <f>AVERAGE(P30:P32)</f>
        <v>91.274181849048162</v>
      </c>
      <c r="Q33" s="6">
        <f>STDEV(P30:P32)/SQRT(3)</f>
        <v>1.3132748974162229</v>
      </c>
      <c r="S33" s="9" t="s">
        <v>104</v>
      </c>
      <c r="V33">
        <f t="shared" si="4"/>
        <v>0</v>
      </c>
      <c r="W33" s="6">
        <f>AVERAGE(W30:W32)</f>
        <v>0.34000033251866263</v>
      </c>
      <c r="X33" s="6">
        <f>STDEV(W30:W32)/SQRT(3)</f>
        <v>0.18019589468219419</v>
      </c>
      <c r="Z33" s="9" t="s">
        <v>140</v>
      </c>
      <c r="AC33">
        <f t="shared" si="6"/>
        <v>0</v>
      </c>
      <c r="AD33" s="6">
        <f>AVERAGE(AD30:AD32)</f>
        <v>0.49751243781094523</v>
      </c>
      <c r="AE33" s="6">
        <f>STDEV(AD30:AD32)/SQRT(3)</f>
        <v>0.49751243781094528</v>
      </c>
      <c r="AG33" s="9" t="s">
        <v>176</v>
      </c>
      <c r="AJ33">
        <f t="shared" si="8"/>
        <v>0</v>
      </c>
      <c r="AK33" s="6">
        <f>AVERAGE(AK30:AK32)</f>
        <v>41.404952710995595</v>
      </c>
      <c r="AL33" s="6">
        <f>STDEV(AK30:AK32)/SQRT(3)</f>
        <v>4.5200828288271948</v>
      </c>
      <c r="AN33" s="9" t="s">
        <v>212</v>
      </c>
      <c r="AQ33">
        <f t="shared" si="10"/>
        <v>0</v>
      </c>
      <c r="AR33" s="6">
        <f>AVERAGE(AR30:AR32)</f>
        <v>94.890211640211646</v>
      </c>
      <c r="AS33" s="6">
        <f>STDEV(AR30:AR32)/SQRT(3)</f>
        <v>1.4543823730778704</v>
      </c>
      <c r="AU33" s="9" t="s">
        <v>248</v>
      </c>
      <c r="AX33">
        <f t="shared" si="12"/>
        <v>0</v>
      </c>
      <c r="AY33" s="6">
        <f>AVERAGE(AY30:AY32)</f>
        <v>0</v>
      </c>
      <c r="AZ33" s="6">
        <f>STDEV(AY30:AY32)/SQRT(3)</f>
        <v>0</v>
      </c>
      <c r="BB33" s="14" t="s">
        <v>284</v>
      </c>
      <c r="BC33" s="13"/>
      <c r="BD33" s="13"/>
      <c r="BE33" s="13">
        <f t="shared" si="14"/>
        <v>0</v>
      </c>
      <c r="BF33" s="6">
        <f>AVERAGE(BF30:BF32)</f>
        <v>44.602396514161221</v>
      </c>
      <c r="BG33" s="6">
        <f>STDEV(BF30:BF32)/SQRT(3)</f>
        <v>2.43733188474818</v>
      </c>
      <c r="BI33" s="14" t="s">
        <v>320</v>
      </c>
      <c r="BJ33" s="13"/>
      <c r="BK33" s="13"/>
      <c r="BL33" s="13">
        <f t="shared" si="16"/>
        <v>0</v>
      </c>
      <c r="BM33" s="20">
        <f>AVERAGE(BM30:BM32)</f>
        <v>1.9090909090909089</v>
      </c>
      <c r="BN33" s="6">
        <f>STDEV(BM30:BM32)/SQRT(3)</f>
        <v>0.95778670480479466</v>
      </c>
      <c r="BP33" s="9" t="s">
        <v>356</v>
      </c>
      <c r="BS33" s="19">
        <f t="shared" si="18"/>
        <v>0</v>
      </c>
      <c r="BT33" s="6">
        <f>AVERAGE(BT30:BT32)</f>
        <v>0.35087719298245612</v>
      </c>
      <c r="BU33" s="6">
        <f>STDEV(BT30:BT32)/SQRT(3)</f>
        <v>0.35087719298245612</v>
      </c>
      <c r="BX33" s="9" t="s">
        <v>396</v>
      </c>
      <c r="CA33" s="19">
        <f t="shared" si="20"/>
        <v>0</v>
      </c>
      <c r="CB33" s="6">
        <f>AVERAGE(CB30:CB32)</f>
        <v>93.674142026702654</v>
      </c>
      <c r="CC33" s="6">
        <f>STDEV(CB30:CB32)/SQRT(3)</f>
        <v>0.77325246165900474</v>
      </c>
    </row>
    <row r="34" spans="5:81" x14ac:dyDescent="0.35">
      <c r="E34" s="4" t="s">
        <v>443</v>
      </c>
      <c r="F34">
        <v>87</v>
      </c>
      <c r="G34">
        <v>40</v>
      </c>
      <c r="H34">
        <f t="shared" si="0"/>
        <v>127</v>
      </c>
      <c r="I34">
        <f>(F34/H34)*100</f>
        <v>68.503937007874015</v>
      </c>
      <c r="L34" s="8" t="s">
        <v>69</v>
      </c>
      <c r="M34">
        <v>167</v>
      </c>
      <c r="N34">
        <v>17</v>
      </c>
      <c r="O34">
        <f t="shared" si="2"/>
        <v>184</v>
      </c>
      <c r="P34">
        <f>(M34/O34)*100</f>
        <v>90.760869565217391</v>
      </c>
      <c r="S34" s="8" t="s">
        <v>105</v>
      </c>
      <c r="T34">
        <v>219</v>
      </c>
      <c r="U34">
        <v>40</v>
      </c>
      <c r="V34">
        <f t="shared" si="4"/>
        <v>259</v>
      </c>
      <c r="W34">
        <f>(T34/V34)*100</f>
        <v>84.555984555984551</v>
      </c>
      <c r="Z34" s="8" t="s">
        <v>141</v>
      </c>
      <c r="AA34">
        <v>182</v>
      </c>
      <c r="AB34">
        <v>54</v>
      </c>
      <c r="AC34">
        <f t="shared" si="6"/>
        <v>236</v>
      </c>
      <c r="AD34">
        <f>(AA34/AC34)*100</f>
        <v>77.118644067796609</v>
      </c>
      <c r="AG34" s="8" t="s">
        <v>177</v>
      </c>
      <c r="AH34">
        <v>38</v>
      </c>
      <c r="AI34">
        <v>208</v>
      </c>
      <c r="AJ34">
        <f t="shared" si="8"/>
        <v>246</v>
      </c>
      <c r="AK34">
        <f>(AH34/AJ34)*100</f>
        <v>15.447154471544716</v>
      </c>
      <c r="AN34" s="8" t="s">
        <v>213</v>
      </c>
      <c r="AO34">
        <v>166</v>
      </c>
      <c r="AP34">
        <v>7</v>
      </c>
      <c r="AQ34">
        <f t="shared" si="10"/>
        <v>173</v>
      </c>
      <c r="AR34">
        <f>(AO34/AQ34)*100</f>
        <v>95.95375722543352</v>
      </c>
      <c r="AU34" s="8" t="s">
        <v>249</v>
      </c>
      <c r="AV34">
        <v>146</v>
      </c>
      <c r="AW34">
        <v>24</v>
      </c>
      <c r="AX34">
        <f t="shared" si="12"/>
        <v>170</v>
      </c>
      <c r="AY34">
        <f>(AV34/AX34)*100</f>
        <v>85.882352941176464</v>
      </c>
      <c r="BB34" s="12" t="s">
        <v>285</v>
      </c>
      <c r="BC34" s="13">
        <v>0</v>
      </c>
      <c r="BD34" s="13">
        <v>192</v>
      </c>
      <c r="BE34" s="13">
        <f t="shared" si="14"/>
        <v>192</v>
      </c>
      <c r="BF34">
        <f>(BC34/BE34)*100</f>
        <v>0</v>
      </c>
      <c r="BI34" s="12" t="s">
        <v>321</v>
      </c>
      <c r="BJ34" s="13">
        <v>206</v>
      </c>
      <c r="BK34" s="13">
        <v>19</v>
      </c>
      <c r="BL34" s="13">
        <f t="shared" si="16"/>
        <v>225</v>
      </c>
      <c r="BM34" s="13">
        <f>(BJ34/BL34)*100</f>
        <v>91.555555555555557</v>
      </c>
      <c r="BP34" s="8" t="s">
        <v>357</v>
      </c>
      <c r="BQ34">
        <v>139</v>
      </c>
      <c r="BR34">
        <v>26</v>
      </c>
      <c r="BS34" s="19">
        <f t="shared" si="18"/>
        <v>165</v>
      </c>
      <c r="BT34">
        <f>(BQ34/BS34)*100</f>
        <v>84.242424242424235</v>
      </c>
      <c r="BX34" s="8" t="s">
        <v>397</v>
      </c>
      <c r="BY34">
        <v>309</v>
      </c>
      <c r="BZ34">
        <v>13</v>
      </c>
      <c r="CA34" s="19">
        <f t="shared" si="20"/>
        <v>322</v>
      </c>
      <c r="CB34">
        <f>(BY34/CA34)*100</f>
        <v>95.962732919254663</v>
      </c>
    </row>
    <row r="35" spans="5:81" x14ac:dyDescent="0.35">
      <c r="E35" s="4" t="s">
        <v>444</v>
      </c>
      <c r="F35">
        <v>87</v>
      </c>
      <c r="G35">
        <v>51</v>
      </c>
      <c r="H35">
        <f t="shared" si="0"/>
        <v>138</v>
      </c>
      <c r="I35">
        <f t="shared" ref="I35:I36" si="99">(F35/H35)*100</f>
        <v>63.04347826086957</v>
      </c>
      <c r="L35" s="8" t="s">
        <v>70</v>
      </c>
      <c r="M35">
        <v>214</v>
      </c>
      <c r="N35">
        <v>10</v>
      </c>
      <c r="O35">
        <f t="shared" si="2"/>
        <v>224</v>
      </c>
      <c r="P35">
        <f t="shared" ref="P35:P36" si="100">(M35/O35)*100</f>
        <v>95.535714285714292</v>
      </c>
      <c r="S35" s="8" t="s">
        <v>106</v>
      </c>
      <c r="T35">
        <v>231</v>
      </c>
      <c r="U35">
        <v>37</v>
      </c>
      <c r="V35">
        <f t="shared" si="4"/>
        <v>268</v>
      </c>
      <c r="W35">
        <f t="shared" ref="W35:W36" si="101">(T35/V35)*100</f>
        <v>86.194029850746261</v>
      </c>
      <c r="Z35" s="8" t="s">
        <v>142</v>
      </c>
      <c r="AA35">
        <v>262</v>
      </c>
      <c r="AB35">
        <v>61</v>
      </c>
      <c r="AC35">
        <f t="shared" si="6"/>
        <v>323</v>
      </c>
      <c r="AD35">
        <f t="shared" ref="AD35:AD36" si="102">(AA35/AC35)*100</f>
        <v>81.114551083591337</v>
      </c>
      <c r="AG35" s="8" t="s">
        <v>178</v>
      </c>
      <c r="AH35">
        <v>62</v>
      </c>
      <c r="AI35">
        <v>318</v>
      </c>
      <c r="AJ35">
        <f t="shared" si="8"/>
        <v>380</v>
      </c>
      <c r="AK35">
        <f t="shared" ref="AK35:AK36" si="103">(AH35/AJ35)*100</f>
        <v>16.315789473684212</v>
      </c>
      <c r="AN35" s="8" t="s">
        <v>214</v>
      </c>
      <c r="AO35">
        <v>168</v>
      </c>
      <c r="AP35">
        <v>7</v>
      </c>
      <c r="AQ35">
        <f t="shared" si="10"/>
        <v>175</v>
      </c>
      <c r="AR35">
        <f t="shared" ref="AR35:AR36" si="104">(AO35/AQ35)*100</f>
        <v>96</v>
      </c>
      <c r="AU35" s="8" t="s">
        <v>250</v>
      </c>
      <c r="AV35">
        <v>227</v>
      </c>
      <c r="AW35">
        <v>35</v>
      </c>
      <c r="AX35">
        <f t="shared" si="12"/>
        <v>262</v>
      </c>
      <c r="AY35">
        <f t="shared" ref="AY35:AY36" si="105">(AV35/AX35)*100</f>
        <v>86.641221374045813</v>
      </c>
      <c r="BB35" s="12" t="s">
        <v>286</v>
      </c>
      <c r="BC35" s="13">
        <v>2</v>
      </c>
      <c r="BD35" s="13">
        <v>148</v>
      </c>
      <c r="BE35" s="13">
        <f t="shared" si="14"/>
        <v>150</v>
      </c>
      <c r="BF35">
        <f t="shared" ref="BF35:BF36" si="106">(BC35/BE35)*100</f>
        <v>1.3333333333333335</v>
      </c>
      <c r="BI35" s="12" t="s">
        <v>322</v>
      </c>
      <c r="BJ35" s="13">
        <v>156</v>
      </c>
      <c r="BK35" s="13">
        <v>18</v>
      </c>
      <c r="BL35" s="13">
        <f t="shared" si="16"/>
        <v>174</v>
      </c>
      <c r="BM35" s="13">
        <f t="shared" ref="BM35:BM36" si="107">(BJ35/BL35)*100</f>
        <v>89.65517241379311</v>
      </c>
      <c r="BP35" s="8" t="s">
        <v>358</v>
      </c>
      <c r="BQ35">
        <v>378</v>
      </c>
      <c r="BR35">
        <v>54</v>
      </c>
      <c r="BS35" s="19">
        <f t="shared" si="18"/>
        <v>432</v>
      </c>
      <c r="BT35">
        <f t="shared" ref="BT35:BT36" si="108">(BQ35/BS35)*100</f>
        <v>87.5</v>
      </c>
      <c r="BX35" s="8" t="s">
        <v>398</v>
      </c>
      <c r="BY35">
        <v>227</v>
      </c>
      <c r="BZ35">
        <v>11</v>
      </c>
      <c r="CA35" s="19">
        <f t="shared" si="20"/>
        <v>238</v>
      </c>
      <c r="CB35">
        <f t="shared" ref="CB35:CB36" si="109">(BY35/CA35)*100</f>
        <v>95.378151260504211</v>
      </c>
    </row>
    <row r="36" spans="5:81" x14ac:dyDescent="0.35">
      <c r="E36" s="4" t="s">
        <v>445</v>
      </c>
      <c r="F36">
        <v>150</v>
      </c>
      <c r="G36">
        <v>46</v>
      </c>
      <c r="H36">
        <f t="shared" si="0"/>
        <v>196</v>
      </c>
      <c r="I36">
        <f t="shared" si="99"/>
        <v>76.530612244897952</v>
      </c>
      <c r="L36" s="8" t="s">
        <v>71</v>
      </c>
      <c r="M36">
        <v>286</v>
      </c>
      <c r="N36">
        <v>16</v>
      </c>
      <c r="O36">
        <f t="shared" si="2"/>
        <v>302</v>
      </c>
      <c r="P36">
        <f t="shared" si="100"/>
        <v>94.701986754966882</v>
      </c>
      <c r="S36" s="8" t="s">
        <v>107</v>
      </c>
      <c r="T36">
        <v>145</v>
      </c>
      <c r="U36">
        <v>46</v>
      </c>
      <c r="V36">
        <f t="shared" si="4"/>
        <v>191</v>
      </c>
      <c r="W36">
        <f t="shared" si="101"/>
        <v>75.916230366492144</v>
      </c>
      <c r="Z36" s="8" t="s">
        <v>143</v>
      </c>
      <c r="AA36">
        <v>344</v>
      </c>
      <c r="AB36">
        <v>81</v>
      </c>
      <c r="AC36">
        <f t="shared" si="6"/>
        <v>425</v>
      </c>
      <c r="AD36">
        <f t="shared" si="102"/>
        <v>80.941176470588232</v>
      </c>
      <c r="AG36" s="8" t="s">
        <v>179</v>
      </c>
      <c r="AH36">
        <v>29</v>
      </c>
      <c r="AI36">
        <v>198</v>
      </c>
      <c r="AJ36">
        <f t="shared" si="8"/>
        <v>227</v>
      </c>
      <c r="AK36">
        <f t="shared" si="103"/>
        <v>12.77533039647577</v>
      </c>
      <c r="AN36" s="8" t="s">
        <v>215</v>
      </c>
      <c r="AO36">
        <v>118</v>
      </c>
      <c r="AP36">
        <v>6</v>
      </c>
      <c r="AQ36">
        <f t="shared" si="10"/>
        <v>124</v>
      </c>
      <c r="AR36">
        <f t="shared" si="104"/>
        <v>95.161290322580655</v>
      </c>
      <c r="AU36" s="8" t="s">
        <v>251</v>
      </c>
      <c r="AV36">
        <v>134</v>
      </c>
      <c r="AW36">
        <v>26</v>
      </c>
      <c r="AX36">
        <f t="shared" si="12"/>
        <v>160</v>
      </c>
      <c r="AY36">
        <f t="shared" si="105"/>
        <v>83.75</v>
      </c>
      <c r="BB36" s="12" t="s">
        <v>287</v>
      </c>
      <c r="BC36" s="13">
        <v>3</v>
      </c>
      <c r="BD36" s="13">
        <v>261</v>
      </c>
      <c r="BE36" s="13">
        <f t="shared" si="14"/>
        <v>264</v>
      </c>
      <c r="BF36">
        <f t="shared" si="106"/>
        <v>1.1363636363636365</v>
      </c>
      <c r="BI36" s="12" t="s">
        <v>323</v>
      </c>
      <c r="BJ36" s="13">
        <v>184</v>
      </c>
      <c r="BK36" s="13">
        <v>43</v>
      </c>
      <c r="BL36" s="13">
        <f t="shared" si="16"/>
        <v>227</v>
      </c>
      <c r="BM36" s="13">
        <f t="shared" si="107"/>
        <v>81.057268722466958</v>
      </c>
      <c r="BP36" s="8" t="s">
        <v>359</v>
      </c>
      <c r="BQ36">
        <v>266</v>
      </c>
      <c r="BR36">
        <v>46</v>
      </c>
      <c r="BS36" s="19">
        <f t="shared" si="18"/>
        <v>312</v>
      </c>
      <c r="BT36">
        <f t="shared" si="108"/>
        <v>85.256410256410248</v>
      </c>
      <c r="BX36" s="8" t="s">
        <v>399</v>
      </c>
      <c r="BY36">
        <v>205</v>
      </c>
      <c r="BZ36">
        <v>9</v>
      </c>
      <c r="CA36" s="19">
        <f t="shared" si="20"/>
        <v>214</v>
      </c>
      <c r="CB36">
        <f t="shared" si="109"/>
        <v>95.794392523364493</v>
      </c>
    </row>
    <row r="37" spans="5:81" x14ac:dyDescent="0.35">
      <c r="E37" s="5" t="s">
        <v>35</v>
      </c>
      <c r="H37">
        <f t="shared" si="0"/>
        <v>0</v>
      </c>
      <c r="I37" s="6">
        <f>AVERAGE(I34:I36)</f>
        <v>69.359342504547172</v>
      </c>
      <c r="J37" s="6">
        <f>STDEV(I34:I36)/SQRT(3)</f>
        <v>3.9168220408296714</v>
      </c>
      <c r="L37" s="9" t="s">
        <v>72</v>
      </c>
      <c r="O37">
        <f t="shared" si="2"/>
        <v>0</v>
      </c>
      <c r="P37" s="6">
        <f>AVERAGE(P34:P36)</f>
        <v>93.666190201966188</v>
      </c>
      <c r="Q37" s="6">
        <f>STDEV(P34:P36)/SQRT(3)</f>
        <v>1.4724629481043399</v>
      </c>
      <c r="S37" s="9" t="s">
        <v>108</v>
      </c>
      <c r="V37">
        <f t="shared" si="4"/>
        <v>0</v>
      </c>
      <c r="W37" s="6">
        <f>AVERAGE(W34:W36)</f>
        <v>82.222081591074314</v>
      </c>
      <c r="X37" s="6">
        <f>STDEV(W34:W36)/SQRT(3)</f>
        <v>3.1881874603420117</v>
      </c>
      <c r="Z37" s="9" t="s">
        <v>144</v>
      </c>
      <c r="AC37">
        <f t="shared" si="6"/>
        <v>0</v>
      </c>
      <c r="AD37" s="6">
        <f>AVERAGE(AD34:AD36)</f>
        <v>79.724790540658731</v>
      </c>
      <c r="AE37" s="6">
        <f>STDEV(AD34:AD36)/SQRT(3)</f>
        <v>1.3040340317155881</v>
      </c>
      <c r="AG37" s="9" t="s">
        <v>180</v>
      </c>
      <c r="AJ37">
        <f t="shared" si="8"/>
        <v>0</v>
      </c>
      <c r="AK37" s="6">
        <f>AVERAGE(AK34:AK36)</f>
        <v>14.846091447234897</v>
      </c>
      <c r="AL37" s="6">
        <f>STDEV(AK34:AK36)/SQRT(3)</f>
        <v>1.0653121903525689</v>
      </c>
      <c r="AN37" s="9" t="s">
        <v>216</v>
      </c>
      <c r="AQ37">
        <f t="shared" si="10"/>
        <v>0</v>
      </c>
      <c r="AR37" s="6">
        <f>AVERAGE(AR34:AR36)</f>
        <v>95.705015849338054</v>
      </c>
      <c r="AS37" s="6">
        <f>STDEV(AR34:AR36)/SQRT(3)</f>
        <v>0.27219030406783018</v>
      </c>
      <c r="AU37" s="9" t="s">
        <v>252</v>
      </c>
      <c r="AX37">
        <f t="shared" si="12"/>
        <v>0</v>
      </c>
      <c r="AY37" s="6">
        <f>AVERAGE(AY34:AY36)</f>
        <v>85.424524771740764</v>
      </c>
      <c r="AZ37" s="6">
        <f>STDEV(AY34:AY36)/SQRT(3)</f>
        <v>0.86544694291090163</v>
      </c>
      <c r="BB37" s="14" t="s">
        <v>288</v>
      </c>
      <c r="BC37" s="13"/>
      <c r="BD37" s="13"/>
      <c r="BE37" s="13">
        <f t="shared" si="14"/>
        <v>0</v>
      </c>
      <c r="BF37" s="6">
        <f>AVERAGE(BF34:BF36)</f>
        <v>0.8232323232323232</v>
      </c>
      <c r="BG37" s="6">
        <f>STDEV(BF34:BF36)/SQRT(3)</f>
        <v>0.41552491256720497</v>
      </c>
      <c r="BI37" s="9" t="s">
        <v>324</v>
      </c>
      <c r="BL37">
        <f t="shared" si="16"/>
        <v>0</v>
      </c>
      <c r="BM37" s="6">
        <f>AVERAGE(BM34:BM36)</f>
        <v>87.422665563938551</v>
      </c>
      <c r="BN37" s="6">
        <f>STDEV(BM34:BM36)/SQRT(3)</f>
        <v>3.2296321634429743</v>
      </c>
      <c r="BP37" s="9" t="s">
        <v>360</v>
      </c>
      <c r="BS37" s="19">
        <f t="shared" si="18"/>
        <v>0</v>
      </c>
      <c r="BT37" s="6">
        <f>AVERAGE(BT34:BT36)</f>
        <v>85.666278166278175</v>
      </c>
      <c r="BU37" s="6">
        <f>STDEV(BT34:BT36)/SQRT(3)</f>
        <v>0.9624523766124653</v>
      </c>
      <c r="BX37" s="9" t="s">
        <v>400</v>
      </c>
      <c r="CA37" s="19">
        <f t="shared" si="20"/>
        <v>0</v>
      </c>
      <c r="CB37" s="6">
        <f>AVERAGE(CB34:CB36)</f>
        <v>95.711758901041108</v>
      </c>
      <c r="CC37" s="6">
        <f>STDEV(CB34:CB36)/SQRT(3)</f>
        <v>0.17373846780968272</v>
      </c>
    </row>
    <row r="38" spans="5:81" x14ac:dyDescent="0.35">
      <c r="E38" s="4" t="s">
        <v>446</v>
      </c>
      <c r="F38">
        <v>0</v>
      </c>
      <c r="G38">
        <v>240</v>
      </c>
      <c r="H38">
        <f t="shared" si="0"/>
        <v>240</v>
      </c>
      <c r="I38">
        <f>(F38/H38)*100</f>
        <v>0</v>
      </c>
      <c r="L38" s="8" t="s">
        <v>452</v>
      </c>
      <c r="M38">
        <v>170</v>
      </c>
      <c r="N38">
        <v>16</v>
      </c>
      <c r="O38">
        <f t="shared" si="2"/>
        <v>186</v>
      </c>
      <c r="P38">
        <f>(M38/O38)*100</f>
        <v>91.397849462365585</v>
      </c>
      <c r="S38" s="8" t="s">
        <v>457</v>
      </c>
      <c r="T38">
        <v>3</v>
      </c>
      <c r="U38">
        <v>374</v>
      </c>
      <c r="V38">
        <f t="shared" si="4"/>
        <v>377</v>
      </c>
      <c r="W38">
        <f>(T38/V38)*100</f>
        <v>0.79575596816976124</v>
      </c>
      <c r="Z38" s="8" t="s">
        <v>461</v>
      </c>
      <c r="AA38">
        <v>1</v>
      </c>
      <c r="AB38">
        <v>335</v>
      </c>
      <c r="AC38">
        <f t="shared" si="6"/>
        <v>336</v>
      </c>
      <c r="AD38">
        <f>(AA38/AC38)*100</f>
        <v>0.29761904761904762</v>
      </c>
      <c r="AG38" s="8" t="s">
        <v>465</v>
      </c>
      <c r="AH38">
        <v>149</v>
      </c>
      <c r="AI38">
        <v>102</v>
      </c>
      <c r="AJ38">
        <f t="shared" si="8"/>
        <v>251</v>
      </c>
      <c r="AK38">
        <f>(AH38/AJ38)*100</f>
        <v>59.362549800796813</v>
      </c>
      <c r="AN38" s="8" t="s">
        <v>468</v>
      </c>
      <c r="AO38">
        <v>149</v>
      </c>
      <c r="AP38">
        <v>14</v>
      </c>
      <c r="AQ38">
        <f t="shared" si="10"/>
        <v>163</v>
      </c>
      <c r="AR38">
        <f>(AO38/AQ38)*100</f>
        <v>91.411042944785279</v>
      </c>
      <c r="AU38" s="8" t="s">
        <v>245</v>
      </c>
      <c r="AV38">
        <v>0</v>
      </c>
      <c r="AW38">
        <v>178</v>
      </c>
      <c r="AX38">
        <f t="shared" si="12"/>
        <v>178</v>
      </c>
      <c r="AY38">
        <f>(AV38/AX38)*100</f>
        <v>0</v>
      </c>
      <c r="BB38" s="8" t="s">
        <v>471</v>
      </c>
      <c r="BC38" s="15">
        <v>133</v>
      </c>
      <c r="BD38" s="15">
        <v>187</v>
      </c>
      <c r="BE38">
        <f t="shared" si="14"/>
        <v>320</v>
      </c>
      <c r="BF38">
        <f>(BC38/BE38)*100</f>
        <v>41.5625</v>
      </c>
      <c r="BI38" s="8" t="s">
        <v>481</v>
      </c>
      <c r="BJ38">
        <v>3</v>
      </c>
      <c r="BK38">
        <v>237</v>
      </c>
      <c r="BL38">
        <f t="shared" si="16"/>
        <v>240</v>
      </c>
      <c r="BM38">
        <f>(BJ38/BL38)*100</f>
        <v>1.25</v>
      </c>
      <c r="BP38" s="8" t="s">
        <v>361</v>
      </c>
      <c r="BQ38">
        <v>1</v>
      </c>
      <c r="BR38">
        <v>227</v>
      </c>
      <c r="BS38" s="19">
        <f t="shared" si="18"/>
        <v>228</v>
      </c>
      <c r="BT38">
        <f>(BQ38/BS38)*100</f>
        <v>0.43859649122807015</v>
      </c>
      <c r="BX38" s="8" t="s">
        <v>434</v>
      </c>
      <c r="BY38">
        <v>121</v>
      </c>
      <c r="BZ38">
        <v>5</v>
      </c>
      <c r="CA38" s="19">
        <f t="shared" si="20"/>
        <v>126</v>
      </c>
      <c r="CB38">
        <f>(BY38/CA38)*100</f>
        <v>96.031746031746039</v>
      </c>
    </row>
    <row r="39" spans="5:81" x14ac:dyDescent="0.35">
      <c r="E39" s="4" t="s">
        <v>447</v>
      </c>
      <c r="F39">
        <v>3</v>
      </c>
      <c r="G39">
        <v>219</v>
      </c>
      <c r="H39">
        <f t="shared" si="0"/>
        <v>222</v>
      </c>
      <c r="I39">
        <f t="shared" ref="I39:I40" si="110">(F39/H39)*100</f>
        <v>1.3513513513513513</v>
      </c>
      <c r="L39" s="8" t="s">
        <v>453</v>
      </c>
      <c r="M39">
        <v>346</v>
      </c>
      <c r="N39">
        <v>41</v>
      </c>
      <c r="O39">
        <f t="shared" si="2"/>
        <v>387</v>
      </c>
      <c r="P39">
        <f t="shared" ref="P39:P40" si="111">(M39/O39)*100</f>
        <v>89.405684754521957</v>
      </c>
      <c r="S39" s="8" t="s">
        <v>458</v>
      </c>
      <c r="T39">
        <v>1</v>
      </c>
      <c r="U39">
        <v>307</v>
      </c>
      <c r="V39">
        <f t="shared" si="4"/>
        <v>308</v>
      </c>
      <c r="W39">
        <f t="shared" ref="W39:W40" si="112">(T39/V39)*100</f>
        <v>0.32467532467532467</v>
      </c>
      <c r="Z39" s="8" t="s">
        <v>462</v>
      </c>
      <c r="AA39">
        <v>1</v>
      </c>
      <c r="AB39">
        <v>357</v>
      </c>
      <c r="AC39">
        <f t="shared" si="6"/>
        <v>358</v>
      </c>
      <c r="AD39">
        <f t="shared" ref="AD39:AD40" si="113">(AA39/AC39)*100</f>
        <v>0.27932960893854747</v>
      </c>
      <c r="AG39" s="8" t="s">
        <v>466</v>
      </c>
      <c r="AH39">
        <v>88</v>
      </c>
      <c r="AI39">
        <v>138</v>
      </c>
      <c r="AJ39">
        <f t="shared" si="8"/>
        <v>226</v>
      </c>
      <c r="AK39">
        <f t="shared" ref="AK39:AK40" si="114">(AH39/AJ39)*100</f>
        <v>38.938053097345133</v>
      </c>
      <c r="AN39" s="8" t="s">
        <v>469</v>
      </c>
      <c r="AO39">
        <v>215</v>
      </c>
      <c r="AP39">
        <v>22</v>
      </c>
      <c r="AQ39">
        <f t="shared" si="10"/>
        <v>237</v>
      </c>
      <c r="AR39">
        <f t="shared" ref="AR39:AR40" si="115">(AO39/AQ39)*100</f>
        <v>90.71729957805907</v>
      </c>
      <c r="AU39" s="8" t="s">
        <v>246</v>
      </c>
      <c r="AV39">
        <v>0</v>
      </c>
      <c r="AW39">
        <v>123</v>
      </c>
      <c r="AX39">
        <f t="shared" si="12"/>
        <v>123</v>
      </c>
      <c r="AY39">
        <f t="shared" ref="AY39:AY40" si="116">(AV39/AX39)*100</f>
        <v>0</v>
      </c>
      <c r="BB39" s="8" t="s">
        <v>472</v>
      </c>
      <c r="BC39" s="15">
        <v>72</v>
      </c>
      <c r="BD39" s="15">
        <v>82</v>
      </c>
      <c r="BE39">
        <f t="shared" si="14"/>
        <v>154</v>
      </c>
      <c r="BF39">
        <f t="shared" ref="BF39:BF40" si="117">(BC39/BE39)*100</f>
        <v>46.753246753246749</v>
      </c>
      <c r="BI39" s="8" t="s">
        <v>482</v>
      </c>
      <c r="BJ39">
        <v>3</v>
      </c>
      <c r="BK39">
        <v>243</v>
      </c>
      <c r="BL39">
        <f t="shared" si="16"/>
        <v>246</v>
      </c>
      <c r="BM39">
        <f t="shared" ref="BM39:BM40" si="118">(BJ39/BL39)*100</f>
        <v>1.2195121951219512</v>
      </c>
      <c r="BP39" s="8" t="s">
        <v>362</v>
      </c>
      <c r="BQ39">
        <v>2</v>
      </c>
      <c r="BR39">
        <v>229</v>
      </c>
      <c r="BS39" s="19">
        <f t="shared" si="18"/>
        <v>231</v>
      </c>
      <c r="BT39">
        <f t="shared" ref="BT39:BT40" si="119">(BQ39/BS39)*100</f>
        <v>0.86580086580086579</v>
      </c>
      <c r="BX39" s="8" t="s">
        <v>435</v>
      </c>
      <c r="BY39">
        <v>152</v>
      </c>
      <c r="BZ39">
        <v>16</v>
      </c>
      <c r="CA39" s="19">
        <f t="shared" si="20"/>
        <v>168</v>
      </c>
      <c r="CB39">
        <f t="shared" ref="CB39:CB40" si="120">(BY39/CA39)*100</f>
        <v>90.476190476190482</v>
      </c>
    </row>
    <row r="40" spans="5:81" x14ac:dyDescent="0.35">
      <c r="E40" s="4" t="s">
        <v>448</v>
      </c>
      <c r="F40">
        <v>0</v>
      </c>
      <c r="G40">
        <v>172</v>
      </c>
      <c r="H40">
        <f t="shared" si="0"/>
        <v>172</v>
      </c>
      <c r="I40">
        <f t="shared" si="110"/>
        <v>0</v>
      </c>
      <c r="L40" s="8" t="s">
        <v>454</v>
      </c>
      <c r="M40">
        <v>272</v>
      </c>
      <c r="N40">
        <v>28</v>
      </c>
      <c r="O40">
        <f t="shared" si="2"/>
        <v>300</v>
      </c>
      <c r="P40">
        <f t="shared" si="111"/>
        <v>90.666666666666657</v>
      </c>
      <c r="S40" s="8" t="s">
        <v>459</v>
      </c>
      <c r="T40">
        <v>2</v>
      </c>
      <c r="U40">
        <v>275</v>
      </c>
      <c r="V40">
        <f t="shared" si="4"/>
        <v>277</v>
      </c>
      <c r="W40">
        <f t="shared" si="112"/>
        <v>0.72202166064981954</v>
      </c>
      <c r="Z40" s="8" t="s">
        <v>463</v>
      </c>
      <c r="AA40">
        <v>0</v>
      </c>
      <c r="AB40">
        <v>232</v>
      </c>
      <c r="AC40">
        <f t="shared" si="6"/>
        <v>232</v>
      </c>
      <c r="AD40">
        <f t="shared" si="113"/>
        <v>0</v>
      </c>
      <c r="AG40" s="8" t="s">
        <v>467</v>
      </c>
      <c r="AH40">
        <v>76</v>
      </c>
      <c r="AI40">
        <v>109</v>
      </c>
      <c r="AJ40">
        <f t="shared" si="8"/>
        <v>185</v>
      </c>
      <c r="AK40">
        <f t="shared" si="114"/>
        <v>41.081081081081081</v>
      </c>
      <c r="AN40" s="8" t="s">
        <v>470</v>
      </c>
      <c r="AO40">
        <v>304</v>
      </c>
      <c r="AP40">
        <v>38</v>
      </c>
      <c r="AQ40">
        <f t="shared" si="10"/>
        <v>342</v>
      </c>
      <c r="AR40">
        <f t="shared" si="115"/>
        <v>88.888888888888886</v>
      </c>
      <c r="AU40" s="8" t="s">
        <v>247</v>
      </c>
      <c r="AV40">
        <v>0</v>
      </c>
      <c r="AW40">
        <v>167</v>
      </c>
      <c r="AX40">
        <f t="shared" si="12"/>
        <v>167</v>
      </c>
      <c r="AY40">
        <f t="shared" si="116"/>
        <v>0</v>
      </c>
      <c r="BB40" s="8" t="s">
        <v>473</v>
      </c>
      <c r="BC40" s="15">
        <v>102</v>
      </c>
      <c r="BD40" s="15">
        <v>147</v>
      </c>
      <c r="BE40">
        <f t="shared" si="14"/>
        <v>249</v>
      </c>
      <c r="BF40">
        <f t="shared" si="117"/>
        <v>40.963855421686745</v>
      </c>
      <c r="BI40" s="8" t="s">
        <v>483</v>
      </c>
      <c r="BJ40">
        <v>1</v>
      </c>
      <c r="BK40">
        <v>198</v>
      </c>
      <c r="BL40">
        <f t="shared" si="16"/>
        <v>199</v>
      </c>
      <c r="BM40">
        <f t="shared" si="118"/>
        <v>0.50251256281407031</v>
      </c>
      <c r="BP40" s="8" t="s">
        <v>363</v>
      </c>
      <c r="BQ40">
        <v>0</v>
      </c>
      <c r="BR40">
        <v>189</v>
      </c>
      <c r="BS40" s="19">
        <f t="shared" si="18"/>
        <v>189</v>
      </c>
      <c r="BT40">
        <f t="shared" si="119"/>
        <v>0</v>
      </c>
      <c r="BX40" s="8" t="s">
        <v>436</v>
      </c>
      <c r="BY40">
        <v>105</v>
      </c>
      <c r="BZ40">
        <v>2</v>
      </c>
      <c r="CA40" s="19">
        <f t="shared" si="20"/>
        <v>107</v>
      </c>
      <c r="CB40">
        <f t="shared" si="120"/>
        <v>98.130841121495322</v>
      </c>
    </row>
    <row r="41" spans="5:81" x14ac:dyDescent="0.35">
      <c r="E41" s="5" t="s">
        <v>425</v>
      </c>
      <c r="H41">
        <f t="shared" si="0"/>
        <v>0</v>
      </c>
      <c r="I41" s="6">
        <f>AVERAGE(I38:I40)</f>
        <v>0.45045045045045046</v>
      </c>
      <c r="J41" s="6">
        <f>STDEV(I38:I40)/SQRT(3)</f>
        <v>0.45045045045045046</v>
      </c>
      <c r="L41" s="8" t="s">
        <v>455</v>
      </c>
      <c r="O41">
        <f t="shared" si="2"/>
        <v>0</v>
      </c>
      <c r="P41" s="6">
        <f>AVERAGE(P38:P40)</f>
        <v>90.490066961184723</v>
      </c>
      <c r="Q41" s="6">
        <f>STDEV(P38:P40)/SQRT(3)</f>
        <v>0.58182776597450458</v>
      </c>
      <c r="S41" s="9" t="s">
        <v>460</v>
      </c>
      <c r="V41">
        <f t="shared" si="4"/>
        <v>0</v>
      </c>
      <c r="W41" s="6">
        <f>AVERAGE(W38:W40)</f>
        <v>0.61415098449830186</v>
      </c>
      <c r="X41" s="6">
        <f>STDEV(W38:W40)/SQRT(3)</f>
        <v>0.14629457183917466</v>
      </c>
      <c r="Z41" s="9" t="s">
        <v>464</v>
      </c>
      <c r="AC41">
        <f t="shared" si="6"/>
        <v>0</v>
      </c>
      <c r="AD41" s="6">
        <f>AVERAGE(AD38:AD40)</f>
        <v>0.1923162188525317</v>
      </c>
      <c r="AE41" s="6">
        <f>STDEV(AD38:AD40)/SQRT(3)</f>
        <v>9.6302945467438131E-2</v>
      </c>
      <c r="AG41" s="9" t="s">
        <v>428</v>
      </c>
      <c r="AJ41">
        <f t="shared" si="8"/>
        <v>0</v>
      </c>
      <c r="AK41" s="6">
        <f>AVERAGE(AK38:AK40)</f>
        <v>46.460561326407678</v>
      </c>
      <c r="AL41" s="6">
        <f>STDEV(AK38:AK40)/SQRT(3)</f>
        <v>6.4805895354183436</v>
      </c>
      <c r="AN41" s="9" t="s">
        <v>429</v>
      </c>
      <c r="AQ41">
        <f t="shared" si="10"/>
        <v>0</v>
      </c>
      <c r="AR41" s="6">
        <f>AVERAGE(AR38:AR40)</f>
        <v>90.339077137244416</v>
      </c>
      <c r="AS41" s="6">
        <f>STDEV(AR38:AR40)/SQRT(3)</f>
        <v>0.75224207794000852</v>
      </c>
      <c r="AU41" s="9" t="s">
        <v>430</v>
      </c>
      <c r="AX41">
        <f t="shared" si="12"/>
        <v>0</v>
      </c>
      <c r="AY41" s="6">
        <f>AVERAGE(AY38:AY40)</f>
        <v>0</v>
      </c>
      <c r="AZ41" s="6">
        <f>STDEV(AY38:AY40)/SQRT(3)</f>
        <v>0</v>
      </c>
      <c r="BB41" s="9" t="s">
        <v>431</v>
      </c>
      <c r="BC41" s="15"/>
      <c r="BD41" s="15"/>
      <c r="BE41">
        <f t="shared" si="14"/>
        <v>0</v>
      </c>
      <c r="BF41" s="6">
        <f>AVERAGE(BF38:BF40)</f>
        <v>43.093200724977827</v>
      </c>
      <c r="BG41" s="6">
        <f>STDEV(BF38:BF40)/SQRT(3)</f>
        <v>1.8381645310446031</v>
      </c>
      <c r="BI41" s="9" t="s">
        <v>432</v>
      </c>
      <c r="BL41">
        <f t="shared" si="16"/>
        <v>0</v>
      </c>
      <c r="BM41" s="6">
        <f>AVERAGE(BM38:BM40)</f>
        <v>0.99067491931200724</v>
      </c>
      <c r="BN41" s="6">
        <f>STDEV(BM38:BM40)/SQRT(3)</f>
        <v>0.24423980107521687</v>
      </c>
      <c r="BP41" s="9" t="s">
        <v>364</v>
      </c>
      <c r="BS41" s="19">
        <f t="shared" si="18"/>
        <v>0</v>
      </c>
      <c r="BT41" s="6">
        <f>AVERAGE(BT38:BT40)</f>
        <v>0.43479911900964535</v>
      </c>
      <c r="BU41" s="6">
        <f>STDEV(BT38:BT40)/SQRT(3)</f>
        <v>0.24994239325106238</v>
      </c>
      <c r="BX41" s="9" t="s">
        <v>477</v>
      </c>
      <c r="CA41" s="19">
        <f t="shared" si="20"/>
        <v>0</v>
      </c>
      <c r="CB41" s="6">
        <f>AVERAGE(CB38:CB40)</f>
        <v>94.879592543143943</v>
      </c>
      <c r="CC41" s="6">
        <f>STDEV(CB38:CB40)/SQRT(3)</f>
        <v>2.2835653681169958</v>
      </c>
    </row>
    <row r="42" spans="5:81" x14ac:dyDescent="0.35">
      <c r="E42" s="4" t="s">
        <v>449</v>
      </c>
      <c r="F42">
        <v>187</v>
      </c>
      <c r="G42">
        <v>10</v>
      </c>
      <c r="H42">
        <f t="shared" si="0"/>
        <v>197</v>
      </c>
      <c r="I42">
        <f>(F42/H42)*100</f>
        <v>94.923857868020306</v>
      </c>
      <c r="L42" s="8" t="s">
        <v>401</v>
      </c>
      <c r="M42">
        <v>277</v>
      </c>
      <c r="N42">
        <v>30</v>
      </c>
      <c r="O42">
        <f t="shared" si="2"/>
        <v>307</v>
      </c>
      <c r="P42">
        <f>(M42/O42)*100</f>
        <v>90.22801302931596</v>
      </c>
      <c r="S42" s="8" t="s">
        <v>402</v>
      </c>
      <c r="T42">
        <v>250</v>
      </c>
      <c r="U42">
        <v>24</v>
      </c>
      <c r="V42">
        <f t="shared" si="4"/>
        <v>274</v>
      </c>
      <c r="W42">
        <f>(T42/V42)*100</f>
        <v>91.240875912408754</v>
      </c>
      <c r="Z42" s="8" t="s">
        <v>403</v>
      </c>
      <c r="AA42">
        <v>224</v>
      </c>
      <c r="AB42">
        <v>16</v>
      </c>
      <c r="AC42">
        <f t="shared" si="6"/>
        <v>240</v>
      </c>
      <c r="AD42">
        <f>(AA42/AC42)*100</f>
        <v>93.333333333333329</v>
      </c>
      <c r="AG42" s="8" t="s">
        <v>404</v>
      </c>
      <c r="AH42">
        <v>261</v>
      </c>
      <c r="AI42">
        <v>4</v>
      </c>
      <c r="AJ42">
        <f t="shared" si="8"/>
        <v>265</v>
      </c>
      <c r="AK42">
        <f>(AH42/AJ42)*100</f>
        <v>98.490566037735846</v>
      </c>
      <c r="AN42" s="8" t="s">
        <v>405</v>
      </c>
      <c r="AO42">
        <v>263</v>
      </c>
      <c r="AP42">
        <v>19</v>
      </c>
      <c r="AQ42">
        <f t="shared" si="10"/>
        <v>282</v>
      </c>
      <c r="AR42">
        <f>(AO42/AQ42)*100</f>
        <v>93.262411347517727</v>
      </c>
      <c r="AU42" s="8" t="s">
        <v>406</v>
      </c>
      <c r="AV42">
        <v>220</v>
      </c>
      <c r="AW42">
        <v>12</v>
      </c>
      <c r="AX42">
        <f t="shared" si="12"/>
        <v>232</v>
      </c>
      <c r="AY42">
        <f>(AV42/AX42)*100</f>
        <v>94.827586206896555</v>
      </c>
      <c r="BB42" s="8" t="s">
        <v>407</v>
      </c>
      <c r="BC42" s="15">
        <v>217</v>
      </c>
      <c r="BD42" s="15">
        <v>8</v>
      </c>
      <c r="BE42">
        <f t="shared" si="14"/>
        <v>225</v>
      </c>
      <c r="BF42">
        <f>(BC42/BE42)*100</f>
        <v>96.444444444444443</v>
      </c>
      <c r="BI42" s="8" t="s">
        <v>408</v>
      </c>
      <c r="BJ42">
        <v>200</v>
      </c>
      <c r="BK42">
        <v>7</v>
      </c>
      <c r="BL42">
        <f t="shared" si="16"/>
        <v>207</v>
      </c>
      <c r="BM42">
        <f>(BJ42/BL42)*100</f>
        <v>96.618357487922708</v>
      </c>
      <c r="BP42" s="8" t="s">
        <v>474</v>
      </c>
      <c r="BQ42">
        <v>240</v>
      </c>
      <c r="BR42">
        <v>9</v>
      </c>
      <c r="BS42" s="19">
        <f t="shared" si="18"/>
        <v>249</v>
      </c>
      <c r="BT42">
        <f>(BQ42/BS42)*100</f>
        <v>96.385542168674704</v>
      </c>
      <c r="BX42" s="10" t="s">
        <v>478</v>
      </c>
      <c r="BY42">
        <v>0</v>
      </c>
      <c r="BZ42">
        <v>203</v>
      </c>
      <c r="CA42" s="19">
        <f t="shared" si="20"/>
        <v>203</v>
      </c>
      <c r="CB42">
        <f>(BY42/CA42)*100</f>
        <v>0</v>
      </c>
    </row>
    <row r="43" spans="5:81" x14ac:dyDescent="0.35">
      <c r="E43" s="4" t="s">
        <v>450</v>
      </c>
      <c r="F43">
        <v>193</v>
      </c>
      <c r="G43">
        <v>21</v>
      </c>
      <c r="H43">
        <f t="shared" si="0"/>
        <v>214</v>
      </c>
      <c r="I43">
        <f t="shared" ref="I43:I44" si="121">(F43/H43)*100</f>
        <v>90.186915887850475</v>
      </c>
      <c r="L43" s="8" t="s">
        <v>409</v>
      </c>
      <c r="M43">
        <v>211</v>
      </c>
      <c r="N43">
        <v>18</v>
      </c>
      <c r="O43">
        <f t="shared" si="2"/>
        <v>229</v>
      </c>
      <c r="P43">
        <f t="shared" ref="P43:P44" si="122">(M43/O43)*100</f>
        <v>92.139737991266372</v>
      </c>
      <c r="S43" s="8" t="s">
        <v>410</v>
      </c>
      <c r="T43">
        <v>216</v>
      </c>
      <c r="U43">
        <v>21</v>
      </c>
      <c r="V43">
        <f t="shared" si="4"/>
        <v>237</v>
      </c>
      <c r="W43">
        <f t="shared" ref="W43:W44" si="123">(T43/V43)*100</f>
        <v>91.139240506329116</v>
      </c>
      <c r="Z43" s="8" t="s">
        <v>411</v>
      </c>
      <c r="AA43">
        <v>263</v>
      </c>
      <c r="AB43">
        <v>20</v>
      </c>
      <c r="AC43">
        <f t="shared" si="6"/>
        <v>283</v>
      </c>
      <c r="AD43">
        <f t="shared" ref="AD43:AD44" si="124">(AA43/AC43)*100</f>
        <v>92.932862190812727</v>
      </c>
      <c r="AG43" s="8" t="s">
        <v>412</v>
      </c>
      <c r="AH43">
        <v>276</v>
      </c>
      <c r="AI43">
        <v>10</v>
      </c>
      <c r="AJ43">
        <f t="shared" si="8"/>
        <v>286</v>
      </c>
      <c r="AK43">
        <f t="shared" ref="AK43:AK44" si="125">(AH43/AJ43)*100</f>
        <v>96.503496503496507</v>
      </c>
      <c r="AN43" s="8" t="s">
        <v>413</v>
      </c>
      <c r="AO43">
        <v>207</v>
      </c>
      <c r="AP43">
        <v>13</v>
      </c>
      <c r="AQ43">
        <f t="shared" si="10"/>
        <v>220</v>
      </c>
      <c r="AR43">
        <f t="shared" ref="AR43:AR44" si="126">(AO43/AQ43)*100</f>
        <v>94.090909090909093</v>
      </c>
      <c r="AU43" s="8" t="s">
        <v>414</v>
      </c>
      <c r="AV43">
        <v>241</v>
      </c>
      <c r="AW43">
        <v>10</v>
      </c>
      <c r="AX43">
        <f t="shared" si="12"/>
        <v>251</v>
      </c>
      <c r="AY43">
        <f t="shared" ref="AY43:AY44" si="127">(AV43/AX43)*100</f>
        <v>96.01593625498009</v>
      </c>
      <c r="BB43" s="8" t="s">
        <v>415</v>
      </c>
      <c r="BC43" s="15">
        <v>241</v>
      </c>
      <c r="BD43" s="15">
        <v>7</v>
      </c>
      <c r="BE43">
        <f t="shared" si="14"/>
        <v>248</v>
      </c>
      <c r="BF43">
        <f t="shared" ref="BF43:BF44" si="128">(BC43/BE43)*100</f>
        <v>97.177419354838719</v>
      </c>
      <c r="BI43" s="8" t="s">
        <v>416</v>
      </c>
      <c r="BJ43">
        <v>180</v>
      </c>
      <c r="BK43">
        <v>9</v>
      </c>
      <c r="BL43">
        <f t="shared" si="16"/>
        <v>189</v>
      </c>
      <c r="BM43">
        <f t="shared" ref="BM43:BM44" si="129">(BJ43/BL43)*100</f>
        <v>95.238095238095227</v>
      </c>
      <c r="BP43" s="8" t="s">
        <v>475</v>
      </c>
      <c r="BQ43">
        <v>292</v>
      </c>
      <c r="BR43">
        <v>9</v>
      </c>
      <c r="BS43" s="19">
        <f t="shared" si="18"/>
        <v>301</v>
      </c>
      <c r="BT43">
        <f t="shared" ref="BT43:BT44" si="130">(BQ43/BS43)*100</f>
        <v>97.009966777408636</v>
      </c>
      <c r="BX43" s="10" t="s">
        <v>479</v>
      </c>
      <c r="BY43">
        <v>0</v>
      </c>
      <c r="BZ43">
        <v>168</v>
      </c>
      <c r="CA43" s="19">
        <f t="shared" si="20"/>
        <v>168</v>
      </c>
      <c r="CB43">
        <f t="shared" ref="CB43:CB44" si="131">(BY43/CA43)*100</f>
        <v>0</v>
      </c>
    </row>
    <row r="44" spans="5:81" x14ac:dyDescent="0.35">
      <c r="E44" s="4" t="s">
        <v>451</v>
      </c>
      <c r="F44">
        <v>191</v>
      </c>
      <c r="G44">
        <v>14</v>
      </c>
      <c r="H44">
        <f t="shared" si="0"/>
        <v>205</v>
      </c>
      <c r="I44">
        <f t="shared" si="121"/>
        <v>93.170731707317074</v>
      </c>
      <c r="L44" s="10" t="s">
        <v>417</v>
      </c>
      <c r="M44">
        <v>158</v>
      </c>
      <c r="N44">
        <v>18</v>
      </c>
      <c r="O44">
        <f t="shared" si="2"/>
        <v>176</v>
      </c>
      <c r="P44">
        <f t="shared" si="122"/>
        <v>89.772727272727266</v>
      </c>
      <c r="S44" s="8" t="s">
        <v>418</v>
      </c>
      <c r="T44">
        <v>235</v>
      </c>
      <c r="U44">
        <v>13</v>
      </c>
      <c r="V44">
        <f t="shared" si="4"/>
        <v>248</v>
      </c>
      <c r="W44">
        <f t="shared" si="123"/>
        <v>94.758064516129039</v>
      </c>
      <c r="Z44" s="8" t="s">
        <v>419</v>
      </c>
      <c r="AA44">
        <v>217</v>
      </c>
      <c r="AB44">
        <v>17</v>
      </c>
      <c r="AC44">
        <f t="shared" si="6"/>
        <v>234</v>
      </c>
      <c r="AD44">
        <f t="shared" si="124"/>
        <v>92.73504273504274</v>
      </c>
      <c r="AG44" s="8" t="s">
        <v>420</v>
      </c>
      <c r="AH44">
        <v>325</v>
      </c>
      <c r="AI44">
        <v>21</v>
      </c>
      <c r="AJ44">
        <f t="shared" si="8"/>
        <v>346</v>
      </c>
      <c r="AK44">
        <f t="shared" si="125"/>
        <v>93.930635838150295</v>
      </c>
      <c r="AN44" s="8" t="s">
        <v>421</v>
      </c>
      <c r="AO44">
        <v>132</v>
      </c>
      <c r="AP44">
        <v>8</v>
      </c>
      <c r="AQ44">
        <f t="shared" si="10"/>
        <v>140</v>
      </c>
      <c r="AR44">
        <f t="shared" si="126"/>
        <v>94.285714285714278</v>
      </c>
      <c r="AU44" s="8" t="s">
        <v>422</v>
      </c>
      <c r="AV44">
        <v>186</v>
      </c>
      <c r="AW44">
        <v>11</v>
      </c>
      <c r="AX44">
        <f t="shared" si="12"/>
        <v>197</v>
      </c>
      <c r="AY44">
        <f t="shared" si="127"/>
        <v>94.416243654822338</v>
      </c>
      <c r="BB44" s="8" t="s">
        <v>423</v>
      </c>
      <c r="BC44" s="15">
        <v>179</v>
      </c>
      <c r="BD44" s="15">
        <v>13</v>
      </c>
      <c r="BE44">
        <f t="shared" si="14"/>
        <v>192</v>
      </c>
      <c r="BF44">
        <f t="shared" si="128"/>
        <v>93.229166666666657</v>
      </c>
      <c r="BI44" s="8" t="s">
        <v>424</v>
      </c>
      <c r="BJ44">
        <v>177</v>
      </c>
      <c r="BK44">
        <v>6</v>
      </c>
      <c r="BL44">
        <f t="shared" si="16"/>
        <v>183</v>
      </c>
      <c r="BM44">
        <f t="shared" si="129"/>
        <v>96.721311475409834</v>
      </c>
      <c r="BP44" s="8" t="s">
        <v>476</v>
      </c>
      <c r="BQ44">
        <v>203</v>
      </c>
      <c r="BR44">
        <v>6</v>
      </c>
      <c r="BS44" s="19">
        <f t="shared" si="18"/>
        <v>209</v>
      </c>
      <c r="BT44">
        <f t="shared" si="130"/>
        <v>97.129186602870803</v>
      </c>
      <c r="BX44" s="10" t="s">
        <v>480</v>
      </c>
      <c r="BY44">
        <v>1</v>
      </c>
      <c r="BZ44">
        <v>246</v>
      </c>
      <c r="CA44" s="19">
        <f t="shared" si="20"/>
        <v>247</v>
      </c>
      <c r="CB44">
        <f t="shared" si="131"/>
        <v>0.40485829959514169</v>
      </c>
    </row>
    <row r="45" spans="5:81" x14ac:dyDescent="0.35">
      <c r="E45" s="11" t="s">
        <v>425</v>
      </c>
      <c r="I45" s="6">
        <f>AVERAGE(I42:I44)</f>
        <v>92.760501821062618</v>
      </c>
      <c r="J45" s="6">
        <f>STDEV(I42:I44)/SQRT(3)</f>
        <v>1.382735362793146</v>
      </c>
      <c r="L45" s="10" t="s">
        <v>456</v>
      </c>
      <c r="O45">
        <f t="shared" si="2"/>
        <v>0</v>
      </c>
      <c r="P45" s="6">
        <f>AVERAGE(P42:P44)</f>
        <v>90.713492764436523</v>
      </c>
      <c r="Q45" s="6">
        <f>STDEV(P42:P44)/SQRT(3)</f>
        <v>0.72513283043621513</v>
      </c>
      <c r="S45" s="9" t="s">
        <v>426</v>
      </c>
      <c r="V45">
        <f t="shared" si="4"/>
        <v>0</v>
      </c>
      <c r="W45" s="6">
        <f>AVERAGE(W42:W44)</f>
        <v>92.379393644955641</v>
      </c>
      <c r="X45" s="6">
        <f>STDEV(W42:W44)/SQRT(3)</f>
        <v>1.1896972687717478</v>
      </c>
      <c r="Z45" s="9" t="s">
        <v>427</v>
      </c>
      <c r="AC45">
        <f t="shared" si="6"/>
        <v>0</v>
      </c>
      <c r="AD45" s="6">
        <f>AVERAGE(AD42:AD44)</f>
        <v>93.000412753062918</v>
      </c>
      <c r="AE45" s="6">
        <f>STDEV(AD42:AD44)/SQRT(3)</f>
        <v>0.17598316098040634</v>
      </c>
      <c r="AG45" s="9" t="s">
        <v>428</v>
      </c>
      <c r="AJ45">
        <f t="shared" si="8"/>
        <v>0</v>
      </c>
      <c r="AK45" s="6">
        <f>AVERAGE(AK42:AK44)</f>
        <v>96.308232793127559</v>
      </c>
      <c r="AL45" s="6">
        <f>STDEV(AK42:AK44)/SQRT(3)</f>
        <v>1.3199541398237253</v>
      </c>
      <c r="AN45" s="9" t="s">
        <v>429</v>
      </c>
      <c r="AQ45">
        <f t="shared" si="10"/>
        <v>0</v>
      </c>
      <c r="AR45" s="6">
        <f>AVERAGE(AR42:AR44)</f>
        <v>93.879678241380361</v>
      </c>
      <c r="AS45" s="6">
        <f>STDEV(AR42:AR44)/SQRT(3)</f>
        <v>0.31371488099594219</v>
      </c>
      <c r="AU45" s="9" t="s">
        <v>430</v>
      </c>
      <c r="AX45">
        <f t="shared" si="12"/>
        <v>0</v>
      </c>
      <c r="AY45" s="6">
        <f>AVERAGE(AY42:AY44)</f>
        <v>95.086588705566328</v>
      </c>
      <c r="AZ45" s="6">
        <f>STDEV(AY42:AY44)/SQRT(3)</f>
        <v>0.479606027376553</v>
      </c>
      <c r="BB45" s="9" t="s">
        <v>431</v>
      </c>
      <c r="BE45">
        <f t="shared" si="14"/>
        <v>0</v>
      </c>
      <c r="BF45" s="6">
        <f>AVERAGE(BF42:BF44)</f>
        <v>95.617010155316621</v>
      </c>
      <c r="BG45" s="6">
        <f>STDEV(BF42:BF44)/SQRT(3)</f>
        <v>1.2125263501649279</v>
      </c>
      <c r="BI45" s="9" t="s">
        <v>432</v>
      </c>
      <c r="BL45">
        <f t="shared" si="16"/>
        <v>0</v>
      </c>
      <c r="BM45" s="6">
        <f>AVERAGE(BM42:BM44)</f>
        <v>96.192588067142594</v>
      </c>
      <c r="BN45" s="6">
        <f>STDEV(BM42:BM44)/SQRT(3)</f>
        <v>0.4781709253018227</v>
      </c>
      <c r="BP45" s="9" t="s">
        <v>432</v>
      </c>
      <c r="BS45" s="19">
        <f t="shared" si="18"/>
        <v>0</v>
      </c>
      <c r="BT45" s="6">
        <f>AVERAGE(BT42:BT44)</f>
        <v>96.841565182984709</v>
      </c>
      <c r="BU45" s="6">
        <f>STDEV(BT42:BT44)/SQRT(3)</f>
        <v>0.23059422071472824</v>
      </c>
      <c r="BX45" s="16" t="s">
        <v>433</v>
      </c>
      <c r="CA45" s="19">
        <f t="shared" si="20"/>
        <v>0</v>
      </c>
      <c r="CB45" s="6">
        <f>AVERAGE(CB42:CB44)</f>
        <v>0.1349527665317139</v>
      </c>
      <c r="CC45" s="6">
        <f>STDEV(CB42:CB44)/SQRT(3)</f>
        <v>0.1349527665317139</v>
      </c>
    </row>
    <row r="47" spans="5:81" x14ac:dyDescent="0.35">
      <c r="G47" s="10" t="s">
        <v>484</v>
      </c>
      <c r="H47">
        <v>297</v>
      </c>
      <c r="I47">
        <v>43</v>
      </c>
      <c r="J47" s="19">
        <f>H47+I47</f>
        <v>340</v>
      </c>
      <c r="K47">
        <f>(H47/J47)*100</f>
        <v>87.352941176470594</v>
      </c>
    </row>
    <row r="48" spans="5:81" x14ac:dyDescent="0.35">
      <c r="G48" s="10" t="s">
        <v>485</v>
      </c>
      <c r="H48">
        <v>344</v>
      </c>
      <c r="I48">
        <v>32</v>
      </c>
      <c r="J48" s="19">
        <f t="shared" ref="J48:J50" si="132">H48+I48</f>
        <v>376</v>
      </c>
      <c r="K48">
        <f t="shared" ref="K48:K49" si="133">(H48/J48)*100</f>
        <v>91.489361702127653</v>
      </c>
    </row>
    <row r="49" spans="7:81" x14ac:dyDescent="0.35">
      <c r="G49" s="10" t="s">
        <v>486</v>
      </c>
      <c r="H49">
        <v>326</v>
      </c>
      <c r="I49">
        <v>29</v>
      </c>
      <c r="J49" s="19">
        <f t="shared" si="132"/>
        <v>355</v>
      </c>
      <c r="K49">
        <f t="shared" si="133"/>
        <v>91.83098591549296</v>
      </c>
      <c r="P49" s="6"/>
      <c r="Q49" s="6"/>
      <c r="W49" s="6"/>
      <c r="X49" s="6"/>
      <c r="AD49" s="6"/>
      <c r="AE49" s="6"/>
      <c r="AK49" s="6"/>
      <c r="AL49" s="6"/>
      <c r="AR49" s="6"/>
      <c r="AS49" s="6"/>
      <c r="AY49" s="6"/>
      <c r="AZ49" s="6"/>
      <c r="BF49" s="6"/>
      <c r="BG49" s="6"/>
      <c r="BM49" s="6"/>
      <c r="BN49" s="6"/>
      <c r="BT49" s="6"/>
      <c r="BU49" s="6"/>
      <c r="CB49" s="6"/>
      <c r="CC49" s="6"/>
    </row>
    <row r="50" spans="7:81" x14ac:dyDescent="0.35">
      <c r="G50" s="16" t="s">
        <v>487</v>
      </c>
      <c r="J50" s="19">
        <f t="shared" si="132"/>
        <v>0</v>
      </c>
      <c r="K50" s="6">
        <f>AVERAGE(K47:K49)</f>
        <v>90.224429598030397</v>
      </c>
      <c r="L50" s="6">
        <f>STDEV(K47:K49)/SQRT(3)</f>
        <v>1.4391271767004465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EF4AA-1484-48FA-8737-BD73A1169C93}">
  <dimension ref="B2:L143"/>
  <sheetViews>
    <sheetView zoomScale="67" workbookViewId="0">
      <selection activeCell="B3" sqref="B3:D78"/>
    </sheetView>
  </sheetViews>
  <sheetFormatPr defaultRowHeight="14.5" x14ac:dyDescent="0.35"/>
  <sheetData>
    <row r="2" spans="2:12" x14ac:dyDescent="0.35">
      <c r="B2" t="s">
        <v>0</v>
      </c>
      <c r="C2" t="s">
        <v>4</v>
      </c>
      <c r="D2" t="s">
        <v>5</v>
      </c>
    </row>
    <row r="3" spans="2:12" x14ac:dyDescent="0.35">
      <c r="B3" t="s">
        <v>757</v>
      </c>
      <c r="C3">
        <v>0.25062656641604009</v>
      </c>
      <c r="D3">
        <v>0.25062656641604009</v>
      </c>
      <c r="K3" t="s">
        <v>623</v>
      </c>
      <c r="L3" t="s">
        <v>624</v>
      </c>
    </row>
    <row r="4" spans="2:12" x14ac:dyDescent="0.35">
      <c r="B4" t="s">
        <v>510</v>
      </c>
      <c r="C4">
        <v>68.487907891691748</v>
      </c>
      <c r="D4">
        <v>0.46383482799880732</v>
      </c>
      <c r="K4" t="s">
        <v>627</v>
      </c>
      <c r="L4" t="s">
        <v>628</v>
      </c>
    </row>
    <row r="5" spans="2:12" x14ac:dyDescent="0.35">
      <c r="B5" t="s">
        <v>512</v>
      </c>
      <c r="C5">
        <v>1.5634895601789189</v>
      </c>
      <c r="D5">
        <v>0.68180776606318705</v>
      </c>
      <c r="K5" t="s">
        <v>629</v>
      </c>
      <c r="L5" t="s">
        <v>630</v>
      </c>
    </row>
    <row r="6" spans="2:12" x14ac:dyDescent="0.35">
      <c r="B6" t="s">
        <v>514</v>
      </c>
      <c r="C6">
        <v>0</v>
      </c>
      <c r="D6">
        <v>0</v>
      </c>
      <c r="K6" t="s">
        <v>635</v>
      </c>
      <c r="L6" t="s">
        <v>636</v>
      </c>
    </row>
    <row r="7" spans="2:12" x14ac:dyDescent="0.35">
      <c r="B7" t="s">
        <v>516</v>
      </c>
      <c r="C7">
        <v>75.108574220774472</v>
      </c>
      <c r="D7">
        <v>2.9503020582670154</v>
      </c>
      <c r="K7" t="s">
        <v>639</v>
      </c>
      <c r="L7" t="s">
        <v>640</v>
      </c>
    </row>
    <row r="8" spans="2:12" x14ac:dyDescent="0.35">
      <c r="B8" t="s">
        <v>518</v>
      </c>
      <c r="C8">
        <v>78.578977854004933</v>
      </c>
      <c r="D8">
        <v>2.6037773438941048</v>
      </c>
      <c r="K8" t="s">
        <v>641</v>
      </c>
      <c r="L8" t="s">
        <v>642</v>
      </c>
    </row>
    <row r="9" spans="2:12" x14ac:dyDescent="0.35">
      <c r="B9" t="s">
        <v>520</v>
      </c>
      <c r="C9">
        <v>0.86290357997836387</v>
      </c>
      <c r="D9">
        <v>0.20255676336927625</v>
      </c>
    </row>
    <row r="10" spans="2:12" x14ac:dyDescent="0.35">
      <c r="B10" t="s">
        <v>522</v>
      </c>
      <c r="C10">
        <v>0.92088818438602615</v>
      </c>
      <c r="D10">
        <v>0.38382767128052114</v>
      </c>
    </row>
    <row r="11" spans="2:12" x14ac:dyDescent="0.35">
      <c r="B11" t="s">
        <v>524</v>
      </c>
      <c r="C11">
        <v>69.359342504547172</v>
      </c>
      <c r="D11">
        <v>3.9168220408296714</v>
      </c>
    </row>
    <row r="12" spans="2:12" x14ac:dyDescent="0.35">
      <c r="B12" t="s">
        <v>526</v>
      </c>
      <c r="C12">
        <v>0.45045045045045046</v>
      </c>
      <c r="D12">
        <v>0.45045045045045046</v>
      </c>
    </row>
    <row r="13" spans="2:12" x14ac:dyDescent="0.35">
      <c r="B13" t="s">
        <v>528</v>
      </c>
      <c r="C13">
        <v>92.760501821062618</v>
      </c>
      <c r="D13">
        <v>1.382735362793146</v>
      </c>
    </row>
    <row r="16" spans="2:12" x14ac:dyDescent="0.35">
      <c r="B16" t="s">
        <v>513</v>
      </c>
      <c r="C16">
        <v>0.1349527665317139</v>
      </c>
      <c r="D16">
        <v>0.1349527665317139</v>
      </c>
    </row>
    <row r="17" spans="2:4" x14ac:dyDescent="0.35">
      <c r="B17" t="s">
        <v>531</v>
      </c>
      <c r="C17">
        <v>71.828143883483605</v>
      </c>
      <c r="D17">
        <v>2.7167283071327391</v>
      </c>
    </row>
    <row r="18" spans="2:4" x14ac:dyDescent="0.35">
      <c r="B18" t="s">
        <v>758</v>
      </c>
      <c r="C18">
        <v>0</v>
      </c>
      <c r="D18">
        <v>0</v>
      </c>
    </row>
    <row r="19" spans="2:4" x14ac:dyDescent="0.35">
      <c r="B19" t="s">
        <v>548</v>
      </c>
      <c r="C19">
        <v>0.28050490883590462</v>
      </c>
      <c r="D19">
        <v>0.14479621697331413</v>
      </c>
    </row>
    <row r="20" spans="2:4" x14ac:dyDescent="0.35">
      <c r="B20" t="s">
        <v>550</v>
      </c>
      <c r="C20">
        <v>83.454232641633169</v>
      </c>
      <c r="D20">
        <v>1.5006243688616341</v>
      </c>
    </row>
    <row r="21" spans="2:4" x14ac:dyDescent="0.35">
      <c r="B21" t="s">
        <v>552</v>
      </c>
      <c r="C21">
        <v>82.742902876804138</v>
      </c>
      <c r="D21">
        <v>0.71311182544783558</v>
      </c>
    </row>
    <row r="22" spans="2:4" x14ac:dyDescent="0.35">
      <c r="B22" t="s">
        <v>554</v>
      </c>
      <c r="C22">
        <v>0.2032520325203252</v>
      </c>
      <c r="D22">
        <v>0.2032520325203252</v>
      </c>
    </row>
    <row r="23" spans="2:4" x14ac:dyDescent="0.35">
      <c r="B23" t="s">
        <v>556</v>
      </c>
      <c r="C23">
        <v>0.34000033251866263</v>
      </c>
      <c r="D23">
        <v>0.18019589468219419</v>
      </c>
    </row>
    <row r="24" spans="2:4" x14ac:dyDescent="0.35">
      <c r="B24" t="s">
        <v>558</v>
      </c>
      <c r="C24">
        <v>82.222081591074314</v>
      </c>
      <c r="D24">
        <v>3.1881874603420117</v>
      </c>
    </row>
    <row r="25" spans="2:4" x14ac:dyDescent="0.35">
      <c r="B25" t="s">
        <v>560</v>
      </c>
      <c r="C25">
        <v>0.61415098449830186</v>
      </c>
      <c r="D25">
        <v>0.14629457183917466</v>
      </c>
    </row>
    <row r="26" spans="2:4" x14ac:dyDescent="0.35">
      <c r="B26" t="s">
        <v>562</v>
      </c>
      <c r="C26">
        <v>92.379393644955641</v>
      </c>
      <c r="D26">
        <v>1.1896972687717478</v>
      </c>
    </row>
    <row r="29" spans="2:4" x14ac:dyDescent="0.35">
      <c r="B29" t="s">
        <v>515</v>
      </c>
      <c r="C29">
        <v>0.39870787024487209</v>
      </c>
      <c r="D29">
        <v>0.21452170199465323</v>
      </c>
    </row>
    <row r="30" spans="2:4" x14ac:dyDescent="0.35">
      <c r="B30" t="s">
        <v>533</v>
      </c>
      <c r="C30">
        <v>74.020609065102178</v>
      </c>
      <c r="D30">
        <v>0.61142341617368567</v>
      </c>
    </row>
    <row r="31" spans="2:4" x14ac:dyDescent="0.35">
      <c r="B31" t="s">
        <v>549</v>
      </c>
      <c r="C31">
        <v>0</v>
      </c>
      <c r="D31">
        <v>0</v>
      </c>
    </row>
    <row r="32" spans="2:4" x14ac:dyDescent="0.35">
      <c r="B32" t="s">
        <v>759</v>
      </c>
      <c r="C32">
        <v>0</v>
      </c>
      <c r="D32">
        <v>0</v>
      </c>
    </row>
    <row r="33" spans="2:4" x14ac:dyDescent="0.35">
      <c r="B33" t="s">
        <v>564</v>
      </c>
      <c r="C33">
        <v>83.963607773384766</v>
      </c>
      <c r="D33">
        <v>2.1137731233376389</v>
      </c>
    </row>
    <row r="34" spans="2:4" x14ac:dyDescent="0.35">
      <c r="B34" t="s">
        <v>566</v>
      </c>
      <c r="C34">
        <v>84.255161188556187</v>
      </c>
      <c r="D34">
        <v>1.8541892763148806</v>
      </c>
    </row>
    <row r="35" spans="2:4" x14ac:dyDescent="0.35">
      <c r="B35" t="s">
        <v>568</v>
      </c>
      <c r="C35">
        <v>8.3333333333333329E-2</v>
      </c>
      <c r="D35">
        <v>8.3333333333333343E-2</v>
      </c>
    </row>
    <row r="36" spans="2:4" x14ac:dyDescent="0.35">
      <c r="B36" t="s">
        <v>570</v>
      </c>
      <c r="C36">
        <v>0.49751243781094523</v>
      </c>
      <c r="D36">
        <v>0.49751243781094528</v>
      </c>
    </row>
    <row r="37" spans="2:4" x14ac:dyDescent="0.35">
      <c r="B37" t="s">
        <v>572</v>
      </c>
      <c r="C37">
        <v>79.724790540658731</v>
      </c>
      <c r="D37">
        <v>1.3040340317155881</v>
      </c>
    </row>
    <row r="38" spans="2:4" x14ac:dyDescent="0.35">
      <c r="B38" t="s">
        <v>574</v>
      </c>
      <c r="C38">
        <v>0.1923162188525317</v>
      </c>
      <c r="D38">
        <v>9.6302945467438131E-2</v>
      </c>
    </row>
    <row r="39" spans="2:4" x14ac:dyDescent="0.35">
      <c r="B39" t="s">
        <v>576</v>
      </c>
      <c r="C39">
        <v>93.000412753062918</v>
      </c>
      <c r="D39">
        <v>0.17598316098040634</v>
      </c>
    </row>
    <row r="42" spans="2:4" x14ac:dyDescent="0.35">
      <c r="B42" t="s">
        <v>521</v>
      </c>
      <c r="C42">
        <v>0</v>
      </c>
      <c r="D42">
        <v>0</v>
      </c>
    </row>
    <row r="43" spans="2:4" x14ac:dyDescent="0.35">
      <c r="B43" t="s">
        <v>538</v>
      </c>
      <c r="C43">
        <v>76.451678040844357</v>
      </c>
      <c r="D43">
        <v>1.9016600130057322</v>
      </c>
    </row>
    <row r="44" spans="2:4" x14ac:dyDescent="0.35">
      <c r="B44" t="s">
        <v>555</v>
      </c>
      <c r="C44">
        <v>0.20407531277096494</v>
      </c>
      <c r="D44">
        <v>0.10334075193647989</v>
      </c>
    </row>
    <row r="45" spans="2:4" x14ac:dyDescent="0.35">
      <c r="B45" t="s">
        <v>569</v>
      </c>
      <c r="C45">
        <v>0</v>
      </c>
      <c r="D45">
        <v>0</v>
      </c>
    </row>
    <row r="46" spans="2:4" x14ac:dyDescent="0.35">
      <c r="B46" t="s">
        <v>581</v>
      </c>
      <c r="C46">
        <v>86.044056710579341</v>
      </c>
      <c r="D46">
        <v>1.0542737152183157</v>
      </c>
    </row>
    <row r="47" spans="2:4" x14ac:dyDescent="0.35">
      <c r="B47" t="s">
        <v>591</v>
      </c>
      <c r="C47">
        <v>91.925832279814585</v>
      </c>
      <c r="D47">
        <v>0.96308902133842311</v>
      </c>
    </row>
    <row r="48" spans="2:4" x14ac:dyDescent="0.35">
      <c r="B48" t="s">
        <v>760</v>
      </c>
      <c r="C48">
        <v>0.1061571125265393</v>
      </c>
      <c r="D48">
        <v>0.1061571125265393</v>
      </c>
    </row>
    <row r="49" spans="2:4" x14ac:dyDescent="0.35">
      <c r="B49" t="s">
        <v>600</v>
      </c>
      <c r="C49">
        <v>0</v>
      </c>
      <c r="D49">
        <v>0</v>
      </c>
    </row>
    <row r="50" spans="2:4" x14ac:dyDescent="0.35">
      <c r="B50" t="s">
        <v>602</v>
      </c>
      <c r="C50">
        <v>85.424524771740764</v>
      </c>
      <c r="D50">
        <v>0.86544694291090163</v>
      </c>
    </row>
    <row r="51" spans="2:4" x14ac:dyDescent="0.35">
      <c r="B51" t="s">
        <v>606</v>
      </c>
      <c r="C51">
        <v>0</v>
      </c>
      <c r="D51">
        <v>0</v>
      </c>
    </row>
    <row r="52" spans="2:4" x14ac:dyDescent="0.35">
      <c r="B52" t="s">
        <v>606</v>
      </c>
      <c r="C52">
        <v>95.086588705566328</v>
      </c>
      <c r="D52">
        <v>0.479606027376553</v>
      </c>
    </row>
    <row r="55" spans="2:4" x14ac:dyDescent="0.35">
      <c r="B55" t="s">
        <v>525</v>
      </c>
      <c r="C55">
        <v>1.2508192899340609</v>
      </c>
      <c r="D55">
        <v>0.28271815023243113</v>
      </c>
    </row>
    <row r="56" spans="2:4" x14ac:dyDescent="0.35">
      <c r="B56" t="s">
        <v>543</v>
      </c>
      <c r="C56">
        <v>80.702115556518677</v>
      </c>
      <c r="D56">
        <v>3.1286727828626972</v>
      </c>
    </row>
    <row r="57" spans="2:4" x14ac:dyDescent="0.35">
      <c r="B57" t="s">
        <v>559</v>
      </c>
      <c r="C57">
        <v>2.5043585785273765</v>
      </c>
      <c r="D57">
        <v>0.44131958252502912</v>
      </c>
    </row>
    <row r="58" spans="2:4" x14ac:dyDescent="0.35">
      <c r="B58" t="s">
        <v>573</v>
      </c>
      <c r="C58">
        <v>3.1942252715837625</v>
      </c>
      <c r="D58">
        <v>0.41081597863297992</v>
      </c>
    </row>
    <row r="59" spans="2:4" x14ac:dyDescent="0.35">
      <c r="B59" t="s">
        <v>585</v>
      </c>
      <c r="C59">
        <v>90.857281918541617</v>
      </c>
      <c r="D59">
        <v>2.8680859472104387</v>
      </c>
    </row>
    <row r="60" spans="2:4" x14ac:dyDescent="0.35">
      <c r="B60" t="s">
        <v>595</v>
      </c>
      <c r="C60">
        <v>88.505411008406554</v>
      </c>
      <c r="D60">
        <v>0.79401767084912689</v>
      </c>
    </row>
    <row r="61" spans="2:4" x14ac:dyDescent="0.35">
      <c r="B61" t="s">
        <v>603</v>
      </c>
      <c r="C61">
        <v>1.0218456436267596</v>
      </c>
      <c r="D61">
        <v>0.48014311202087862</v>
      </c>
    </row>
    <row r="62" spans="2:4" x14ac:dyDescent="0.35">
      <c r="B62" t="s">
        <v>609</v>
      </c>
      <c r="C62">
        <v>1.9090909090909089</v>
      </c>
      <c r="D62">
        <v>0.95778670480479466</v>
      </c>
    </row>
    <row r="63" spans="2:4" x14ac:dyDescent="0.35">
      <c r="B63" t="s">
        <v>761</v>
      </c>
      <c r="C63">
        <v>87.422665563938551</v>
      </c>
      <c r="D63">
        <v>3.2296321634429743</v>
      </c>
    </row>
    <row r="64" spans="2:4" x14ac:dyDescent="0.35">
      <c r="B64" t="s">
        <v>615</v>
      </c>
      <c r="C64">
        <v>0.99067491931200724</v>
      </c>
      <c r="D64">
        <v>0.24423980107521687</v>
      </c>
    </row>
    <row r="65" spans="2:4" x14ac:dyDescent="0.35">
      <c r="B65" t="s">
        <v>615</v>
      </c>
      <c r="C65">
        <v>96.192588067142594</v>
      </c>
      <c r="D65">
        <v>0.4781709253018227</v>
      </c>
    </row>
    <row r="68" spans="2:4" x14ac:dyDescent="0.35">
      <c r="B68" t="s">
        <v>527</v>
      </c>
      <c r="C68">
        <v>0</v>
      </c>
      <c r="D68">
        <v>0</v>
      </c>
    </row>
    <row r="69" spans="2:4" x14ac:dyDescent="0.35">
      <c r="B69" t="s">
        <v>545</v>
      </c>
      <c r="C69">
        <v>87.911852429843307</v>
      </c>
      <c r="D69">
        <v>1.7959264735350926</v>
      </c>
    </row>
    <row r="70" spans="2:4" x14ac:dyDescent="0.35">
      <c r="B70" t="s">
        <v>561</v>
      </c>
      <c r="C70">
        <v>0.32422672319045381</v>
      </c>
      <c r="D70">
        <v>0.16314934317492366</v>
      </c>
    </row>
    <row r="71" spans="2:4" x14ac:dyDescent="0.35">
      <c r="B71" t="s">
        <v>575</v>
      </c>
      <c r="C71">
        <v>0.11148272017837235</v>
      </c>
      <c r="D71">
        <v>0.11148272017837237</v>
      </c>
    </row>
    <row r="72" spans="2:4" x14ac:dyDescent="0.35">
      <c r="B72" t="s">
        <v>587</v>
      </c>
      <c r="C72">
        <v>87.644033074904641</v>
      </c>
      <c r="D72">
        <v>2.760433625672194</v>
      </c>
    </row>
    <row r="73" spans="2:4" x14ac:dyDescent="0.35">
      <c r="B73" t="s">
        <v>597</v>
      </c>
      <c r="C73">
        <v>88.896021847232419</v>
      </c>
      <c r="D73">
        <v>1.5309269061475965</v>
      </c>
    </row>
    <row r="74" spans="2:4" x14ac:dyDescent="0.35">
      <c r="B74" t="s">
        <v>605</v>
      </c>
      <c r="C74">
        <v>0</v>
      </c>
      <c r="D74">
        <v>0</v>
      </c>
    </row>
    <row r="75" spans="2:4" x14ac:dyDescent="0.35">
      <c r="B75" t="s">
        <v>611</v>
      </c>
      <c r="C75">
        <v>0.35087719298245612</v>
      </c>
      <c r="D75">
        <v>0.35087719298245612</v>
      </c>
    </row>
    <row r="76" spans="2:4" x14ac:dyDescent="0.35">
      <c r="B76" t="s">
        <v>614</v>
      </c>
      <c r="C76">
        <v>85.666278166278175</v>
      </c>
      <c r="D76">
        <v>0.9624523766124653</v>
      </c>
    </row>
    <row r="77" spans="2:4" x14ac:dyDescent="0.35">
      <c r="B77" t="s">
        <v>762</v>
      </c>
      <c r="C77">
        <v>0.43479911900964535</v>
      </c>
      <c r="D77">
        <v>0.24994239325106238</v>
      </c>
    </row>
    <row r="78" spans="2:4" x14ac:dyDescent="0.35">
      <c r="B78" t="s">
        <v>615</v>
      </c>
      <c r="C78">
        <v>96.841565182984709</v>
      </c>
      <c r="D78">
        <v>0.23059422071472824</v>
      </c>
    </row>
    <row r="81" spans="2:4" x14ac:dyDescent="0.35">
      <c r="B81" t="s">
        <v>511</v>
      </c>
      <c r="C81">
        <v>95.257588415483156</v>
      </c>
      <c r="D81">
        <v>0.91902841896891818</v>
      </c>
    </row>
    <row r="82" spans="2:4" x14ac:dyDescent="0.35">
      <c r="B82" t="s">
        <v>765</v>
      </c>
      <c r="C82">
        <v>0.30581039755351686</v>
      </c>
      <c r="D82">
        <v>0.30581039755351691</v>
      </c>
    </row>
    <row r="83" spans="2:4" x14ac:dyDescent="0.35">
      <c r="B83" t="s">
        <v>530</v>
      </c>
      <c r="C83">
        <v>92.96444831928703</v>
      </c>
      <c r="D83">
        <v>1.2774057269374812</v>
      </c>
    </row>
    <row r="84" spans="2:4" x14ac:dyDescent="0.35">
      <c r="B84" t="s">
        <v>532</v>
      </c>
      <c r="C84">
        <v>93.362301505490578</v>
      </c>
      <c r="D84">
        <v>0.78314629641254063</v>
      </c>
    </row>
    <row r="85" spans="2:4" x14ac:dyDescent="0.35">
      <c r="B85" t="s">
        <v>534</v>
      </c>
      <c r="C85">
        <v>90.763384030710768</v>
      </c>
      <c r="D85">
        <v>0.34919889181346442</v>
      </c>
    </row>
    <row r="86" spans="2:4" x14ac:dyDescent="0.35">
      <c r="B86" t="s">
        <v>536</v>
      </c>
      <c r="C86">
        <v>76.873049604904438</v>
      </c>
      <c r="D86">
        <v>1.9305614627218439</v>
      </c>
    </row>
    <row r="87" spans="2:4" x14ac:dyDescent="0.35">
      <c r="B87" t="s">
        <v>539</v>
      </c>
      <c r="C87">
        <v>91.90896721404944</v>
      </c>
      <c r="D87">
        <v>0.43992186225154384</v>
      </c>
    </row>
    <row r="88" spans="2:4" x14ac:dyDescent="0.35">
      <c r="B88" t="s">
        <v>540</v>
      </c>
      <c r="C88">
        <v>91.274181849048162</v>
      </c>
      <c r="D88">
        <v>1.3132748974162229</v>
      </c>
    </row>
    <row r="89" spans="2:4" x14ac:dyDescent="0.35">
      <c r="B89" t="s">
        <v>542</v>
      </c>
      <c r="C89">
        <v>93.666190201966188</v>
      </c>
      <c r="D89">
        <v>1.4724629481043399</v>
      </c>
    </row>
    <row r="90" spans="2:4" x14ac:dyDescent="0.35">
      <c r="B90" t="s">
        <v>544</v>
      </c>
      <c r="C90">
        <v>90.490066961184723</v>
      </c>
      <c r="D90">
        <v>0.58182776597450458</v>
      </c>
    </row>
    <row r="91" spans="2:4" x14ac:dyDescent="0.35">
      <c r="B91" t="s">
        <v>546</v>
      </c>
      <c r="C91">
        <v>90.713492764436523</v>
      </c>
      <c r="D91">
        <v>0.72513283043621513</v>
      </c>
    </row>
    <row r="94" spans="2:4" x14ac:dyDescent="0.35">
      <c r="B94" t="s">
        <v>517</v>
      </c>
      <c r="C94">
        <v>64.296575210244839</v>
      </c>
      <c r="D94">
        <v>1.8579394192386209</v>
      </c>
    </row>
    <row r="95" spans="2:4" x14ac:dyDescent="0.35">
      <c r="B95" t="s">
        <v>535</v>
      </c>
      <c r="C95">
        <v>73.030222283231112</v>
      </c>
      <c r="D95">
        <v>0.29569447025444001</v>
      </c>
    </row>
    <row r="96" spans="2:4" x14ac:dyDescent="0.35">
      <c r="B96" t="s">
        <v>551</v>
      </c>
      <c r="C96">
        <v>41.338762521044202</v>
      </c>
      <c r="D96">
        <v>2.1759494783107565</v>
      </c>
    </row>
    <row r="97" spans="2:4" x14ac:dyDescent="0.35">
      <c r="B97" t="s">
        <v>565</v>
      </c>
      <c r="C97">
        <v>41.80124147583598</v>
      </c>
      <c r="D97">
        <v>3.6218251708856757</v>
      </c>
    </row>
    <row r="98" spans="2:4" x14ac:dyDescent="0.35">
      <c r="B98" t="s">
        <v>764</v>
      </c>
      <c r="C98">
        <v>11.19995745215158</v>
      </c>
      <c r="D98">
        <v>1.1867115694334665</v>
      </c>
    </row>
    <row r="99" spans="2:4" x14ac:dyDescent="0.35">
      <c r="B99" t="s">
        <v>578</v>
      </c>
      <c r="C99">
        <v>83.423112239761181</v>
      </c>
      <c r="D99">
        <v>1.7297377475898172</v>
      </c>
    </row>
    <row r="100" spans="2:4" x14ac:dyDescent="0.35">
      <c r="B100" t="s">
        <v>580</v>
      </c>
      <c r="C100">
        <v>36.819707299643945</v>
      </c>
      <c r="D100">
        <v>2.9031855977058605</v>
      </c>
    </row>
    <row r="101" spans="2:4" x14ac:dyDescent="0.35">
      <c r="B101" t="s">
        <v>582</v>
      </c>
      <c r="C101">
        <v>41.404952710995595</v>
      </c>
      <c r="D101">
        <v>4.5200828288271948</v>
      </c>
    </row>
    <row r="102" spans="2:4" x14ac:dyDescent="0.35">
      <c r="B102" t="s">
        <v>584</v>
      </c>
      <c r="C102">
        <v>14.846091447234897</v>
      </c>
      <c r="D102">
        <v>1.0653121903525689</v>
      </c>
    </row>
    <row r="103" spans="2:4" x14ac:dyDescent="0.35">
      <c r="B103" t="s">
        <v>588</v>
      </c>
      <c r="C103">
        <v>46.460561326407678</v>
      </c>
      <c r="D103">
        <v>6.4805895354183436</v>
      </c>
    </row>
    <row r="104" spans="2:4" x14ac:dyDescent="0.35">
      <c r="B104" t="s">
        <v>588</v>
      </c>
      <c r="C104">
        <v>96.308232793127559</v>
      </c>
      <c r="D104">
        <v>1.3199541398237253</v>
      </c>
    </row>
    <row r="107" spans="2:4" x14ac:dyDescent="0.35">
      <c r="B107" t="s">
        <v>519</v>
      </c>
      <c r="C107">
        <v>90.298567001135368</v>
      </c>
      <c r="D107">
        <v>1.0393624157214987</v>
      </c>
    </row>
    <row r="108" spans="2:4" x14ac:dyDescent="0.35">
      <c r="B108" t="s">
        <v>537</v>
      </c>
      <c r="C108">
        <v>80.512971698113219</v>
      </c>
      <c r="D108">
        <v>1.0808408293143617</v>
      </c>
    </row>
    <row r="109" spans="2:4" x14ac:dyDescent="0.35">
      <c r="B109" t="s">
        <v>553</v>
      </c>
      <c r="C109">
        <v>93.089999654370914</v>
      </c>
      <c r="D109">
        <v>0.67498491818899675</v>
      </c>
    </row>
    <row r="110" spans="2:4" x14ac:dyDescent="0.35">
      <c r="B110" t="s">
        <v>567</v>
      </c>
      <c r="C110">
        <v>94.913266077639278</v>
      </c>
      <c r="D110">
        <v>1.9560009202894248</v>
      </c>
    </row>
    <row r="111" spans="2:4" x14ac:dyDescent="0.35">
      <c r="B111" t="s">
        <v>579</v>
      </c>
      <c r="C111">
        <v>91.148073887573503</v>
      </c>
      <c r="D111">
        <v>0.31695849346049726</v>
      </c>
    </row>
    <row r="112" spans="2:4" x14ac:dyDescent="0.35">
      <c r="B112" t="s">
        <v>766</v>
      </c>
      <c r="C112">
        <v>0.5535662839033626</v>
      </c>
      <c r="D112">
        <v>0.31725212061375258</v>
      </c>
    </row>
    <row r="113" spans="2:4" x14ac:dyDescent="0.35">
      <c r="B113" t="s">
        <v>590</v>
      </c>
      <c r="C113">
        <v>92.407394979968046</v>
      </c>
      <c r="D113">
        <v>0.62610127310584052</v>
      </c>
    </row>
    <row r="114" spans="2:4" x14ac:dyDescent="0.35">
      <c r="B114" t="s">
        <v>592</v>
      </c>
      <c r="C114">
        <v>94.890211640211646</v>
      </c>
      <c r="D114">
        <v>1.4543823730778704</v>
      </c>
    </row>
    <row r="115" spans="2:4" x14ac:dyDescent="0.35">
      <c r="B115" t="s">
        <v>594</v>
      </c>
      <c r="C115">
        <v>95.705015849338054</v>
      </c>
      <c r="D115">
        <v>0.27219030406783018</v>
      </c>
    </row>
    <row r="116" spans="2:4" x14ac:dyDescent="0.35">
      <c r="B116" t="s">
        <v>598</v>
      </c>
      <c r="C116">
        <v>90.339077137244416</v>
      </c>
      <c r="D116">
        <v>0.75224207794000852</v>
      </c>
    </row>
    <row r="117" spans="2:4" x14ac:dyDescent="0.35">
      <c r="B117" t="s">
        <v>598</v>
      </c>
      <c r="C117">
        <v>93.879678241380361</v>
      </c>
      <c r="D117">
        <v>0.31371488099594219</v>
      </c>
    </row>
    <row r="120" spans="2:4" x14ac:dyDescent="0.35">
      <c r="B120" t="s">
        <v>523</v>
      </c>
      <c r="C120">
        <v>53.558702635555875</v>
      </c>
      <c r="D120">
        <v>1.6237709708330024</v>
      </c>
    </row>
    <row r="121" spans="2:4" x14ac:dyDescent="0.35">
      <c r="B121" t="s">
        <v>541</v>
      </c>
      <c r="C121">
        <v>80.819715653694402</v>
      </c>
      <c r="D121">
        <v>1.5634231426781651</v>
      </c>
    </row>
    <row r="122" spans="2:4" x14ac:dyDescent="0.35">
      <c r="B122" t="s">
        <v>557</v>
      </c>
      <c r="C122">
        <v>44.049767146595912</v>
      </c>
      <c r="D122">
        <v>1.6289808164455166</v>
      </c>
    </row>
    <row r="123" spans="2:4" x14ac:dyDescent="0.35">
      <c r="B123" t="s">
        <v>571</v>
      </c>
      <c r="C123">
        <v>44.690964601976837</v>
      </c>
      <c r="D123">
        <v>3.0062670578840662</v>
      </c>
    </row>
    <row r="124" spans="2:4" x14ac:dyDescent="0.35">
      <c r="B124" t="s">
        <v>583</v>
      </c>
      <c r="C124">
        <v>0</v>
      </c>
      <c r="D124">
        <v>0</v>
      </c>
    </row>
    <row r="125" spans="2:4" x14ac:dyDescent="0.35">
      <c r="B125" t="s">
        <v>593</v>
      </c>
      <c r="C125">
        <v>86.827485380116968</v>
      </c>
      <c r="D125">
        <v>3.0868732781252906</v>
      </c>
    </row>
    <row r="126" spans="2:4" x14ac:dyDescent="0.35">
      <c r="B126" t="s">
        <v>601</v>
      </c>
      <c r="C126">
        <v>43.896988275295151</v>
      </c>
      <c r="D126">
        <v>2.5855948435619633</v>
      </c>
    </row>
    <row r="127" spans="2:4" x14ac:dyDescent="0.35">
      <c r="B127" t="s">
        <v>763</v>
      </c>
      <c r="C127">
        <v>44.602396514161221</v>
      </c>
      <c r="D127">
        <v>2.43733188474818</v>
      </c>
    </row>
    <row r="128" spans="2:4" x14ac:dyDescent="0.35">
      <c r="B128" t="s">
        <v>608</v>
      </c>
      <c r="C128">
        <v>0.8232323232323232</v>
      </c>
      <c r="D128">
        <v>0.41552491256720497</v>
      </c>
    </row>
    <row r="129" spans="2:4" x14ac:dyDescent="0.35">
      <c r="B129" t="s">
        <v>620</v>
      </c>
      <c r="C129">
        <v>43.093200724977827</v>
      </c>
      <c r="D129">
        <v>1.8381645310446031</v>
      </c>
    </row>
    <row r="130" spans="2:4" x14ac:dyDescent="0.35">
      <c r="B130" t="s">
        <v>620</v>
      </c>
      <c r="C130">
        <v>95.617010155316621</v>
      </c>
      <c r="D130">
        <v>1.2125263501649279</v>
      </c>
    </row>
    <row r="133" spans="2:4" x14ac:dyDescent="0.35">
      <c r="B133" t="s">
        <v>529</v>
      </c>
      <c r="C133">
        <v>94.367405424259275</v>
      </c>
      <c r="D133">
        <v>1.2807139794106399</v>
      </c>
    </row>
    <row r="134" spans="2:4" x14ac:dyDescent="0.35">
      <c r="B134" t="s">
        <v>547</v>
      </c>
      <c r="C134">
        <v>91.380706958737164</v>
      </c>
      <c r="D134">
        <v>0.35069089145873039</v>
      </c>
    </row>
    <row r="135" spans="2:4" x14ac:dyDescent="0.35">
      <c r="B135" t="s">
        <v>563</v>
      </c>
      <c r="C135">
        <v>89.863766618809166</v>
      </c>
      <c r="D135">
        <v>3.1503140621200068</v>
      </c>
    </row>
    <row r="136" spans="2:4" x14ac:dyDescent="0.35">
      <c r="B136" t="s">
        <v>577</v>
      </c>
      <c r="C136">
        <v>96.152958152958149</v>
      </c>
      <c r="D136">
        <v>0.77342858193368169</v>
      </c>
    </row>
    <row r="137" spans="2:4" x14ac:dyDescent="0.35">
      <c r="B137" t="s">
        <v>589</v>
      </c>
      <c r="C137">
        <v>93.572711507494105</v>
      </c>
      <c r="D137">
        <v>1.1219794536484331</v>
      </c>
    </row>
    <row r="138" spans="2:4" x14ac:dyDescent="0.35">
      <c r="B138" t="s">
        <v>599</v>
      </c>
      <c r="C138">
        <v>91.092191147389869</v>
      </c>
      <c r="D138">
        <v>0.40724790826510981</v>
      </c>
    </row>
    <row r="139" spans="2:4" x14ac:dyDescent="0.35">
      <c r="B139" t="s">
        <v>607</v>
      </c>
      <c r="C139">
        <v>92.405542157279982</v>
      </c>
      <c r="D139">
        <v>1.4935103311418578</v>
      </c>
    </row>
    <row r="140" spans="2:4" x14ac:dyDescent="0.35">
      <c r="B140" t="s">
        <v>612</v>
      </c>
      <c r="C140">
        <v>93.674142026702654</v>
      </c>
      <c r="D140">
        <v>0.77325246165900474</v>
      </c>
    </row>
    <row r="141" spans="2:4" x14ac:dyDescent="0.35">
      <c r="B141" t="s">
        <v>616</v>
      </c>
      <c r="C141">
        <v>95.711758901041108</v>
      </c>
      <c r="D141">
        <v>0.17373846780968272</v>
      </c>
    </row>
    <row r="142" spans="2:4" x14ac:dyDescent="0.35">
      <c r="B142" t="s">
        <v>618</v>
      </c>
      <c r="C142">
        <v>94.879592543143943</v>
      </c>
      <c r="D142">
        <v>2.2835653681169958</v>
      </c>
    </row>
    <row r="143" spans="2:4" x14ac:dyDescent="0.35">
      <c r="B143" t="s">
        <v>767</v>
      </c>
      <c r="C143">
        <v>0.1349527665317139</v>
      </c>
      <c r="D143">
        <v>0.1349527665317139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8471-BB70-4C9C-BB63-625259EA545D}">
  <dimension ref="D2:AU143"/>
  <sheetViews>
    <sheetView zoomScale="55" workbookViewId="0">
      <selection activeCell="Z32" sqref="Z32"/>
    </sheetView>
  </sheetViews>
  <sheetFormatPr defaultRowHeight="14.5" x14ac:dyDescent="0.35"/>
  <sheetData>
    <row r="2" spans="4:47" x14ac:dyDescent="0.35">
      <c r="D2" t="s">
        <v>0</v>
      </c>
      <c r="E2" t="s">
        <v>4</v>
      </c>
      <c r="F2" t="s">
        <v>5</v>
      </c>
      <c r="I2" t="s">
        <v>0</v>
      </c>
      <c r="J2" t="s">
        <v>4</v>
      </c>
      <c r="K2" t="s">
        <v>5</v>
      </c>
      <c r="M2" t="s">
        <v>0</v>
      </c>
      <c r="N2" t="s">
        <v>4</v>
      </c>
      <c r="O2" t="s">
        <v>5</v>
      </c>
      <c r="Q2" t="s">
        <v>0</v>
      </c>
      <c r="R2" t="s">
        <v>4</v>
      </c>
      <c r="S2" t="s">
        <v>5</v>
      </c>
      <c r="U2" t="s">
        <v>0</v>
      </c>
      <c r="V2" t="s">
        <v>4</v>
      </c>
      <c r="W2" t="s">
        <v>5</v>
      </c>
      <c r="Y2" t="s">
        <v>0</v>
      </c>
      <c r="Z2" t="s">
        <v>4</v>
      </c>
      <c r="AA2" t="s">
        <v>5</v>
      </c>
      <c r="AC2" t="s">
        <v>0</v>
      </c>
      <c r="AD2" t="s">
        <v>4</v>
      </c>
      <c r="AE2" t="s">
        <v>5</v>
      </c>
      <c r="AG2" t="s">
        <v>0</v>
      </c>
      <c r="AH2" t="s">
        <v>4</v>
      </c>
      <c r="AI2" t="s">
        <v>5</v>
      </c>
      <c r="AK2" t="s">
        <v>0</v>
      </c>
      <c r="AL2" t="s">
        <v>4</v>
      </c>
      <c r="AM2" t="s">
        <v>5</v>
      </c>
      <c r="AO2" t="s">
        <v>0</v>
      </c>
      <c r="AP2" t="s">
        <v>4</v>
      </c>
      <c r="AQ2" t="s">
        <v>5</v>
      </c>
      <c r="AS2" t="s">
        <v>0</v>
      </c>
      <c r="AT2" t="s">
        <v>4</v>
      </c>
      <c r="AU2" t="s">
        <v>5</v>
      </c>
    </row>
    <row r="3" spans="4:47" x14ac:dyDescent="0.35">
      <c r="D3" t="s">
        <v>757</v>
      </c>
      <c r="E3">
        <v>0.25062656641604009</v>
      </c>
      <c r="F3">
        <v>0.25062656641604009</v>
      </c>
      <c r="I3" t="s">
        <v>40</v>
      </c>
      <c r="J3">
        <v>95.257588415483156</v>
      </c>
      <c r="K3">
        <v>0.91902841896891818</v>
      </c>
      <c r="M3" t="s">
        <v>76</v>
      </c>
      <c r="N3">
        <v>0.1349527665317139</v>
      </c>
      <c r="O3">
        <v>0.1349527665317139</v>
      </c>
      <c r="Q3" t="s">
        <v>112</v>
      </c>
      <c r="R3">
        <v>0.39870787024487209</v>
      </c>
      <c r="S3">
        <v>0.21452170199465323</v>
      </c>
      <c r="U3" t="s">
        <v>148</v>
      </c>
      <c r="V3">
        <v>64.296575210244839</v>
      </c>
      <c r="W3">
        <v>1.8579394192386209</v>
      </c>
      <c r="Y3" t="s">
        <v>184</v>
      </c>
      <c r="Z3">
        <v>90.298567001135368</v>
      </c>
      <c r="AA3">
        <v>1.0393624157214987</v>
      </c>
      <c r="AC3" t="s">
        <v>220</v>
      </c>
      <c r="AD3">
        <v>0</v>
      </c>
      <c r="AE3">
        <v>0</v>
      </c>
      <c r="AG3" t="s">
        <v>256</v>
      </c>
      <c r="AH3">
        <v>53.558702635555875</v>
      </c>
      <c r="AI3">
        <v>1.6237709708330024</v>
      </c>
      <c r="AK3" t="s">
        <v>292</v>
      </c>
      <c r="AL3">
        <v>1.2508192899340609</v>
      </c>
      <c r="AM3">
        <v>0.28271815023243113</v>
      </c>
      <c r="AO3" t="s">
        <v>328</v>
      </c>
      <c r="AP3">
        <v>0</v>
      </c>
      <c r="AQ3">
        <v>0</v>
      </c>
      <c r="AS3" t="s">
        <v>368</v>
      </c>
      <c r="AT3">
        <v>94.367405424259275</v>
      </c>
      <c r="AU3">
        <v>1.2807139794106399</v>
      </c>
    </row>
    <row r="4" spans="4:47" x14ac:dyDescent="0.35">
      <c r="D4" t="s">
        <v>510</v>
      </c>
      <c r="E4">
        <v>68.487907891691748</v>
      </c>
      <c r="F4">
        <v>0.46383482799880732</v>
      </c>
      <c r="I4" t="s">
        <v>44</v>
      </c>
      <c r="J4">
        <v>0.30581039755351686</v>
      </c>
      <c r="K4">
        <v>0.30581039755351691</v>
      </c>
      <c r="M4" t="s">
        <v>80</v>
      </c>
      <c r="N4">
        <v>71.828143883483605</v>
      </c>
      <c r="O4">
        <v>2.7167283071327391</v>
      </c>
      <c r="Q4" t="s">
        <v>116</v>
      </c>
      <c r="R4">
        <v>74.020609065102178</v>
      </c>
      <c r="S4">
        <v>0.61142341617368567</v>
      </c>
      <c r="U4" t="s">
        <v>152</v>
      </c>
      <c r="V4">
        <v>73.030222283231112</v>
      </c>
      <c r="W4">
        <v>0.29569447025444001</v>
      </c>
      <c r="Y4" t="s">
        <v>188</v>
      </c>
      <c r="Z4">
        <v>80.512971698113219</v>
      </c>
      <c r="AA4">
        <v>1.0808408293143617</v>
      </c>
      <c r="AC4" t="s">
        <v>224</v>
      </c>
      <c r="AD4">
        <v>76.451678040844357</v>
      </c>
      <c r="AE4">
        <v>1.9016600130057322</v>
      </c>
      <c r="AG4" t="s">
        <v>260</v>
      </c>
      <c r="AH4">
        <v>80.819715653694402</v>
      </c>
      <c r="AI4">
        <v>1.5634231426781651</v>
      </c>
      <c r="AK4" t="s">
        <v>296</v>
      </c>
      <c r="AL4">
        <v>80.702115556518677</v>
      </c>
      <c r="AM4">
        <v>3.1286727828626972</v>
      </c>
      <c r="AO4" t="s">
        <v>332</v>
      </c>
      <c r="AP4">
        <v>87.911852429843307</v>
      </c>
      <c r="AQ4">
        <v>1.7959264735350926</v>
      </c>
      <c r="AS4" t="s">
        <v>372</v>
      </c>
      <c r="AT4">
        <v>91.380706958737164</v>
      </c>
      <c r="AU4">
        <v>0.35069089145873039</v>
      </c>
    </row>
    <row r="5" spans="4:47" x14ac:dyDescent="0.35">
      <c r="D5" t="s">
        <v>512</v>
      </c>
      <c r="E5">
        <v>1.5634895601789189</v>
      </c>
      <c r="F5">
        <v>0.68180776606318705</v>
      </c>
      <c r="I5" t="s">
        <v>48</v>
      </c>
      <c r="J5">
        <v>92.96444831928703</v>
      </c>
      <c r="K5">
        <v>1.2774057269374812</v>
      </c>
      <c r="M5" t="s">
        <v>84</v>
      </c>
      <c r="N5">
        <v>0</v>
      </c>
      <c r="O5">
        <v>0</v>
      </c>
      <c r="Q5" t="s">
        <v>120</v>
      </c>
      <c r="R5">
        <v>0</v>
      </c>
      <c r="S5">
        <v>0</v>
      </c>
      <c r="U5" t="s">
        <v>156</v>
      </c>
      <c r="V5">
        <v>41.338762521044202</v>
      </c>
      <c r="W5">
        <v>2.1759494783107565</v>
      </c>
      <c r="Y5" t="s">
        <v>192</v>
      </c>
      <c r="Z5">
        <v>93.089999654370914</v>
      </c>
      <c r="AA5">
        <v>0.67498491818899675</v>
      </c>
      <c r="AC5" t="s">
        <v>228</v>
      </c>
      <c r="AD5">
        <v>0.20407531277096494</v>
      </c>
      <c r="AE5">
        <v>0.10334075193647989</v>
      </c>
      <c r="AG5" t="s">
        <v>264</v>
      </c>
      <c r="AH5">
        <v>44.049767146595912</v>
      </c>
      <c r="AI5">
        <v>1.6289808164455166</v>
      </c>
      <c r="AK5" t="s">
        <v>300</v>
      </c>
      <c r="AL5">
        <v>2.5043585785273765</v>
      </c>
      <c r="AM5">
        <v>0.44131958252502912</v>
      </c>
      <c r="AO5" t="s">
        <v>336</v>
      </c>
      <c r="AP5">
        <v>0.32422672319045381</v>
      </c>
      <c r="AQ5">
        <v>0.16314934317492366</v>
      </c>
      <c r="AS5" t="s">
        <v>376</v>
      </c>
      <c r="AT5">
        <v>89.863766618809166</v>
      </c>
      <c r="AU5">
        <v>3.1503140621200068</v>
      </c>
    </row>
    <row r="6" spans="4:47" x14ac:dyDescent="0.35">
      <c r="D6" t="s">
        <v>514</v>
      </c>
      <c r="E6">
        <v>0</v>
      </c>
      <c r="F6">
        <v>0</v>
      </c>
      <c r="I6" t="s">
        <v>52</v>
      </c>
      <c r="J6">
        <v>93.362301505490578</v>
      </c>
      <c r="K6">
        <v>0.78314629641254063</v>
      </c>
      <c r="M6" t="s">
        <v>88</v>
      </c>
      <c r="N6">
        <v>0.28050490883590462</v>
      </c>
      <c r="O6">
        <v>0.14479621697331413</v>
      </c>
      <c r="Q6" t="s">
        <v>124</v>
      </c>
      <c r="R6">
        <v>0</v>
      </c>
      <c r="S6">
        <v>0</v>
      </c>
      <c r="U6" t="s">
        <v>160</v>
      </c>
      <c r="V6">
        <v>41.80124147583598</v>
      </c>
      <c r="W6">
        <v>3.6218251708856757</v>
      </c>
      <c r="Y6" t="s">
        <v>196</v>
      </c>
      <c r="Z6">
        <v>94.913266077639278</v>
      </c>
      <c r="AA6">
        <v>1.9560009202894248</v>
      </c>
      <c r="AC6" t="s">
        <v>232</v>
      </c>
      <c r="AD6">
        <v>0</v>
      </c>
      <c r="AE6">
        <v>0</v>
      </c>
      <c r="AG6" t="s">
        <v>268</v>
      </c>
      <c r="AH6">
        <v>44.690964601976837</v>
      </c>
      <c r="AI6">
        <v>3.0062670578840662</v>
      </c>
      <c r="AK6" t="s">
        <v>304</v>
      </c>
      <c r="AL6">
        <v>3.1942252715837625</v>
      </c>
      <c r="AM6">
        <v>0.41081597863297992</v>
      </c>
      <c r="AO6" t="s">
        <v>340</v>
      </c>
      <c r="AP6">
        <v>0.11148272017837235</v>
      </c>
      <c r="AQ6">
        <v>0.11148272017837237</v>
      </c>
      <c r="AS6" t="s">
        <v>380</v>
      </c>
      <c r="AT6">
        <v>96.152958152958149</v>
      </c>
      <c r="AU6">
        <v>0.77342858193368169</v>
      </c>
    </row>
    <row r="7" spans="4:47" x14ac:dyDescent="0.35">
      <c r="D7" t="s">
        <v>516</v>
      </c>
      <c r="E7">
        <v>75.108574220774472</v>
      </c>
      <c r="F7">
        <v>2.9503020582670154</v>
      </c>
      <c r="I7" t="s">
        <v>56</v>
      </c>
      <c r="J7">
        <v>90.763384030710768</v>
      </c>
      <c r="K7">
        <v>0.34919889181346442</v>
      </c>
      <c r="M7" t="s">
        <v>92</v>
      </c>
      <c r="N7">
        <v>83.454232641633169</v>
      </c>
      <c r="O7">
        <v>1.5006243688616341</v>
      </c>
      <c r="Q7" t="s">
        <v>128</v>
      </c>
      <c r="R7">
        <v>83.963607773384766</v>
      </c>
      <c r="S7">
        <v>2.1137731233376389</v>
      </c>
      <c r="U7" t="s">
        <v>164</v>
      </c>
      <c r="V7">
        <v>11.19995745215158</v>
      </c>
      <c r="W7">
        <v>1.1867115694334665</v>
      </c>
      <c r="Y7" t="s">
        <v>200</v>
      </c>
      <c r="Z7">
        <v>91.148073887573503</v>
      </c>
      <c r="AA7">
        <v>0.31695849346049726</v>
      </c>
      <c r="AC7" t="s">
        <v>236</v>
      </c>
      <c r="AD7">
        <v>86.044056710579341</v>
      </c>
      <c r="AE7">
        <v>1.0542737152183157</v>
      </c>
      <c r="AG7" t="s">
        <v>272</v>
      </c>
      <c r="AH7">
        <v>0</v>
      </c>
      <c r="AI7">
        <v>0</v>
      </c>
      <c r="AK7" t="s">
        <v>308</v>
      </c>
      <c r="AL7">
        <v>90.857281918541617</v>
      </c>
      <c r="AM7">
        <v>2.8680859472104387</v>
      </c>
      <c r="AO7" t="s">
        <v>344</v>
      </c>
      <c r="AP7">
        <v>87.644033074904641</v>
      </c>
      <c r="AQ7">
        <v>2.760433625672194</v>
      </c>
      <c r="AS7" t="s">
        <v>384</v>
      </c>
      <c r="AT7">
        <v>93.572711507494105</v>
      </c>
      <c r="AU7">
        <v>1.1219794536484331</v>
      </c>
    </row>
    <row r="8" spans="4:47" x14ac:dyDescent="0.35">
      <c r="D8" t="s">
        <v>518</v>
      </c>
      <c r="E8">
        <v>78.578977854004933</v>
      </c>
      <c r="F8">
        <v>2.6037773438941048</v>
      </c>
      <c r="I8" t="s">
        <v>60</v>
      </c>
      <c r="J8">
        <v>76.873049604904438</v>
      </c>
      <c r="K8">
        <v>1.9305614627218439</v>
      </c>
      <c r="M8" t="s">
        <v>96</v>
      </c>
      <c r="N8">
        <v>82.742902876804138</v>
      </c>
      <c r="O8">
        <v>0.71311182544783558</v>
      </c>
      <c r="Q8" t="s">
        <v>132</v>
      </c>
      <c r="R8">
        <v>84.255161188556187</v>
      </c>
      <c r="S8">
        <v>1.8541892763148806</v>
      </c>
      <c r="U8" t="s">
        <v>168</v>
      </c>
      <c r="V8">
        <v>83.423112239761181</v>
      </c>
      <c r="W8">
        <v>1.7297377475898172</v>
      </c>
      <c r="Y8" t="s">
        <v>204</v>
      </c>
      <c r="Z8">
        <v>0.5535662839033626</v>
      </c>
      <c r="AA8">
        <v>0.31725212061375258</v>
      </c>
      <c r="AC8" t="s">
        <v>240</v>
      </c>
      <c r="AD8">
        <v>91.925832279814585</v>
      </c>
      <c r="AE8">
        <v>0.96308902133842311</v>
      </c>
      <c r="AG8" t="s">
        <v>276</v>
      </c>
      <c r="AH8">
        <v>86.827485380116968</v>
      </c>
      <c r="AI8">
        <v>3.0868732781252906</v>
      </c>
      <c r="AK8" t="s">
        <v>312</v>
      </c>
      <c r="AL8">
        <v>88.505411008406554</v>
      </c>
      <c r="AM8">
        <v>0.79401767084912689</v>
      </c>
      <c r="AO8" t="s">
        <v>348</v>
      </c>
      <c r="AP8">
        <v>88.896021847232419</v>
      </c>
      <c r="AQ8">
        <v>1.5309269061475965</v>
      </c>
      <c r="AS8" t="s">
        <v>388</v>
      </c>
      <c r="AT8">
        <v>91.092191147389869</v>
      </c>
      <c r="AU8">
        <v>0.40724790826510981</v>
      </c>
    </row>
    <row r="9" spans="4:47" x14ac:dyDescent="0.35">
      <c r="D9" t="s">
        <v>520</v>
      </c>
      <c r="E9">
        <v>0.86290357997836387</v>
      </c>
      <c r="F9">
        <v>0.20255676336927625</v>
      </c>
      <c r="I9" t="s">
        <v>64</v>
      </c>
      <c r="J9">
        <v>91.90896721404944</v>
      </c>
      <c r="K9">
        <v>0.43992186225154384</v>
      </c>
      <c r="M9" t="s">
        <v>100</v>
      </c>
      <c r="N9">
        <v>0.2032520325203252</v>
      </c>
      <c r="O9">
        <v>0.2032520325203252</v>
      </c>
      <c r="Q9" t="s">
        <v>136</v>
      </c>
      <c r="R9">
        <v>8.3333333333333329E-2</v>
      </c>
      <c r="S9">
        <v>8.3333333333333343E-2</v>
      </c>
      <c r="U9" t="s">
        <v>172</v>
      </c>
      <c r="V9">
        <v>36.819707299643945</v>
      </c>
      <c r="W9">
        <v>2.9031855977058605</v>
      </c>
      <c r="Y9" t="s">
        <v>208</v>
      </c>
      <c r="Z9">
        <v>92.407394979968046</v>
      </c>
      <c r="AA9">
        <v>0.62610127310584052</v>
      </c>
      <c r="AC9" t="s">
        <v>244</v>
      </c>
      <c r="AD9">
        <v>0.1061571125265393</v>
      </c>
      <c r="AE9">
        <v>0.1061571125265393</v>
      </c>
      <c r="AG9" t="s">
        <v>280</v>
      </c>
      <c r="AH9">
        <v>43.896988275295151</v>
      </c>
      <c r="AI9">
        <v>2.5855948435619633</v>
      </c>
      <c r="AK9" t="s">
        <v>316</v>
      </c>
      <c r="AL9">
        <v>1.0218456436267596</v>
      </c>
      <c r="AM9">
        <v>0.48014311202087862</v>
      </c>
      <c r="AO9" t="s">
        <v>352</v>
      </c>
      <c r="AP9">
        <v>0</v>
      </c>
      <c r="AQ9">
        <v>0</v>
      </c>
      <c r="AS9" t="s">
        <v>392</v>
      </c>
      <c r="AT9">
        <v>92.405542157279982</v>
      </c>
      <c r="AU9">
        <v>1.4935103311418578</v>
      </c>
    </row>
    <row r="10" spans="4:47" x14ac:dyDescent="0.35">
      <c r="D10" t="s">
        <v>522</v>
      </c>
      <c r="E10">
        <v>69.359342504547172</v>
      </c>
      <c r="F10">
        <v>3.9168220408296714</v>
      </c>
      <c r="I10" t="s">
        <v>68</v>
      </c>
      <c r="J10">
        <v>91.274181849048162</v>
      </c>
      <c r="K10">
        <v>1.3132748974162229</v>
      </c>
      <c r="M10" t="s">
        <v>104</v>
      </c>
      <c r="N10">
        <v>0.34000033251866263</v>
      </c>
      <c r="O10">
        <v>0.18019589468219419</v>
      </c>
      <c r="Q10" t="s">
        <v>140</v>
      </c>
      <c r="R10">
        <v>0.49751243781094523</v>
      </c>
      <c r="S10">
        <v>0.49751243781094528</v>
      </c>
      <c r="U10" t="s">
        <v>176</v>
      </c>
      <c r="V10">
        <v>41.404952710995595</v>
      </c>
      <c r="W10">
        <v>4.5200828288271948</v>
      </c>
      <c r="Y10" t="s">
        <v>212</v>
      </c>
      <c r="Z10">
        <v>94.890211640211646</v>
      </c>
      <c r="AA10">
        <v>1.4543823730778704</v>
      </c>
      <c r="AC10" t="s">
        <v>248</v>
      </c>
      <c r="AD10">
        <v>0</v>
      </c>
      <c r="AE10">
        <v>0</v>
      </c>
      <c r="AG10" t="s">
        <v>284</v>
      </c>
      <c r="AH10">
        <v>0.8232323232323232</v>
      </c>
      <c r="AI10">
        <v>0.41552491256720497</v>
      </c>
      <c r="AK10" t="s">
        <v>320</v>
      </c>
      <c r="AL10">
        <v>87.422665563938551</v>
      </c>
      <c r="AM10">
        <v>3.2296321634429743</v>
      </c>
      <c r="AO10" t="s">
        <v>356</v>
      </c>
      <c r="AP10">
        <v>0.35087719298245612</v>
      </c>
      <c r="AQ10">
        <v>0.35087719298245612</v>
      </c>
      <c r="AS10" t="s">
        <v>396</v>
      </c>
      <c r="AT10">
        <v>93.674142026702654</v>
      </c>
      <c r="AU10">
        <v>0.77325246165900474</v>
      </c>
    </row>
    <row r="11" spans="4:47" x14ac:dyDescent="0.35">
      <c r="D11" t="s">
        <v>524</v>
      </c>
      <c r="E11">
        <v>0.92088818438602615</v>
      </c>
      <c r="F11">
        <v>0.38382767128052114</v>
      </c>
      <c r="I11" t="s">
        <v>72</v>
      </c>
      <c r="J11">
        <v>93.666190201966188</v>
      </c>
      <c r="K11">
        <v>1.4724629481043399</v>
      </c>
      <c r="M11" t="s">
        <v>108</v>
      </c>
      <c r="N11">
        <v>82.222081591074314</v>
      </c>
      <c r="O11">
        <v>3.1881874603420117</v>
      </c>
      <c r="Q11" t="s">
        <v>144</v>
      </c>
      <c r="R11">
        <v>79.724790540658731</v>
      </c>
      <c r="S11">
        <v>1.3040340317155881</v>
      </c>
      <c r="U11" t="s">
        <v>180</v>
      </c>
      <c r="V11">
        <v>14.846091447234897</v>
      </c>
      <c r="W11">
        <v>1.0653121903525689</v>
      </c>
      <c r="Y11" t="s">
        <v>216</v>
      </c>
      <c r="Z11">
        <v>95.705015849338054</v>
      </c>
      <c r="AA11">
        <v>0.27219030406783018</v>
      </c>
      <c r="AC11" t="s">
        <v>252</v>
      </c>
      <c r="AD11">
        <v>85.424524771740764</v>
      </c>
      <c r="AE11">
        <v>0.86544694291090163</v>
      </c>
      <c r="AG11" t="s">
        <v>288</v>
      </c>
      <c r="AH11">
        <v>44.602396514161221</v>
      </c>
      <c r="AI11">
        <v>2.43733188474818</v>
      </c>
      <c r="AK11" t="s">
        <v>324</v>
      </c>
      <c r="AL11">
        <v>1.9090909090909089</v>
      </c>
      <c r="AM11">
        <v>0.95778670480479466</v>
      </c>
      <c r="AO11" t="s">
        <v>360</v>
      </c>
      <c r="AP11">
        <v>85.666278166278175</v>
      </c>
      <c r="AQ11">
        <v>0.9624523766124653</v>
      </c>
      <c r="AS11" t="s">
        <v>400</v>
      </c>
      <c r="AT11">
        <v>95.711758901041108</v>
      </c>
      <c r="AU11">
        <v>0.17373846780968272</v>
      </c>
    </row>
    <row r="12" spans="4:47" x14ac:dyDescent="0.35">
      <c r="D12" t="s">
        <v>526</v>
      </c>
      <c r="E12">
        <v>0.45045045045045046</v>
      </c>
      <c r="F12">
        <v>0.45045045045045046</v>
      </c>
      <c r="I12" t="s">
        <v>455</v>
      </c>
      <c r="J12">
        <v>90.490066961184723</v>
      </c>
      <c r="K12">
        <v>0.58182776597450458</v>
      </c>
      <c r="M12" t="s">
        <v>460</v>
      </c>
      <c r="N12">
        <v>0.61415098449830186</v>
      </c>
      <c r="O12">
        <v>0.14629457183917466</v>
      </c>
      <c r="Q12" t="s">
        <v>464</v>
      </c>
      <c r="R12">
        <v>0.1923162188525317</v>
      </c>
      <c r="S12">
        <v>9.6302945467438131E-2</v>
      </c>
      <c r="U12" t="s">
        <v>428</v>
      </c>
      <c r="V12">
        <v>46.460561326407678</v>
      </c>
      <c r="W12">
        <v>6.4805895354183436</v>
      </c>
      <c r="Y12" t="s">
        <v>429</v>
      </c>
      <c r="Z12">
        <v>90.339077137244416</v>
      </c>
      <c r="AA12">
        <v>0.75224207794000852</v>
      </c>
      <c r="AC12" t="s">
        <v>430</v>
      </c>
      <c r="AD12">
        <v>0</v>
      </c>
      <c r="AE12">
        <v>0</v>
      </c>
      <c r="AG12" t="s">
        <v>431</v>
      </c>
      <c r="AH12">
        <v>43.093200724977827</v>
      </c>
      <c r="AI12">
        <v>1.8381645310446031</v>
      </c>
      <c r="AK12" t="s">
        <v>488</v>
      </c>
      <c r="AL12">
        <v>0.99067491931200724</v>
      </c>
      <c r="AM12">
        <v>0.24423980107521687</v>
      </c>
      <c r="AO12" t="s">
        <v>364</v>
      </c>
      <c r="AP12">
        <v>0.43479911900964535</v>
      </c>
      <c r="AQ12">
        <v>0.24994239325106238</v>
      </c>
      <c r="AS12" t="s">
        <v>477</v>
      </c>
      <c r="AT12">
        <v>94.879592543143943</v>
      </c>
      <c r="AU12">
        <v>2.2835653681169958</v>
      </c>
    </row>
    <row r="13" spans="4:47" x14ac:dyDescent="0.35">
      <c r="D13" t="s">
        <v>528</v>
      </c>
      <c r="E13">
        <v>92.760501821062618</v>
      </c>
      <c r="F13">
        <v>1.382735362793146</v>
      </c>
      <c r="I13" t="s">
        <v>456</v>
      </c>
      <c r="J13">
        <v>90.713492764436523</v>
      </c>
      <c r="K13">
        <v>0.72513283043621513</v>
      </c>
      <c r="M13" t="s">
        <v>426</v>
      </c>
      <c r="N13">
        <v>92.379393644955641</v>
      </c>
      <c r="O13">
        <v>1.1896972687717478</v>
      </c>
      <c r="Q13" t="s">
        <v>427</v>
      </c>
      <c r="R13">
        <v>93.000412753062918</v>
      </c>
      <c r="S13">
        <v>0.17598316098040634</v>
      </c>
      <c r="U13" t="s">
        <v>428</v>
      </c>
      <c r="V13">
        <v>96.308232793127559</v>
      </c>
      <c r="W13">
        <v>1.3199541398237253</v>
      </c>
      <c r="Y13" t="s">
        <v>429</v>
      </c>
      <c r="Z13">
        <v>93.879678241380361</v>
      </c>
      <c r="AA13">
        <v>0.31371488099594219</v>
      </c>
      <c r="AC13" t="s">
        <v>430</v>
      </c>
      <c r="AD13">
        <v>95.086588705566328</v>
      </c>
      <c r="AE13">
        <v>0.479606027376553</v>
      </c>
      <c r="AG13" t="s">
        <v>431</v>
      </c>
      <c r="AH13">
        <v>95.617010155316621</v>
      </c>
      <c r="AI13">
        <v>1.2125263501649279</v>
      </c>
      <c r="AK13" t="s">
        <v>432</v>
      </c>
      <c r="AL13">
        <v>96.192588067142594</v>
      </c>
      <c r="AM13">
        <v>0.4781709253018227</v>
      </c>
      <c r="AO13" t="s">
        <v>432</v>
      </c>
      <c r="AP13">
        <v>96.841565182984709</v>
      </c>
      <c r="AQ13">
        <v>0.23059422071472824</v>
      </c>
      <c r="AS13" t="s">
        <v>433</v>
      </c>
      <c r="AT13">
        <v>0.1349527665317139</v>
      </c>
      <c r="AU13">
        <v>0.1349527665317139</v>
      </c>
    </row>
    <row r="16" spans="4:47" x14ac:dyDescent="0.35">
      <c r="D16" t="s">
        <v>513</v>
      </c>
      <c r="E16">
        <v>0.1349527665317139</v>
      </c>
      <c r="F16">
        <v>0.1349527665317139</v>
      </c>
    </row>
    <row r="17" spans="4:6" x14ac:dyDescent="0.35">
      <c r="D17" t="s">
        <v>531</v>
      </c>
      <c r="E17">
        <v>71.828143883483605</v>
      </c>
      <c r="F17">
        <v>2.7167283071327391</v>
      </c>
    </row>
    <row r="18" spans="4:6" x14ac:dyDescent="0.35">
      <c r="D18" t="s">
        <v>758</v>
      </c>
      <c r="E18">
        <v>0</v>
      </c>
      <c r="F18">
        <v>0</v>
      </c>
    </row>
    <row r="19" spans="4:6" x14ac:dyDescent="0.35">
      <c r="D19" t="s">
        <v>548</v>
      </c>
      <c r="E19">
        <v>0.28050490883590462</v>
      </c>
      <c r="F19">
        <v>0.14479621697331413</v>
      </c>
    </row>
    <row r="20" spans="4:6" x14ac:dyDescent="0.35">
      <c r="D20" t="s">
        <v>550</v>
      </c>
      <c r="E20">
        <v>83.454232641633169</v>
      </c>
      <c r="F20">
        <v>1.5006243688616341</v>
      </c>
    </row>
    <row r="21" spans="4:6" x14ac:dyDescent="0.35">
      <c r="D21" t="s">
        <v>552</v>
      </c>
      <c r="E21">
        <v>82.742902876804138</v>
      </c>
      <c r="F21">
        <v>0.71311182544783558</v>
      </c>
    </row>
    <row r="22" spans="4:6" x14ac:dyDescent="0.35">
      <c r="D22" t="s">
        <v>554</v>
      </c>
      <c r="E22">
        <v>0.2032520325203252</v>
      </c>
      <c r="F22">
        <v>0.2032520325203252</v>
      </c>
    </row>
    <row r="23" spans="4:6" x14ac:dyDescent="0.35">
      <c r="D23" t="s">
        <v>556</v>
      </c>
      <c r="E23">
        <v>0.34000033251866263</v>
      </c>
      <c r="F23">
        <v>0.18019589468219419</v>
      </c>
    </row>
    <row r="24" spans="4:6" x14ac:dyDescent="0.35">
      <c r="D24" t="s">
        <v>558</v>
      </c>
      <c r="E24">
        <v>82.222081591074314</v>
      </c>
      <c r="F24">
        <v>3.1881874603420117</v>
      </c>
    </row>
    <row r="25" spans="4:6" x14ac:dyDescent="0.35">
      <c r="D25" t="s">
        <v>560</v>
      </c>
      <c r="E25">
        <v>0.61415098449830186</v>
      </c>
      <c r="F25">
        <v>0.14629457183917466</v>
      </c>
    </row>
    <row r="26" spans="4:6" x14ac:dyDescent="0.35">
      <c r="D26" t="s">
        <v>562</v>
      </c>
      <c r="E26">
        <v>92.379393644955641</v>
      </c>
      <c r="F26">
        <v>1.1896972687717478</v>
      </c>
    </row>
    <row r="29" spans="4:6" x14ac:dyDescent="0.35">
      <c r="D29" t="s">
        <v>515</v>
      </c>
      <c r="E29">
        <v>0.39870787024487209</v>
      </c>
      <c r="F29">
        <v>0.21452170199465323</v>
      </c>
    </row>
    <row r="30" spans="4:6" x14ac:dyDescent="0.35">
      <c r="D30" t="s">
        <v>533</v>
      </c>
      <c r="E30">
        <v>74.020609065102178</v>
      </c>
      <c r="F30">
        <v>0.61142341617368567</v>
      </c>
    </row>
    <row r="31" spans="4:6" x14ac:dyDescent="0.35">
      <c r="D31" t="s">
        <v>549</v>
      </c>
      <c r="E31">
        <v>0</v>
      </c>
      <c r="F31">
        <v>0</v>
      </c>
    </row>
    <row r="32" spans="4:6" x14ac:dyDescent="0.35">
      <c r="D32" t="s">
        <v>759</v>
      </c>
      <c r="E32">
        <v>0</v>
      </c>
      <c r="F32">
        <v>0</v>
      </c>
    </row>
    <row r="33" spans="4:6" x14ac:dyDescent="0.35">
      <c r="D33" t="s">
        <v>564</v>
      </c>
      <c r="E33">
        <v>83.963607773384766</v>
      </c>
      <c r="F33">
        <v>2.1137731233376389</v>
      </c>
    </row>
    <row r="34" spans="4:6" x14ac:dyDescent="0.35">
      <c r="D34" t="s">
        <v>566</v>
      </c>
      <c r="E34">
        <v>84.255161188556187</v>
      </c>
      <c r="F34">
        <v>1.8541892763148806</v>
      </c>
    </row>
    <row r="35" spans="4:6" x14ac:dyDescent="0.35">
      <c r="D35" t="s">
        <v>568</v>
      </c>
      <c r="E35">
        <v>8.3333333333333329E-2</v>
      </c>
      <c r="F35">
        <v>8.3333333333333343E-2</v>
      </c>
    </row>
    <row r="36" spans="4:6" x14ac:dyDescent="0.35">
      <c r="D36" t="s">
        <v>570</v>
      </c>
      <c r="E36">
        <v>0.49751243781094523</v>
      </c>
      <c r="F36">
        <v>0.49751243781094528</v>
      </c>
    </row>
    <row r="37" spans="4:6" x14ac:dyDescent="0.35">
      <c r="D37" t="s">
        <v>572</v>
      </c>
      <c r="E37">
        <v>79.724790540658731</v>
      </c>
      <c r="F37">
        <v>1.3040340317155881</v>
      </c>
    </row>
    <row r="38" spans="4:6" x14ac:dyDescent="0.35">
      <c r="D38" t="s">
        <v>574</v>
      </c>
      <c r="E38">
        <v>0.1923162188525317</v>
      </c>
      <c r="F38">
        <v>9.6302945467438131E-2</v>
      </c>
    </row>
    <row r="39" spans="4:6" x14ac:dyDescent="0.35">
      <c r="D39" t="s">
        <v>576</v>
      </c>
      <c r="E39">
        <v>93.000412753062918</v>
      </c>
      <c r="F39">
        <v>0.17598316098040634</v>
      </c>
    </row>
    <row r="42" spans="4:6" x14ac:dyDescent="0.35">
      <c r="D42" t="s">
        <v>521</v>
      </c>
      <c r="E42">
        <v>0</v>
      </c>
      <c r="F42">
        <v>0</v>
      </c>
    </row>
    <row r="43" spans="4:6" x14ac:dyDescent="0.35">
      <c r="D43" t="s">
        <v>538</v>
      </c>
      <c r="E43">
        <v>76.451678040844357</v>
      </c>
      <c r="F43">
        <v>1.9016600130057322</v>
      </c>
    </row>
    <row r="44" spans="4:6" x14ac:dyDescent="0.35">
      <c r="D44" t="s">
        <v>555</v>
      </c>
      <c r="E44">
        <v>0.20407531277096494</v>
      </c>
      <c r="F44">
        <v>0.10334075193647989</v>
      </c>
    </row>
    <row r="45" spans="4:6" x14ac:dyDescent="0.35">
      <c r="D45" t="s">
        <v>569</v>
      </c>
      <c r="E45">
        <v>0</v>
      </c>
      <c r="F45">
        <v>0</v>
      </c>
    </row>
    <row r="46" spans="4:6" x14ac:dyDescent="0.35">
      <c r="D46" t="s">
        <v>581</v>
      </c>
      <c r="E46">
        <v>86.044056710579341</v>
      </c>
      <c r="F46">
        <v>1.0542737152183157</v>
      </c>
    </row>
    <row r="47" spans="4:6" x14ac:dyDescent="0.35">
      <c r="D47" t="s">
        <v>591</v>
      </c>
      <c r="E47">
        <v>91.925832279814585</v>
      </c>
      <c r="F47">
        <v>0.96308902133842311</v>
      </c>
    </row>
    <row r="48" spans="4:6" x14ac:dyDescent="0.35">
      <c r="D48" t="s">
        <v>760</v>
      </c>
      <c r="E48">
        <v>0.1061571125265393</v>
      </c>
      <c r="F48">
        <v>0.1061571125265393</v>
      </c>
    </row>
    <row r="49" spans="4:6" x14ac:dyDescent="0.35">
      <c r="D49" t="s">
        <v>600</v>
      </c>
      <c r="E49">
        <v>0</v>
      </c>
      <c r="F49">
        <v>0</v>
      </c>
    </row>
    <row r="50" spans="4:6" x14ac:dyDescent="0.35">
      <c r="D50" t="s">
        <v>602</v>
      </c>
      <c r="E50">
        <v>85.424524771740764</v>
      </c>
      <c r="F50">
        <v>0.86544694291090163</v>
      </c>
    </row>
    <row r="51" spans="4:6" x14ac:dyDescent="0.35">
      <c r="D51" t="s">
        <v>606</v>
      </c>
      <c r="E51">
        <v>0</v>
      </c>
      <c r="F51">
        <v>0</v>
      </c>
    </row>
    <row r="52" spans="4:6" x14ac:dyDescent="0.35">
      <c r="D52" t="s">
        <v>606</v>
      </c>
      <c r="E52">
        <v>95.086588705566328</v>
      </c>
      <c r="F52">
        <v>0.479606027376553</v>
      </c>
    </row>
    <row r="55" spans="4:6" x14ac:dyDescent="0.35">
      <c r="D55" t="s">
        <v>525</v>
      </c>
      <c r="E55">
        <v>1.2508192899340609</v>
      </c>
      <c r="F55">
        <v>0.28271815023243113</v>
      </c>
    </row>
    <row r="56" spans="4:6" x14ac:dyDescent="0.35">
      <c r="D56" t="s">
        <v>543</v>
      </c>
      <c r="E56">
        <v>80.702115556518677</v>
      </c>
      <c r="F56">
        <v>3.1286727828626972</v>
      </c>
    </row>
    <row r="57" spans="4:6" x14ac:dyDescent="0.35">
      <c r="D57" t="s">
        <v>559</v>
      </c>
      <c r="E57">
        <v>2.5043585785273765</v>
      </c>
      <c r="F57">
        <v>0.44131958252502912</v>
      </c>
    </row>
    <row r="58" spans="4:6" x14ac:dyDescent="0.35">
      <c r="D58" t="s">
        <v>573</v>
      </c>
      <c r="E58">
        <v>3.1942252715837625</v>
      </c>
      <c r="F58">
        <v>0.41081597863297992</v>
      </c>
    </row>
    <row r="59" spans="4:6" x14ac:dyDescent="0.35">
      <c r="D59" t="s">
        <v>585</v>
      </c>
      <c r="E59">
        <v>90.857281918541617</v>
      </c>
      <c r="F59">
        <v>2.8680859472104387</v>
      </c>
    </row>
    <row r="60" spans="4:6" x14ac:dyDescent="0.35">
      <c r="D60" t="s">
        <v>595</v>
      </c>
      <c r="E60">
        <v>88.505411008406554</v>
      </c>
      <c r="F60">
        <v>0.79401767084912689</v>
      </c>
    </row>
    <row r="61" spans="4:6" x14ac:dyDescent="0.35">
      <c r="D61" t="s">
        <v>603</v>
      </c>
      <c r="E61">
        <v>1.0218456436267596</v>
      </c>
      <c r="F61">
        <v>0.48014311202087862</v>
      </c>
    </row>
    <row r="62" spans="4:6" x14ac:dyDescent="0.35">
      <c r="D62" t="s">
        <v>609</v>
      </c>
      <c r="E62">
        <v>87.422665563938551</v>
      </c>
      <c r="F62">
        <v>3.2296321634429743</v>
      </c>
    </row>
    <row r="63" spans="4:6" x14ac:dyDescent="0.35">
      <c r="D63" t="s">
        <v>761</v>
      </c>
      <c r="E63">
        <v>1.9090909090909089</v>
      </c>
      <c r="F63">
        <v>0.95778670480479466</v>
      </c>
    </row>
    <row r="64" spans="4:6" x14ac:dyDescent="0.35">
      <c r="D64" t="s">
        <v>613</v>
      </c>
      <c r="E64">
        <v>0.99067491931200724</v>
      </c>
      <c r="F64">
        <v>0.24423980107521687</v>
      </c>
    </row>
    <row r="65" spans="4:6" x14ac:dyDescent="0.35">
      <c r="D65" t="s">
        <v>615</v>
      </c>
      <c r="E65">
        <v>96.192588067142594</v>
      </c>
      <c r="F65">
        <v>0.4781709253018227</v>
      </c>
    </row>
    <row r="68" spans="4:6" x14ac:dyDescent="0.35">
      <c r="D68" t="s">
        <v>527</v>
      </c>
      <c r="E68">
        <v>0</v>
      </c>
      <c r="F68">
        <v>0</v>
      </c>
    </row>
    <row r="69" spans="4:6" x14ac:dyDescent="0.35">
      <c r="D69" t="s">
        <v>545</v>
      </c>
      <c r="E69">
        <v>87.911852429843307</v>
      </c>
      <c r="F69">
        <v>1.7959264735350926</v>
      </c>
    </row>
    <row r="70" spans="4:6" x14ac:dyDescent="0.35">
      <c r="D70" t="s">
        <v>561</v>
      </c>
      <c r="E70">
        <v>0.32422672319045381</v>
      </c>
      <c r="F70">
        <v>0.16314934317492366</v>
      </c>
    </row>
    <row r="71" spans="4:6" x14ac:dyDescent="0.35">
      <c r="D71" t="s">
        <v>575</v>
      </c>
      <c r="E71">
        <v>0.11148272017837235</v>
      </c>
      <c r="F71">
        <v>0.11148272017837237</v>
      </c>
    </row>
    <row r="72" spans="4:6" x14ac:dyDescent="0.35">
      <c r="D72" t="s">
        <v>587</v>
      </c>
      <c r="E72">
        <v>87.644033074904641</v>
      </c>
      <c r="F72">
        <v>2.760433625672194</v>
      </c>
    </row>
    <row r="73" spans="4:6" x14ac:dyDescent="0.35">
      <c r="D73" t="s">
        <v>597</v>
      </c>
      <c r="E73">
        <v>88.896021847232419</v>
      </c>
      <c r="F73">
        <v>1.5309269061475965</v>
      </c>
    </row>
    <row r="74" spans="4:6" x14ac:dyDescent="0.35">
      <c r="D74" t="s">
        <v>605</v>
      </c>
      <c r="E74">
        <v>0</v>
      </c>
      <c r="F74">
        <v>0</v>
      </c>
    </row>
    <row r="75" spans="4:6" x14ac:dyDescent="0.35">
      <c r="D75" t="s">
        <v>611</v>
      </c>
      <c r="E75">
        <v>0.35087719298245612</v>
      </c>
      <c r="F75">
        <v>0.35087719298245612</v>
      </c>
    </row>
    <row r="76" spans="4:6" x14ac:dyDescent="0.35">
      <c r="D76" t="s">
        <v>614</v>
      </c>
      <c r="E76">
        <v>85.666278166278175</v>
      </c>
      <c r="F76">
        <v>0.9624523766124653</v>
      </c>
    </row>
    <row r="77" spans="4:6" x14ac:dyDescent="0.35">
      <c r="D77" t="s">
        <v>762</v>
      </c>
      <c r="E77">
        <v>0.43479911900964535</v>
      </c>
      <c r="F77">
        <v>0.24994239325106238</v>
      </c>
    </row>
    <row r="78" spans="4:6" x14ac:dyDescent="0.35">
      <c r="D78" t="s">
        <v>615</v>
      </c>
      <c r="E78">
        <v>96.841565182984709</v>
      </c>
      <c r="F78">
        <v>0.23059422071472824</v>
      </c>
    </row>
    <row r="81" spans="4:6" x14ac:dyDescent="0.35">
      <c r="D81" t="s">
        <v>523</v>
      </c>
      <c r="E81">
        <v>53.558702635555875</v>
      </c>
      <c r="F81">
        <v>1.6237709708330024</v>
      </c>
    </row>
    <row r="82" spans="4:6" x14ac:dyDescent="0.35">
      <c r="D82" t="s">
        <v>541</v>
      </c>
      <c r="E82">
        <v>80.819715653694402</v>
      </c>
      <c r="F82">
        <v>1.5634231426781651</v>
      </c>
    </row>
    <row r="83" spans="4:6" x14ac:dyDescent="0.35">
      <c r="D83" t="s">
        <v>557</v>
      </c>
      <c r="E83">
        <v>44.049767146595912</v>
      </c>
      <c r="F83">
        <v>1.6289808164455166</v>
      </c>
    </row>
    <row r="84" spans="4:6" x14ac:dyDescent="0.35">
      <c r="D84" t="s">
        <v>571</v>
      </c>
      <c r="E84">
        <v>44.690964601976837</v>
      </c>
      <c r="F84">
        <v>3.0062670578840662</v>
      </c>
    </row>
    <row r="85" spans="4:6" x14ac:dyDescent="0.35">
      <c r="D85" t="s">
        <v>583</v>
      </c>
      <c r="E85">
        <v>0</v>
      </c>
      <c r="F85">
        <v>0</v>
      </c>
    </row>
    <row r="86" spans="4:6" x14ac:dyDescent="0.35">
      <c r="D86" t="s">
        <v>593</v>
      </c>
      <c r="E86">
        <v>86.827485380116968</v>
      </c>
      <c r="F86">
        <v>3.0868732781252906</v>
      </c>
    </row>
    <row r="87" spans="4:6" x14ac:dyDescent="0.35">
      <c r="D87" t="s">
        <v>601</v>
      </c>
      <c r="E87">
        <v>43.896988275295151</v>
      </c>
      <c r="F87">
        <v>2.5855948435619633</v>
      </c>
    </row>
    <row r="88" spans="4:6" x14ac:dyDescent="0.35">
      <c r="D88" t="s">
        <v>763</v>
      </c>
      <c r="E88">
        <v>0.8232323232323232</v>
      </c>
      <c r="F88">
        <v>0.41552491256720497</v>
      </c>
    </row>
    <row r="89" spans="4:6" x14ac:dyDescent="0.35">
      <c r="D89" t="s">
        <v>608</v>
      </c>
      <c r="E89">
        <v>44.602396514161221</v>
      </c>
      <c r="F89">
        <v>2.43733188474818</v>
      </c>
    </row>
    <row r="90" spans="4:6" x14ac:dyDescent="0.35">
      <c r="D90" t="s">
        <v>620</v>
      </c>
      <c r="E90">
        <v>43.093200724977827</v>
      </c>
      <c r="F90">
        <v>1.8381645310446031</v>
      </c>
    </row>
    <row r="91" spans="4:6" x14ac:dyDescent="0.35">
      <c r="D91" t="s">
        <v>620</v>
      </c>
      <c r="E91">
        <v>95.617010155316621</v>
      </c>
      <c r="F91">
        <v>1.2125263501649279</v>
      </c>
    </row>
    <row r="94" spans="4:6" x14ac:dyDescent="0.35">
      <c r="D94" t="s">
        <v>517</v>
      </c>
      <c r="E94">
        <v>64.296575210244839</v>
      </c>
      <c r="F94">
        <v>1.8579394192386209</v>
      </c>
    </row>
    <row r="95" spans="4:6" x14ac:dyDescent="0.35">
      <c r="D95" t="s">
        <v>535</v>
      </c>
      <c r="E95">
        <v>73.030222283231112</v>
      </c>
      <c r="F95">
        <v>0.29569447025444001</v>
      </c>
    </row>
    <row r="96" spans="4:6" x14ac:dyDescent="0.35">
      <c r="D96" t="s">
        <v>551</v>
      </c>
      <c r="E96">
        <v>41.338762521044202</v>
      </c>
      <c r="F96">
        <v>2.1759494783107565</v>
      </c>
    </row>
    <row r="97" spans="4:6" x14ac:dyDescent="0.35">
      <c r="D97" t="s">
        <v>565</v>
      </c>
      <c r="E97">
        <v>41.80124147583598</v>
      </c>
      <c r="F97">
        <v>3.6218251708856757</v>
      </c>
    </row>
    <row r="98" spans="4:6" x14ac:dyDescent="0.35">
      <c r="D98" t="s">
        <v>764</v>
      </c>
      <c r="E98">
        <v>11.19995745215158</v>
      </c>
      <c r="F98">
        <v>1.1867115694334665</v>
      </c>
    </row>
    <row r="99" spans="4:6" x14ac:dyDescent="0.35">
      <c r="D99" t="s">
        <v>578</v>
      </c>
      <c r="E99">
        <v>83.423112239761181</v>
      </c>
      <c r="F99">
        <v>1.7297377475898172</v>
      </c>
    </row>
    <row r="100" spans="4:6" x14ac:dyDescent="0.35">
      <c r="D100" t="s">
        <v>580</v>
      </c>
      <c r="E100">
        <v>36.819707299643945</v>
      </c>
      <c r="F100">
        <v>2.9031855977058605</v>
      </c>
    </row>
    <row r="101" spans="4:6" x14ac:dyDescent="0.35">
      <c r="D101" t="s">
        <v>582</v>
      </c>
      <c r="E101">
        <v>41.404952710995595</v>
      </c>
      <c r="F101">
        <v>4.5200828288271948</v>
      </c>
    </row>
    <row r="102" spans="4:6" x14ac:dyDescent="0.35">
      <c r="D102" t="s">
        <v>584</v>
      </c>
      <c r="E102">
        <v>14.846091447234897</v>
      </c>
      <c r="F102">
        <v>1.0653121903525689</v>
      </c>
    </row>
    <row r="103" spans="4:6" x14ac:dyDescent="0.35">
      <c r="D103" t="s">
        <v>588</v>
      </c>
      <c r="E103">
        <v>46.460561326407678</v>
      </c>
      <c r="F103">
        <v>6.4805895354183436</v>
      </c>
    </row>
    <row r="104" spans="4:6" x14ac:dyDescent="0.35">
      <c r="D104" t="s">
        <v>588</v>
      </c>
      <c r="E104">
        <v>96.308232793127559</v>
      </c>
      <c r="F104">
        <v>1.3199541398237253</v>
      </c>
    </row>
    <row r="107" spans="4:6" x14ac:dyDescent="0.35">
      <c r="D107" t="s">
        <v>511</v>
      </c>
      <c r="E107">
        <v>95.257588415483156</v>
      </c>
      <c r="F107">
        <v>0.91902841896891818</v>
      </c>
    </row>
    <row r="108" spans="4:6" x14ac:dyDescent="0.35">
      <c r="D108" t="s">
        <v>765</v>
      </c>
      <c r="E108">
        <v>0.30581039755351686</v>
      </c>
      <c r="F108">
        <v>0.30581039755351691</v>
      </c>
    </row>
    <row r="109" spans="4:6" x14ac:dyDescent="0.35">
      <c r="D109" t="s">
        <v>530</v>
      </c>
      <c r="E109">
        <v>92.96444831928703</v>
      </c>
      <c r="F109">
        <v>1.2774057269374812</v>
      </c>
    </row>
    <row r="110" spans="4:6" x14ac:dyDescent="0.35">
      <c r="D110" t="s">
        <v>532</v>
      </c>
      <c r="E110">
        <v>93.362301505490578</v>
      </c>
      <c r="F110">
        <v>0.78314629641254063</v>
      </c>
    </row>
    <row r="111" spans="4:6" x14ac:dyDescent="0.35">
      <c r="D111" t="s">
        <v>534</v>
      </c>
      <c r="E111">
        <v>90.763384030710768</v>
      </c>
      <c r="F111">
        <v>0.34919889181346442</v>
      </c>
    </row>
    <row r="112" spans="4:6" x14ac:dyDescent="0.35">
      <c r="D112" t="s">
        <v>536</v>
      </c>
      <c r="E112">
        <v>76.873049604904438</v>
      </c>
      <c r="F112">
        <v>1.9305614627218439</v>
      </c>
    </row>
    <row r="113" spans="4:6" x14ac:dyDescent="0.35">
      <c r="D113" t="s">
        <v>539</v>
      </c>
      <c r="E113">
        <v>91.90896721404944</v>
      </c>
      <c r="F113">
        <v>0.43992186225154384</v>
      </c>
    </row>
    <row r="114" spans="4:6" x14ac:dyDescent="0.35">
      <c r="D114" t="s">
        <v>540</v>
      </c>
      <c r="E114">
        <v>91.274181849048162</v>
      </c>
      <c r="F114">
        <v>1.3132748974162229</v>
      </c>
    </row>
    <row r="115" spans="4:6" x14ac:dyDescent="0.35">
      <c r="D115" t="s">
        <v>542</v>
      </c>
      <c r="E115">
        <v>93.666190201966188</v>
      </c>
      <c r="F115">
        <v>1.4724629481043399</v>
      </c>
    </row>
    <row r="116" spans="4:6" x14ac:dyDescent="0.35">
      <c r="D116" t="s">
        <v>546</v>
      </c>
      <c r="E116">
        <v>90.490066961184723</v>
      </c>
      <c r="F116">
        <v>0.58182776597450458</v>
      </c>
    </row>
    <row r="117" spans="4:6" x14ac:dyDescent="0.35">
      <c r="D117" t="s">
        <v>546</v>
      </c>
      <c r="E117">
        <v>90.713492764436523</v>
      </c>
      <c r="F117">
        <v>0.72513283043621513</v>
      </c>
    </row>
    <row r="120" spans="4:6" x14ac:dyDescent="0.35">
      <c r="D120" t="s">
        <v>519</v>
      </c>
      <c r="E120">
        <v>90.298567001135368</v>
      </c>
      <c r="F120">
        <v>1.0393624157214987</v>
      </c>
    </row>
    <row r="121" spans="4:6" x14ac:dyDescent="0.35">
      <c r="D121" t="s">
        <v>537</v>
      </c>
      <c r="E121">
        <v>80.512971698113219</v>
      </c>
      <c r="F121">
        <v>1.0808408293143617</v>
      </c>
    </row>
    <row r="122" spans="4:6" x14ac:dyDescent="0.35">
      <c r="D122" t="s">
        <v>553</v>
      </c>
      <c r="E122">
        <v>93.089999654370914</v>
      </c>
      <c r="F122">
        <v>0.67498491818899675</v>
      </c>
    </row>
    <row r="123" spans="4:6" x14ac:dyDescent="0.35">
      <c r="D123" t="s">
        <v>567</v>
      </c>
      <c r="E123">
        <v>94.913266077639278</v>
      </c>
      <c r="F123">
        <v>1.9560009202894248</v>
      </c>
    </row>
    <row r="124" spans="4:6" x14ac:dyDescent="0.35">
      <c r="D124" t="s">
        <v>579</v>
      </c>
      <c r="E124">
        <v>91.148073887573503</v>
      </c>
      <c r="F124">
        <v>0.31695849346049726</v>
      </c>
    </row>
    <row r="125" spans="4:6" x14ac:dyDescent="0.35">
      <c r="D125" t="s">
        <v>766</v>
      </c>
      <c r="E125">
        <v>0.5535662839033626</v>
      </c>
      <c r="F125">
        <v>0.31725212061375258</v>
      </c>
    </row>
    <row r="126" spans="4:6" x14ac:dyDescent="0.35">
      <c r="D126" t="s">
        <v>590</v>
      </c>
      <c r="E126">
        <v>92.407394979968046</v>
      </c>
      <c r="F126">
        <v>0.62610127310584052</v>
      </c>
    </row>
    <row r="127" spans="4:6" x14ac:dyDescent="0.35">
      <c r="D127" t="s">
        <v>592</v>
      </c>
      <c r="E127">
        <v>94.890211640211646</v>
      </c>
      <c r="F127">
        <v>1.4543823730778704</v>
      </c>
    </row>
    <row r="128" spans="4:6" x14ac:dyDescent="0.35">
      <c r="D128" t="s">
        <v>594</v>
      </c>
      <c r="E128">
        <v>95.705015849338054</v>
      </c>
      <c r="F128">
        <v>0.27219030406783018</v>
      </c>
    </row>
    <row r="129" spans="4:6" x14ac:dyDescent="0.35">
      <c r="D129" t="s">
        <v>598</v>
      </c>
      <c r="E129">
        <v>90.339077137244416</v>
      </c>
      <c r="F129">
        <v>0.75224207794000852</v>
      </c>
    </row>
    <row r="130" spans="4:6" x14ac:dyDescent="0.35">
      <c r="D130" t="s">
        <v>598</v>
      </c>
      <c r="E130">
        <v>93.879678241380361</v>
      </c>
      <c r="F130">
        <v>0.31371488099594219</v>
      </c>
    </row>
    <row r="133" spans="4:6" x14ac:dyDescent="0.35">
      <c r="D133" t="s">
        <v>529</v>
      </c>
      <c r="E133">
        <v>94.367405424259275</v>
      </c>
      <c r="F133">
        <v>1.2807139794106399</v>
      </c>
    </row>
    <row r="134" spans="4:6" x14ac:dyDescent="0.35">
      <c r="D134" t="s">
        <v>547</v>
      </c>
      <c r="E134">
        <v>91.380706958737164</v>
      </c>
      <c r="F134">
        <v>0.35069089145873039</v>
      </c>
    </row>
    <row r="135" spans="4:6" x14ac:dyDescent="0.35">
      <c r="D135" t="s">
        <v>563</v>
      </c>
      <c r="E135">
        <v>89.863766618809166</v>
      </c>
      <c r="F135">
        <v>3.1503140621200068</v>
      </c>
    </row>
    <row r="136" spans="4:6" x14ac:dyDescent="0.35">
      <c r="D136" t="s">
        <v>577</v>
      </c>
      <c r="E136">
        <v>96.152958152958149</v>
      </c>
      <c r="F136">
        <v>0.77342858193368169</v>
      </c>
    </row>
    <row r="137" spans="4:6" x14ac:dyDescent="0.35">
      <c r="D137" t="s">
        <v>589</v>
      </c>
      <c r="E137">
        <v>93.572711507494105</v>
      </c>
      <c r="F137">
        <v>1.1219794536484331</v>
      </c>
    </row>
    <row r="138" spans="4:6" x14ac:dyDescent="0.35">
      <c r="D138" t="s">
        <v>599</v>
      </c>
      <c r="E138">
        <v>91.092191147389869</v>
      </c>
      <c r="F138">
        <v>0.40724790826510981</v>
      </c>
    </row>
    <row r="139" spans="4:6" x14ac:dyDescent="0.35">
      <c r="D139" t="s">
        <v>607</v>
      </c>
      <c r="E139">
        <v>92.405542157279982</v>
      </c>
      <c r="F139">
        <v>1.4935103311418578</v>
      </c>
    </row>
    <row r="140" spans="4:6" x14ac:dyDescent="0.35">
      <c r="D140" t="s">
        <v>612</v>
      </c>
      <c r="E140">
        <v>93.674142026702654</v>
      </c>
      <c r="F140">
        <v>0.77325246165900474</v>
      </c>
    </row>
    <row r="141" spans="4:6" x14ac:dyDescent="0.35">
      <c r="D141" t="s">
        <v>616</v>
      </c>
      <c r="E141">
        <v>95.711758901041108</v>
      </c>
      <c r="F141">
        <v>0.17373846780968272</v>
      </c>
    </row>
    <row r="142" spans="4:6" x14ac:dyDescent="0.35">
      <c r="D142" t="s">
        <v>618</v>
      </c>
      <c r="E142">
        <v>94.879592543143943</v>
      </c>
      <c r="F142">
        <v>2.2835653681169958</v>
      </c>
    </row>
    <row r="143" spans="4:6" x14ac:dyDescent="0.35">
      <c r="D143" t="s">
        <v>767</v>
      </c>
      <c r="E143">
        <v>0.1349527665317139</v>
      </c>
      <c r="F143">
        <v>0.1349527665317139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52696-7A05-44C9-84F8-DDCF8592EF87}">
  <dimension ref="B2:BX197"/>
  <sheetViews>
    <sheetView topLeftCell="A36" zoomScale="49" workbookViewId="0">
      <selection activeCell="B30" sqref="B30:D197"/>
    </sheetView>
  </sheetViews>
  <sheetFormatPr defaultRowHeight="14.5" x14ac:dyDescent="0.35"/>
  <sheetData>
    <row r="2" spans="2:76" x14ac:dyDescent="0.35">
      <c r="B2" t="s">
        <v>0</v>
      </c>
      <c r="C2" t="s">
        <v>4</v>
      </c>
      <c r="D2" t="s">
        <v>5</v>
      </c>
      <c r="I2" t="s">
        <v>0</v>
      </c>
      <c r="J2" t="s">
        <v>4</v>
      </c>
      <c r="K2" t="s">
        <v>5</v>
      </c>
      <c r="P2" t="s">
        <v>0</v>
      </c>
      <c r="Q2" t="s">
        <v>4</v>
      </c>
      <c r="R2" t="s">
        <v>5</v>
      </c>
      <c r="W2" t="s">
        <v>0</v>
      </c>
      <c r="X2" t="s">
        <v>4</v>
      </c>
      <c r="Y2" t="s">
        <v>5</v>
      </c>
      <c r="AD2" t="s">
        <v>0</v>
      </c>
      <c r="AE2" t="s">
        <v>4</v>
      </c>
      <c r="AF2" t="s">
        <v>5</v>
      </c>
      <c r="AK2" t="s">
        <v>0</v>
      </c>
      <c r="AL2" t="s">
        <v>4</v>
      </c>
      <c r="AM2" t="s">
        <v>5</v>
      </c>
      <c r="AR2" t="s">
        <v>0</v>
      </c>
      <c r="AS2" t="s">
        <v>4</v>
      </c>
      <c r="AT2" t="s">
        <v>5</v>
      </c>
      <c r="AY2" t="s">
        <v>0</v>
      </c>
      <c r="AZ2" t="s">
        <v>4</v>
      </c>
      <c r="BA2" t="s">
        <v>5</v>
      </c>
      <c r="BF2" t="s">
        <v>0</v>
      </c>
      <c r="BG2" t="s">
        <v>4</v>
      </c>
      <c r="BH2" t="s">
        <v>5</v>
      </c>
      <c r="BM2" t="s">
        <v>0</v>
      </c>
      <c r="BN2" t="s">
        <v>4</v>
      </c>
      <c r="BO2" t="s">
        <v>5</v>
      </c>
      <c r="BT2" t="s">
        <v>0</v>
      </c>
      <c r="BU2" t="s">
        <v>4</v>
      </c>
      <c r="BV2" t="s">
        <v>5</v>
      </c>
    </row>
    <row r="3" spans="2:76" x14ac:dyDescent="0.35">
      <c r="B3" t="s">
        <v>9</v>
      </c>
      <c r="C3">
        <v>0.25062656641604009</v>
      </c>
      <c r="D3">
        <v>0.25062656641604009</v>
      </c>
      <c r="I3" t="s">
        <v>40</v>
      </c>
      <c r="J3">
        <v>95.257588415483156</v>
      </c>
      <c r="K3">
        <v>0.91902841896891818</v>
      </c>
      <c r="P3" t="s">
        <v>84</v>
      </c>
      <c r="Q3">
        <v>0</v>
      </c>
      <c r="R3">
        <v>0</v>
      </c>
      <c r="W3" t="s">
        <v>124</v>
      </c>
      <c r="X3">
        <v>0</v>
      </c>
      <c r="Y3">
        <v>0</v>
      </c>
      <c r="AD3" t="s">
        <v>164</v>
      </c>
      <c r="AE3">
        <v>11.19995745215158</v>
      </c>
      <c r="AF3">
        <v>1.1867115694334665</v>
      </c>
      <c r="AK3" t="s">
        <v>204</v>
      </c>
      <c r="AL3">
        <v>0.5535662839033626</v>
      </c>
      <c r="AM3">
        <v>0.31725212061375258</v>
      </c>
      <c r="AR3" t="s">
        <v>244</v>
      </c>
      <c r="AS3">
        <v>0.1061571125265393</v>
      </c>
      <c r="AT3">
        <v>0.1061571125265393</v>
      </c>
      <c r="AY3" t="s">
        <v>284</v>
      </c>
      <c r="AZ3">
        <v>0.8232323232323232</v>
      </c>
      <c r="BA3">
        <v>0.41552491256720497</v>
      </c>
      <c r="BF3" t="s">
        <v>324</v>
      </c>
      <c r="BG3">
        <v>1.9090909090909089</v>
      </c>
      <c r="BH3">
        <v>0.95778670480479466</v>
      </c>
      <c r="BM3" t="s">
        <v>364</v>
      </c>
      <c r="BN3">
        <v>0.43479911900964535</v>
      </c>
      <c r="BO3">
        <v>0.24994239325106238</v>
      </c>
      <c r="BT3" t="s">
        <v>433</v>
      </c>
      <c r="BU3">
        <v>0.1349527665317139</v>
      </c>
      <c r="BV3">
        <v>0.1349527665317139</v>
      </c>
    </row>
    <row r="4" spans="2:76" x14ac:dyDescent="0.35">
      <c r="B4" t="s">
        <v>13</v>
      </c>
      <c r="C4">
        <v>68.487907891691748</v>
      </c>
      <c r="D4">
        <v>0.46383482799880732</v>
      </c>
      <c r="I4" t="s">
        <v>44</v>
      </c>
      <c r="J4">
        <v>0.30581039755351686</v>
      </c>
      <c r="K4">
        <v>0.30581039755351691</v>
      </c>
      <c r="P4" t="s">
        <v>76</v>
      </c>
      <c r="Q4">
        <v>0.1349527665317139</v>
      </c>
      <c r="R4">
        <v>0.1349527665317139</v>
      </c>
      <c r="W4" t="s">
        <v>112</v>
      </c>
      <c r="X4">
        <v>0.39870787024487209</v>
      </c>
      <c r="Y4">
        <v>0.21452170199465323</v>
      </c>
      <c r="AD4" t="s">
        <v>148</v>
      </c>
      <c r="AE4">
        <v>64.296575210244839</v>
      </c>
      <c r="AF4">
        <v>1.8579394192386209</v>
      </c>
      <c r="AK4" t="s">
        <v>184</v>
      </c>
      <c r="AL4">
        <v>90.298567001135368</v>
      </c>
      <c r="AM4">
        <v>1.0393624157214987</v>
      </c>
      <c r="AR4" t="s">
        <v>220</v>
      </c>
      <c r="AS4">
        <v>0</v>
      </c>
      <c r="AT4">
        <v>0</v>
      </c>
      <c r="AY4" t="s">
        <v>256</v>
      </c>
      <c r="AZ4">
        <v>53.558702635555875</v>
      </c>
      <c r="BA4">
        <v>1.6237709708330024</v>
      </c>
      <c r="BF4" t="s">
        <v>292</v>
      </c>
      <c r="BG4">
        <v>1.2508192899340609</v>
      </c>
      <c r="BH4">
        <v>0.28271815023243113</v>
      </c>
      <c r="BM4" t="s">
        <v>328</v>
      </c>
      <c r="BN4">
        <v>0</v>
      </c>
      <c r="BO4">
        <v>0</v>
      </c>
      <c r="BT4" t="s">
        <v>368</v>
      </c>
      <c r="BU4">
        <v>94.367405424259275</v>
      </c>
      <c r="BV4">
        <v>1.2807139794106399</v>
      </c>
    </row>
    <row r="5" spans="2:76" x14ac:dyDescent="0.35">
      <c r="B5" t="s">
        <v>17</v>
      </c>
      <c r="C5">
        <v>1.5634895601789189</v>
      </c>
      <c r="D5">
        <v>0.68180776606318705</v>
      </c>
      <c r="I5" t="s">
        <v>48</v>
      </c>
      <c r="J5">
        <v>92.96444831928703</v>
      </c>
      <c r="K5">
        <v>1.2774057269374812</v>
      </c>
      <c r="P5" t="s">
        <v>80</v>
      </c>
      <c r="Q5">
        <v>71.828143883483605</v>
      </c>
      <c r="R5">
        <v>2.7167283071327391</v>
      </c>
      <c r="W5" t="s">
        <v>116</v>
      </c>
      <c r="X5">
        <v>74.020609065102178</v>
      </c>
      <c r="Y5">
        <v>0.61142341617368567</v>
      </c>
      <c r="AD5" t="s">
        <v>152</v>
      </c>
      <c r="AE5">
        <v>73.030222283231112</v>
      </c>
      <c r="AF5">
        <v>0.29569447025444001</v>
      </c>
      <c r="AK5" t="s">
        <v>188</v>
      </c>
      <c r="AL5">
        <v>80.512971698113219</v>
      </c>
      <c r="AM5">
        <v>1.0808408293143617</v>
      </c>
      <c r="AR5" t="s">
        <v>224</v>
      </c>
      <c r="AS5">
        <v>76.451678040844357</v>
      </c>
      <c r="AT5">
        <v>1.9016600130057322</v>
      </c>
      <c r="AY5" t="s">
        <v>260</v>
      </c>
      <c r="AZ5">
        <v>80.819715653694402</v>
      </c>
      <c r="BA5">
        <v>1.5634231426781651</v>
      </c>
      <c r="BF5" t="s">
        <v>296</v>
      </c>
      <c r="BG5">
        <v>80.702115556518677</v>
      </c>
      <c r="BH5">
        <v>3.1286727828626972</v>
      </c>
      <c r="BM5" t="s">
        <v>332</v>
      </c>
      <c r="BN5">
        <v>87.911852429843307</v>
      </c>
      <c r="BO5">
        <v>1.7959264735350926</v>
      </c>
      <c r="BT5" t="s">
        <v>372</v>
      </c>
      <c r="BU5">
        <v>91.380706958737164</v>
      </c>
      <c r="BV5">
        <v>0.35069089145873039</v>
      </c>
    </row>
    <row r="6" spans="2:76" x14ac:dyDescent="0.35">
      <c r="B6" t="s">
        <v>21</v>
      </c>
      <c r="C6">
        <v>0</v>
      </c>
      <c r="D6">
        <v>0</v>
      </c>
      <c r="I6" t="s">
        <v>52</v>
      </c>
      <c r="J6">
        <v>93.362301505490578</v>
      </c>
      <c r="K6">
        <v>0.78314629641254063</v>
      </c>
      <c r="P6" t="s">
        <v>88</v>
      </c>
      <c r="Q6">
        <v>0.28050490883590462</v>
      </c>
      <c r="R6">
        <v>0.14479621697331413</v>
      </c>
      <c r="W6" t="s">
        <v>120</v>
      </c>
      <c r="X6">
        <v>0</v>
      </c>
      <c r="Y6">
        <v>0</v>
      </c>
      <c r="AD6" t="s">
        <v>156</v>
      </c>
      <c r="AE6">
        <v>41.338762521044202</v>
      </c>
      <c r="AF6">
        <v>2.1759494783107565</v>
      </c>
      <c r="AK6" t="s">
        <v>192</v>
      </c>
      <c r="AL6">
        <v>93.089999654370914</v>
      </c>
      <c r="AM6">
        <v>0.67498491818899675</v>
      </c>
      <c r="AR6" t="s">
        <v>228</v>
      </c>
      <c r="AS6">
        <v>0.20407531277096494</v>
      </c>
      <c r="AT6">
        <v>0.10334075193647989</v>
      </c>
      <c r="AY6" t="s">
        <v>264</v>
      </c>
      <c r="AZ6">
        <v>44.049767146595912</v>
      </c>
      <c r="BA6">
        <v>1.6289808164455166</v>
      </c>
      <c r="BF6" t="s">
        <v>300</v>
      </c>
      <c r="BG6">
        <v>2.5043585785273765</v>
      </c>
      <c r="BH6">
        <v>0.44131958252502912</v>
      </c>
      <c r="BM6" t="s">
        <v>336</v>
      </c>
      <c r="BN6">
        <v>0.32422672319045381</v>
      </c>
      <c r="BO6">
        <v>0.16314934317492366</v>
      </c>
      <c r="BT6" t="s">
        <v>376</v>
      </c>
      <c r="BU6">
        <v>89.863766618809166</v>
      </c>
      <c r="BV6">
        <v>3.1503140621200068</v>
      </c>
    </row>
    <row r="7" spans="2:76" x14ac:dyDescent="0.35">
      <c r="B7" t="s">
        <v>25</v>
      </c>
      <c r="C7">
        <v>75.108574220774472</v>
      </c>
      <c r="D7">
        <v>2.9503020582670154</v>
      </c>
      <c r="I7" t="s">
        <v>56</v>
      </c>
      <c r="J7">
        <v>90.763384030710768</v>
      </c>
      <c r="K7">
        <v>0.34919889181346442</v>
      </c>
      <c r="P7" t="s">
        <v>92</v>
      </c>
      <c r="Q7">
        <v>83.454232641633169</v>
      </c>
      <c r="R7">
        <v>1.5006243688616341</v>
      </c>
      <c r="W7" t="s">
        <v>128</v>
      </c>
      <c r="X7">
        <v>83.963607773384766</v>
      </c>
      <c r="Y7">
        <v>2.1137731233376389</v>
      </c>
      <c r="AD7" t="s">
        <v>160</v>
      </c>
      <c r="AE7">
        <v>41.80124147583598</v>
      </c>
      <c r="AF7">
        <v>3.6218251708856757</v>
      </c>
      <c r="AK7" t="s">
        <v>196</v>
      </c>
      <c r="AL7">
        <v>94.913266077639278</v>
      </c>
      <c r="AM7">
        <v>1.9560009202894248</v>
      </c>
      <c r="AR7" t="s">
        <v>232</v>
      </c>
      <c r="AS7">
        <v>0</v>
      </c>
      <c r="AT7">
        <v>0</v>
      </c>
      <c r="AY7" t="s">
        <v>268</v>
      </c>
      <c r="AZ7">
        <v>44.690964601976837</v>
      </c>
      <c r="BA7">
        <v>3.0062670578840662</v>
      </c>
      <c r="BF7" t="s">
        <v>304</v>
      </c>
      <c r="BG7">
        <v>3.1942252715837625</v>
      </c>
      <c r="BH7">
        <v>0.41081597863297992</v>
      </c>
      <c r="BM7" t="s">
        <v>340</v>
      </c>
      <c r="BN7">
        <v>0.11148272017837235</v>
      </c>
      <c r="BO7">
        <v>0.11148272017837237</v>
      </c>
      <c r="BT7" t="s">
        <v>380</v>
      </c>
      <c r="BU7">
        <v>96.152958152958149</v>
      </c>
      <c r="BV7">
        <v>0.77342858193368169</v>
      </c>
    </row>
    <row r="8" spans="2:76" x14ac:dyDescent="0.35">
      <c r="B8" t="s">
        <v>29</v>
      </c>
      <c r="C8">
        <v>78.578977854004933</v>
      </c>
      <c r="D8">
        <v>2.6037773438941048</v>
      </c>
      <c r="I8" t="s">
        <v>60</v>
      </c>
      <c r="J8">
        <v>76.873049604904438</v>
      </c>
      <c r="K8">
        <v>1.9305614627218439</v>
      </c>
      <c r="P8" t="s">
        <v>96</v>
      </c>
      <c r="Q8">
        <v>82.742902876804138</v>
      </c>
      <c r="R8">
        <v>0.71311182544783558</v>
      </c>
      <c r="W8" t="s">
        <v>132</v>
      </c>
      <c r="X8">
        <v>84.255161188556187</v>
      </c>
      <c r="Y8">
        <v>1.8541892763148806</v>
      </c>
      <c r="AD8" t="s">
        <v>168</v>
      </c>
      <c r="AE8">
        <v>83.423112239761181</v>
      </c>
      <c r="AF8">
        <v>1.7297377475898172</v>
      </c>
      <c r="AK8" t="s">
        <v>200</v>
      </c>
      <c r="AL8">
        <v>91.148073887573503</v>
      </c>
      <c r="AM8">
        <v>0.31695849346049726</v>
      </c>
      <c r="AR8" t="s">
        <v>236</v>
      </c>
      <c r="AS8">
        <v>86.044056710579341</v>
      </c>
      <c r="AT8">
        <v>1.0542737152183157</v>
      </c>
      <c r="AY8" t="s">
        <v>272</v>
      </c>
      <c r="AZ8">
        <v>0</v>
      </c>
      <c r="BA8">
        <v>0</v>
      </c>
      <c r="BF8" t="s">
        <v>308</v>
      </c>
      <c r="BG8">
        <v>90.857281918541617</v>
      </c>
      <c r="BH8">
        <v>2.8680859472104387</v>
      </c>
      <c r="BM8" t="s">
        <v>344</v>
      </c>
      <c r="BN8">
        <v>87.644033074904641</v>
      </c>
      <c r="BO8">
        <v>2.760433625672194</v>
      </c>
      <c r="BT8" t="s">
        <v>384</v>
      </c>
      <c r="BU8">
        <v>93.572711507494105</v>
      </c>
      <c r="BV8">
        <v>1.1219794536484331</v>
      </c>
    </row>
    <row r="9" spans="2:76" x14ac:dyDescent="0.35">
      <c r="B9" t="s">
        <v>31</v>
      </c>
      <c r="C9">
        <v>0.86290357997836387</v>
      </c>
      <c r="D9">
        <v>0.20255676336927625</v>
      </c>
      <c r="I9" t="s">
        <v>64</v>
      </c>
      <c r="J9">
        <v>91.90896721404944</v>
      </c>
      <c r="K9">
        <v>0.43992186225154384</v>
      </c>
      <c r="P9" t="s">
        <v>100</v>
      </c>
      <c r="Q9">
        <v>0.2032520325203252</v>
      </c>
      <c r="R9">
        <v>0.2032520325203252</v>
      </c>
      <c r="W9" t="s">
        <v>136</v>
      </c>
      <c r="X9">
        <v>8.3333333333333329E-2</v>
      </c>
      <c r="Y9">
        <v>8.3333333333333343E-2</v>
      </c>
      <c r="AD9" t="s">
        <v>172</v>
      </c>
      <c r="AE9">
        <v>36.819707299643945</v>
      </c>
      <c r="AF9">
        <v>2.9031855977058605</v>
      </c>
      <c r="AK9" t="s">
        <v>208</v>
      </c>
      <c r="AL9">
        <v>92.407394979968046</v>
      </c>
      <c r="AM9">
        <v>0.62610127310584052</v>
      </c>
      <c r="AR9" t="s">
        <v>240</v>
      </c>
      <c r="AS9">
        <v>91.925832279814585</v>
      </c>
      <c r="AT9">
        <v>0.96308902133842311</v>
      </c>
      <c r="AY9" t="s">
        <v>276</v>
      </c>
      <c r="AZ9">
        <v>86.827485380116968</v>
      </c>
      <c r="BA9">
        <v>3.0868732781252906</v>
      </c>
      <c r="BF9" t="s">
        <v>312</v>
      </c>
      <c r="BG9">
        <v>88.505411008406554</v>
      </c>
      <c r="BH9">
        <v>0.79401767084912689</v>
      </c>
      <c r="BM9" t="s">
        <v>348</v>
      </c>
      <c r="BN9">
        <v>88.896021847232419</v>
      </c>
      <c r="BO9">
        <v>1.5309269061475965</v>
      </c>
      <c r="BT9" t="s">
        <v>388</v>
      </c>
      <c r="BU9">
        <v>91.092191147389869</v>
      </c>
      <c r="BV9">
        <v>0.40724790826510981</v>
      </c>
    </row>
    <row r="10" spans="2:76" x14ac:dyDescent="0.35">
      <c r="B10" t="s">
        <v>33</v>
      </c>
      <c r="C10">
        <v>69.359342504547172</v>
      </c>
      <c r="D10">
        <v>3.9168220408296714</v>
      </c>
      <c r="I10" t="s">
        <v>68</v>
      </c>
      <c r="J10">
        <v>93.666190201966188</v>
      </c>
      <c r="K10">
        <v>1.4724629481043399</v>
      </c>
      <c r="P10" t="s">
        <v>104</v>
      </c>
      <c r="Q10">
        <v>82.222081591074314</v>
      </c>
      <c r="R10">
        <v>3.1881874603420117</v>
      </c>
      <c r="W10" t="s">
        <v>140</v>
      </c>
      <c r="X10">
        <v>79.724790540658731</v>
      </c>
      <c r="Y10">
        <v>1.3040340317155881</v>
      </c>
      <c r="AD10" t="s">
        <v>176</v>
      </c>
      <c r="AE10">
        <v>41.404952710995595</v>
      </c>
      <c r="AF10">
        <v>4.5200828288271948</v>
      </c>
      <c r="AK10" t="s">
        <v>212</v>
      </c>
      <c r="AL10">
        <v>95.705015849338054</v>
      </c>
      <c r="AM10">
        <v>0.27219030406783018</v>
      </c>
      <c r="AR10" t="s">
        <v>248</v>
      </c>
      <c r="AS10">
        <v>85.424524771740764</v>
      </c>
      <c r="AT10">
        <v>0.86544694291090163</v>
      </c>
      <c r="AY10" t="s">
        <v>280</v>
      </c>
      <c r="AZ10">
        <v>43.896988275295151</v>
      </c>
      <c r="BA10">
        <v>2.5855948435619633</v>
      </c>
      <c r="BF10" t="s">
        <v>316</v>
      </c>
      <c r="BG10">
        <v>1.0218456436267596</v>
      </c>
      <c r="BH10">
        <v>0.48014311202087862</v>
      </c>
      <c r="BM10" t="s">
        <v>352</v>
      </c>
      <c r="BN10">
        <v>0</v>
      </c>
      <c r="BO10">
        <v>0</v>
      </c>
      <c r="BT10" t="s">
        <v>392</v>
      </c>
      <c r="BU10">
        <v>92.405542157279982</v>
      </c>
      <c r="BV10">
        <v>1.4935103311418578</v>
      </c>
    </row>
    <row r="11" spans="2:76" x14ac:dyDescent="0.35">
      <c r="B11" t="s">
        <v>35</v>
      </c>
      <c r="C11">
        <v>0.92088818438602615</v>
      </c>
      <c r="D11">
        <v>0.38382767128052114</v>
      </c>
      <c r="I11" t="s">
        <v>72</v>
      </c>
      <c r="J11">
        <v>91.274181849048162</v>
      </c>
      <c r="K11">
        <v>1.3132748974162229</v>
      </c>
      <c r="P11" t="s">
        <v>108</v>
      </c>
      <c r="Q11">
        <v>0.34000033251866263</v>
      </c>
      <c r="R11">
        <v>0.18019589468219419</v>
      </c>
      <c r="W11" t="s">
        <v>144</v>
      </c>
      <c r="X11">
        <v>0.49751243781094523</v>
      </c>
      <c r="Y11">
        <v>0.49751243781094528</v>
      </c>
      <c r="AD11" t="s">
        <v>180</v>
      </c>
      <c r="AE11">
        <v>14.846091447234897</v>
      </c>
      <c r="AF11">
        <v>1.0653121903525689</v>
      </c>
      <c r="AK11" t="s">
        <v>216</v>
      </c>
      <c r="AL11">
        <v>94.890211640211646</v>
      </c>
      <c r="AM11">
        <v>1.4543823730778704</v>
      </c>
      <c r="AR11" t="s">
        <v>252</v>
      </c>
      <c r="AS11">
        <v>0</v>
      </c>
      <c r="AT11">
        <v>0</v>
      </c>
      <c r="AY11" t="s">
        <v>288</v>
      </c>
      <c r="AZ11">
        <v>44.602396514161221</v>
      </c>
      <c r="BA11">
        <v>2.43733188474818</v>
      </c>
      <c r="BF11" t="s">
        <v>320</v>
      </c>
      <c r="BG11">
        <v>87.422665563938551</v>
      </c>
      <c r="BH11">
        <v>3.2296321634429743</v>
      </c>
      <c r="BM11" t="s">
        <v>356</v>
      </c>
      <c r="BN11">
        <v>85.666278166278175</v>
      </c>
      <c r="BO11">
        <v>0.9624523766124653</v>
      </c>
      <c r="BT11" t="s">
        <v>396</v>
      </c>
      <c r="BU11">
        <v>93.674142026702654</v>
      </c>
      <c r="BV11">
        <v>0.77325246165900474</v>
      </c>
    </row>
    <row r="12" spans="2:76" x14ac:dyDescent="0.35">
      <c r="B12" t="s">
        <v>496</v>
      </c>
      <c r="C12">
        <v>0.45045045045045046</v>
      </c>
      <c r="D12">
        <v>0.45045045045045046</v>
      </c>
      <c r="E12" t="s">
        <v>489</v>
      </c>
      <c r="F12" t="s">
        <v>490</v>
      </c>
      <c r="I12" t="s">
        <v>497</v>
      </c>
      <c r="J12">
        <v>90.490066961184723</v>
      </c>
      <c r="K12">
        <v>0.58182776597450458</v>
      </c>
      <c r="L12" t="s">
        <v>489</v>
      </c>
      <c r="M12" t="s">
        <v>490</v>
      </c>
      <c r="P12" t="s">
        <v>460</v>
      </c>
      <c r="Q12">
        <v>0.61415098449830186</v>
      </c>
      <c r="R12">
        <v>0.14629457183917466</v>
      </c>
      <c r="S12" t="s">
        <v>489</v>
      </c>
      <c r="T12" t="s">
        <v>490</v>
      </c>
      <c r="W12" t="s">
        <v>464</v>
      </c>
      <c r="X12">
        <v>0.1923162188525317</v>
      </c>
      <c r="Y12">
        <v>9.6302945467438131E-2</v>
      </c>
      <c r="Z12" t="s">
        <v>489</v>
      </c>
      <c r="AA12" t="s">
        <v>490</v>
      </c>
      <c r="AD12" t="s">
        <v>495</v>
      </c>
      <c r="AE12">
        <v>46.460561326407678</v>
      </c>
      <c r="AF12">
        <v>6.4805895354183436</v>
      </c>
      <c r="AG12" t="s">
        <v>489</v>
      </c>
      <c r="AH12" t="s">
        <v>490</v>
      </c>
      <c r="AK12" t="s">
        <v>494</v>
      </c>
      <c r="AL12">
        <v>90.339077137244416</v>
      </c>
      <c r="AM12">
        <v>0.75224207794000852</v>
      </c>
      <c r="AN12" t="s">
        <v>489</v>
      </c>
      <c r="AO12" t="s">
        <v>490</v>
      </c>
      <c r="AR12" t="s">
        <v>493</v>
      </c>
      <c r="AS12">
        <v>0</v>
      </c>
      <c r="AT12">
        <v>0</v>
      </c>
      <c r="AU12" t="s">
        <v>489</v>
      </c>
      <c r="AV12" t="s">
        <v>490</v>
      </c>
      <c r="AY12" t="s">
        <v>492</v>
      </c>
      <c r="AZ12">
        <v>43.093200724977827</v>
      </c>
      <c r="BA12">
        <v>1.8381645310446031</v>
      </c>
      <c r="BB12" t="s">
        <v>489</v>
      </c>
      <c r="BC12" t="s">
        <v>490</v>
      </c>
      <c r="BF12" t="s">
        <v>488</v>
      </c>
      <c r="BG12">
        <v>0.99067491931200724</v>
      </c>
      <c r="BH12">
        <v>0.24423980107521687</v>
      </c>
      <c r="BI12" t="s">
        <v>489</v>
      </c>
      <c r="BJ12" t="s">
        <v>490</v>
      </c>
      <c r="BM12" t="s">
        <v>360</v>
      </c>
      <c r="BN12">
        <v>0.35087719298245612</v>
      </c>
      <c r="BO12">
        <v>0.35087719298245612</v>
      </c>
      <c r="BP12" t="s">
        <v>489</v>
      </c>
      <c r="BQ12" t="s">
        <v>490</v>
      </c>
      <c r="BT12" t="s">
        <v>400</v>
      </c>
      <c r="BU12">
        <v>95.711758901041108</v>
      </c>
      <c r="BV12">
        <v>0.17373846780968272</v>
      </c>
      <c r="BW12" t="s">
        <v>489</v>
      </c>
      <c r="BX12" t="s">
        <v>490</v>
      </c>
    </row>
    <row r="13" spans="2:76" x14ac:dyDescent="0.35">
      <c r="B13" t="s">
        <v>425</v>
      </c>
      <c r="C13">
        <v>92.760501821062618</v>
      </c>
      <c r="D13">
        <v>1.382735362793146</v>
      </c>
      <c r="E13">
        <f>AVERAGE(C4:C13)</f>
        <v>38.809303606707473</v>
      </c>
      <c r="F13">
        <f>STDEV(C4:C13)/SQRT(10)</f>
        <v>12.851457279524841</v>
      </c>
      <c r="I13" t="s">
        <v>456</v>
      </c>
      <c r="J13">
        <v>90.713492764436523</v>
      </c>
      <c r="K13">
        <v>0.72513283043621513</v>
      </c>
      <c r="L13">
        <f>AVERAGE(J4:J13)</f>
        <v>81.232189284863153</v>
      </c>
      <c r="M13">
        <f>STDEV(J4:J13)/SQRT(10)</f>
        <v>9.1218620732691811</v>
      </c>
      <c r="P13" t="s">
        <v>426</v>
      </c>
      <c r="Q13">
        <v>92.379393644955641</v>
      </c>
      <c r="R13">
        <v>1.1896972687717478</v>
      </c>
      <c r="S13">
        <f>AVERAGE(Q4:Q13)</f>
        <v>41.419961566285579</v>
      </c>
      <c r="T13">
        <f>STDEV(Q4:Q13)/SQRT(10)</f>
        <v>13.78775667603664</v>
      </c>
      <c r="W13" t="s">
        <v>427</v>
      </c>
      <c r="X13">
        <v>93.000412753062918</v>
      </c>
      <c r="Y13">
        <v>0.17598316098040634</v>
      </c>
      <c r="Z13">
        <f>AVERAGE(X4:X13)</f>
        <v>41.613645118100649</v>
      </c>
      <c r="AA13">
        <f>STDEV(X4:X13)/SQRT(10)</f>
        <v>13.871026958298074</v>
      </c>
      <c r="AD13" t="s">
        <v>428</v>
      </c>
      <c r="AE13">
        <v>96.308232793127559</v>
      </c>
      <c r="AF13">
        <v>1.3199541398237253</v>
      </c>
      <c r="AG13">
        <f>AVERAGE(AE4:AE13)</f>
        <v>53.972945930752687</v>
      </c>
      <c r="AH13">
        <f>STDEV(AE4:AE13)/SQRT(10)</f>
        <v>7.8007503954687696</v>
      </c>
      <c r="AK13" t="s">
        <v>429</v>
      </c>
      <c r="AL13">
        <v>93.879678241380361</v>
      </c>
      <c r="AM13">
        <v>0.31371488099594219</v>
      </c>
      <c r="AN13">
        <f>AVERAGE(AL4:AL13)</f>
        <v>91.718425616697488</v>
      </c>
      <c r="AO13">
        <f>STDEV(AL4:AL13)/SQRT(10)</f>
        <v>1.3864148016346385</v>
      </c>
      <c r="AR13" t="s">
        <v>430</v>
      </c>
      <c r="AS13">
        <v>95.086588705566328</v>
      </c>
      <c r="AT13">
        <v>0.479606027376553</v>
      </c>
      <c r="AU13">
        <f>AVERAGE(AS4:AS13)</f>
        <v>43.513675582131633</v>
      </c>
      <c r="AV13">
        <f>STDEV(AS4:AS13)/SQRT(10)</f>
        <v>14.569087600126164</v>
      </c>
      <c r="AY13" t="s">
        <v>431</v>
      </c>
      <c r="AZ13">
        <v>95.617010155316621</v>
      </c>
      <c r="BA13">
        <v>1.2125263501649279</v>
      </c>
      <c r="BB13">
        <f>AVERAGE(AZ4:AZ13)</f>
        <v>53.71562310876908</v>
      </c>
      <c r="BC13">
        <f>STDEV(AZ4:AZ13)/SQRT(10)</f>
        <v>8.7808578808214328</v>
      </c>
      <c r="BF13" t="s">
        <v>432</v>
      </c>
      <c r="BG13">
        <v>96.192588067142594</v>
      </c>
      <c r="BH13">
        <v>0.4781709253018227</v>
      </c>
      <c r="BI13">
        <f>AVERAGE(BG4:BG13)</f>
        <v>45.264198581753199</v>
      </c>
      <c r="BJ13">
        <f>STDEV(BG4:BG13)/SQRT(10)</f>
        <v>14.540521797435247</v>
      </c>
      <c r="BM13" t="s">
        <v>491</v>
      </c>
      <c r="BN13">
        <v>96.841565182984709</v>
      </c>
      <c r="BO13">
        <v>0.23059422071472824</v>
      </c>
      <c r="BP13">
        <f>AVERAGE(BN4:BN13)</f>
        <v>44.774633733759451</v>
      </c>
      <c r="BQ13">
        <f>STDEV(BN4:BN13)/SQRT(10)</f>
        <v>14.900423334681154</v>
      </c>
      <c r="BT13" t="s">
        <v>477</v>
      </c>
      <c r="BU13">
        <v>94.879592543143943</v>
      </c>
      <c r="BV13">
        <v>2.2835653681169958</v>
      </c>
      <c r="BW13">
        <f>AVERAGE(BU4:BU13)</f>
        <v>93.310077543781546</v>
      </c>
      <c r="BX13">
        <f>STDEV(BU4:BU13)/SQRT(10)</f>
        <v>0.65802411983208231</v>
      </c>
    </row>
    <row r="18" spans="2:76" x14ac:dyDescent="0.35">
      <c r="I18" t="s">
        <v>13</v>
      </c>
      <c r="J18">
        <v>68.487907891691748</v>
      </c>
      <c r="K18">
        <v>0.46383482799880732</v>
      </c>
      <c r="P18" t="s">
        <v>17</v>
      </c>
      <c r="Q18">
        <v>1.5634895601789189</v>
      </c>
      <c r="R18">
        <v>0.68180776606318705</v>
      </c>
      <c r="W18" t="s">
        <v>21</v>
      </c>
      <c r="X18">
        <v>0</v>
      </c>
      <c r="Y18">
        <v>0</v>
      </c>
      <c r="AD18" t="s">
        <v>25</v>
      </c>
      <c r="AE18">
        <v>75.108574220774472</v>
      </c>
      <c r="AF18">
        <v>2.9503020582670154</v>
      </c>
      <c r="AK18" t="s">
        <v>29</v>
      </c>
      <c r="AL18">
        <v>78.578977854004933</v>
      </c>
      <c r="AM18">
        <v>2.6037773438941048</v>
      </c>
      <c r="AR18" t="s">
        <v>31</v>
      </c>
      <c r="AS18">
        <v>0.86290357997836387</v>
      </c>
      <c r="AT18">
        <v>0.20255676336927625</v>
      </c>
      <c r="AY18" t="s">
        <v>33</v>
      </c>
      <c r="AZ18">
        <v>69.359342504547172</v>
      </c>
      <c r="BA18">
        <v>3.9168220408296714</v>
      </c>
      <c r="BF18" t="s">
        <v>35</v>
      </c>
      <c r="BG18">
        <v>0.92088818438602615</v>
      </c>
      <c r="BH18">
        <v>0.38382767128052114</v>
      </c>
      <c r="BM18" t="s">
        <v>496</v>
      </c>
      <c r="BN18">
        <v>0.45045045045045046</v>
      </c>
      <c r="BO18">
        <v>0.45045045045045046</v>
      </c>
      <c r="BT18" t="s">
        <v>425</v>
      </c>
      <c r="BU18">
        <v>92.760501821062618</v>
      </c>
      <c r="BV18">
        <v>1.382735362793146</v>
      </c>
    </row>
    <row r="19" spans="2:76" x14ac:dyDescent="0.35">
      <c r="B19" t="s">
        <v>40</v>
      </c>
      <c r="C19">
        <v>95.257588415483156</v>
      </c>
      <c r="D19">
        <v>0.91902841896891818</v>
      </c>
      <c r="I19" t="s">
        <v>80</v>
      </c>
      <c r="J19">
        <v>71.828143883483605</v>
      </c>
      <c r="K19">
        <v>2.7167283071327391</v>
      </c>
      <c r="P19" t="s">
        <v>48</v>
      </c>
      <c r="Q19">
        <v>92.96444831928703</v>
      </c>
      <c r="R19">
        <v>1.2774057269374812</v>
      </c>
      <c r="W19" t="s">
        <v>52</v>
      </c>
      <c r="X19">
        <v>93.362301505490578</v>
      </c>
      <c r="Y19">
        <v>0.78314629641254063</v>
      </c>
      <c r="AD19" t="s">
        <v>56</v>
      </c>
      <c r="AE19">
        <v>90.763384030710768</v>
      </c>
      <c r="AF19">
        <v>0.34919889181346442</v>
      </c>
      <c r="AK19" t="s">
        <v>60</v>
      </c>
      <c r="AL19">
        <v>76.873049604904438</v>
      </c>
      <c r="AM19">
        <v>1.9305614627218439</v>
      </c>
      <c r="AR19" t="s">
        <v>64</v>
      </c>
      <c r="AS19">
        <v>91.90896721404944</v>
      </c>
      <c r="AT19">
        <v>0.43992186225154384</v>
      </c>
      <c r="AY19" t="s">
        <v>68</v>
      </c>
      <c r="AZ19">
        <v>93.666190201966188</v>
      </c>
      <c r="BA19">
        <v>1.4724629481043399</v>
      </c>
      <c r="BF19" t="s">
        <v>72</v>
      </c>
      <c r="BG19">
        <v>91.274181849048162</v>
      </c>
      <c r="BH19">
        <v>1.3132748974162229</v>
      </c>
      <c r="BM19" t="s">
        <v>497</v>
      </c>
      <c r="BN19">
        <v>90.490066961184723</v>
      </c>
      <c r="BO19">
        <v>0.58182776597450458</v>
      </c>
      <c r="BT19" t="s">
        <v>456</v>
      </c>
      <c r="BU19">
        <v>90.713492764436523</v>
      </c>
      <c r="BV19">
        <v>0.72513283043621513</v>
      </c>
    </row>
    <row r="20" spans="2:76" x14ac:dyDescent="0.35">
      <c r="B20" t="s">
        <v>76</v>
      </c>
      <c r="C20">
        <v>0.1349527665317139</v>
      </c>
      <c r="D20">
        <v>0.1349527665317139</v>
      </c>
      <c r="I20" t="s">
        <v>116</v>
      </c>
      <c r="J20">
        <v>74.020609065102178</v>
      </c>
      <c r="K20">
        <v>0.61142341617368567</v>
      </c>
      <c r="P20" t="s">
        <v>120</v>
      </c>
      <c r="Q20">
        <v>0</v>
      </c>
      <c r="R20">
        <v>0</v>
      </c>
      <c r="W20" t="s">
        <v>88</v>
      </c>
      <c r="X20">
        <v>0.28050490883590462</v>
      </c>
      <c r="Y20">
        <v>0.14479621697331413</v>
      </c>
      <c r="AD20" t="s">
        <v>92</v>
      </c>
      <c r="AE20">
        <v>83.454232641633169</v>
      </c>
      <c r="AF20">
        <v>1.5006243688616341</v>
      </c>
      <c r="AK20" t="s">
        <v>96</v>
      </c>
      <c r="AL20">
        <v>82.742902876804138</v>
      </c>
      <c r="AM20">
        <v>0.71311182544783558</v>
      </c>
      <c r="AR20" t="s">
        <v>100</v>
      </c>
      <c r="AS20">
        <v>0.2032520325203252</v>
      </c>
      <c r="AT20">
        <v>0.2032520325203252</v>
      </c>
      <c r="AY20" t="s">
        <v>104</v>
      </c>
      <c r="AZ20">
        <v>82.222081591074314</v>
      </c>
      <c r="BA20">
        <v>3.1881874603420117</v>
      </c>
      <c r="BF20" t="s">
        <v>108</v>
      </c>
      <c r="BG20">
        <v>0.34000033251866263</v>
      </c>
      <c r="BH20">
        <v>0.18019589468219419</v>
      </c>
      <c r="BM20" t="s">
        <v>460</v>
      </c>
      <c r="BN20">
        <v>0.61415098449830186</v>
      </c>
      <c r="BO20">
        <v>0.14629457183917466</v>
      </c>
      <c r="BT20" t="s">
        <v>426</v>
      </c>
      <c r="BU20">
        <v>92.379393644955641</v>
      </c>
      <c r="BV20">
        <v>1.1896972687717478</v>
      </c>
    </row>
    <row r="21" spans="2:76" x14ac:dyDescent="0.35">
      <c r="B21" t="s">
        <v>112</v>
      </c>
      <c r="C21">
        <v>0.39870787024487209</v>
      </c>
      <c r="D21">
        <v>0.21452170199465323</v>
      </c>
      <c r="I21" t="s">
        <v>152</v>
      </c>
      <c r="J21">
        <v>73.030222283231112</v>
      </c>
      <c r="K21">
        <v>0.29569447025444001</v>
      </c>
      <c r="P21" t="s">
        <v>156</v>
      </c>
      <c r="Q21">
        <v>41.338762521044202</v>
      </c>
      <c r="R21">
        <v>2.1759494783107565</v>
      </c>
      <c r="W21" t="s">
        <v>160</v>
      </c>
      <c r="X21">
        <v>41.80124147583598</v>
      </c>
      <c r="Y21">
        <v>3.6218251708856757</v>
      </c>
      <c r="AD21" t="s">
        <v>128</v>
      </c>
      <c r="AE21">
        <v>83.963607773384766</v>
      </c>
      <c r="AF21">
        <v>2.1137731233376389</v>
      </c>
      <c r="AK21" t="s">
        <v>132</v>
      </c>
      <c r="AL21">
        <v>84.255161188556187</v>
      </c>
      <c r="AM21">
        <v>1.8541892763148806</v>
      </c>
      <c r="AR21" t="s">
        <v>136</v>
      </c>
      <c r="AS21">
        <v>8.3333333333333329E-2</v>
      </c>
      <c r="AT21">
        <v>8.3333333333333343E-2</v>
      </c>
      <c r="AY21" t="s">
        <v>140</v>
      </c>
      <c r="AZ21">
        <v>79.724790540658731</v>
      </c>
      <c r="BA21">
        <v>1.3040340317155881</v>
      </c>
      <c r="BF21" t="s">
        <v>144</v>
      </c>
      <c r="BG21">
        <v>0.49751243781094523</v>
      </c>
      <c r="BH21">
        <v>0.49751243781094528</v>
      </c>
      <c r="BM21" t="s">
        <v>464</v>
      </c>
      <c r="BN21">
        <v>0.1923162188525317</v>
      </c>
      <c r="BO21">
        <v>9.6302945467438131E-2</v>
      </c>
      <c r="BT21" t="s">
        <v>427</v>
      </c>
      <c r="BU21">
        <v>93.000412753062918</v>
      </c>
      <c r="BV21">
        <v>0.17598316098040634</v>
      </c>
    </row>
    <row r="22" spans="2:76" x14ac:dyDescent="0.35">
      <c r="B22" t="s">
        <v>148</v>
      </c>
      <c r="C22">
        <v>64.296575210244839</v>
      </c>
      <c r="D22">
        <v>1.8579394192386209</v>
      </c>
      <c r="I22" t="s">
        <v>188</v>
      </c>
      <c r="J22">
        <v>80.512971698113219</v>
      </c>
      <c r="K22">
        <v>1.0808408293143617</v>
      </c>
      <c r="P22" t="s">
        <v>192</v>
      </c>
      <c r="Q22">
        <v>93.089999654370914</v>
      </c>
      <c r="R22">
        <v>0.67498491818899675</v>
      </c>
      <c r="W22" t="s">
        <v>196</v>
      </c>
      <c r="X22">
        <v>94.913266077639278</v>
      </c>
      <c r="Y22">
        <v>1.9560009202894248</v>
      </c>
      <c r="AD22" t="s">
        <v>200</v>
      </c>
      <c r="AE22">
        <v>91.148073887573503</v>
      </c>
      <c r="AF22">
        <v>0.31695849346049726</v>
      </c>
      <c r="AK22" t="s">
        <v>168</v>
      </c>
      <c r="AL22">
        <v>83.423112239761181</v>
      </c>
      <c r="AM22">
        <v>1.7297377475898172</v>
      </c>
      <c r="AR22" t="s">
        <v>172</v>
      </c>
      <c r="AS22">
        <v>36.819707299643945</v>
      </c>
      <c r="AT22">
        <v>2.9031855977058605</v>
      </c>
      <c r="AY22" t="s">
        <v>176</v>
      </c>
      <c r="AZ22">
        <v>14.846091447234897</v>
      </c>
      <c r="BA22">
        <v>1.0653121903525689</v>
      </c>
      <c r="BF22" t="s">
        <v>180</v>
      </c>
      <c r="BG22">
        <v>41.404952710995595</v>
      </c>
      <c r="BH22">
        <v>4.5200828288271948</v>
      </c>
      <c r="BM22" t="s">
        <v>495</v>
      </c>
      <c r="BN22">
        <v>46.460561326407678</v>
      </c>
      <c r="BO22">
        <v>6.4805895354183436</v>
      </c>
      <c r="BT22" t="s">
        <v>428</v>
      </c>
      <c r="BU22">
        <v>96.308232793127559</v>
      </c>
      <c r="BV22">
        <v>1.3199541398237253</v>
      </c>
    </row>
    <row r="23" spans="2:76" x14ac:dyDescent="0.35">
      <c r="B23" t="s">
        <v>184</v>
      </c>
      <c r="C23">
        <v>90.298567001135368</v>
      </c>
      <c r="D23">
        <v>1.0393624157214987</v>
      </c>
      <c r="I23" t="s">
        <v>224</v>
      </c>
      <c r="J23">
        <v>76.451678040844357</v>
      </c>
      <c r="K23">
        <v>1.9016600130057322</v>
      </c>
      <c r="P23" t="s">
        <v>228</v>
      </c>
      <c r="Q23">
        <v>0.20407531277096494</v>
      </c>
      <c r="R23">
        <v>0.10334075193647989</v>
      </c>
      <c r="W23" t="s">
        <v>232</v>
      </c>
      <c r="X23">
        <v>0</v>
      </c>
      <c r="Y23">
        <v>0</v>
      </c>
      <c r="AD23" t="s">
        <v>236</v>
      </c>
      <c r="AE23">
        <v>86.044056710579341</v>
      </c>
      <c r="AF23">
        <v>1.0542737152183157</v>
      </c>
      <c r="AK23" t="s">
        <v>240</v>
      </c>
      <c r="AL23">
        <v>91.925832279814585</v>
      </c>
      <c r="AM23">
        <v>0.96308902133842311</v>
      </c>
      <c r="AR23" t="s">
        <v>208</v>
      </c>
      <c r="AS23">
        <v>92.407394979968046</v>
      </c>
      <c r="AT23">
        <v>0.62610127310584052</v>
      </c>
      <c r="AY23" t="s">
        <v>212</v>
      </c>
      <c r="AZ23">
        <v>95.705015849338054</v>
      </c>
      <c r="BA23">
        <v>0.27219030406783018</v>
      </c>
      <c r="BF23" t="s">
        <v>216</v>
      </c>
      <c r="BG23">
        <v>94.890211640211646</v>
      </c>
      <c r="BH23">
        <v>1.4543823730778704</v>
      </c>
      <c r="BM23" t="s">
        <v>494</v>
      </c>
      <c r="BN23">
        <v>90.339077137244416</v>
      </c>
      <c r="BO23">
        <v>0.75224207794000852</v>
      </c>
      <c r="BT23" t="s">
        <v>429</v>
      </c>
      <c r="BU23">
        <v>93.879678241380361</v>
      </c>
      <c r="BV23">
        <v>0.31371488099594219</v>
      </c>
    </row>
    <row r="24" spans="2:76" x14ac:dyDescent="0.35">
      <c r="B24" t="s">
        <v>220</v>
      </c>
      <c r="C24">
        <v>0</v>
      </c>
      <c r="D24">
        <v>0</v>
      </c>
      <c r="I24" t="s">
        <v>260</v>
      </c>
      <c r="J24">
        <v>80.819715653694402</v>
      </c>
      <c r="K24">
        <v>1.5634231426781651</v>
      </c>
      <c r="P24" t="s">
        <v>264</v>
      </c>
      <c r="Q24">
        <v>44.049767146595912</v>
      </c>
      <c r="R24">
        <v>1.6289808164455166</v>
      </c>
      <c r="W24" t="s">
        <v>268</v>
      </c>
      <c r="X24">
        <v>44.690964601976837</v>
      </c>
      <c r="Y24">
        <v>3.0062670578840662</v>
      </c>
      <c r="AD24" t="s">
        <v>272</v>
      </c>
      <c r="AE24">
        <v>0</v>
      </c>
      <c r="AF24">
        <v>0</v>
      </c>
      <c r="AK24" t="s">
        <v>276</v>
      </c>
      <c r="AL24">
        <v>86.827485380116968</v>
      </c>
      <c r="AM24">
        <v>3.0868732781252906</v>
      </c>
      <c r="AR24" t="s">
        <v>280</v>
      </c>
      <c r="AS24">
        <v>43.896988275295151</v>
      </c>
      <c r="AT24">
        <v>2.5855948435619633</v>
      </c>
      <c r="AY24" t="s">
        <v>248</v>
      </c>
      <c r="AZ24">
        <v>85.424524771740764</v>
      </c>
      <c r="BA24">
        <v>0.86544694291090163</v>
      </c>
      <c r="BF24" t="s">
        <v>252</v>
      </c>
      <c r="BG24">
        <v>0</v>
      </c>
      <c r="BH24">
        <v>0</v>
      </c>
      <c r="BM24" t="s">
        <v>493</v>
      </c>
      <c r="BN24">
        <v>0</v>
      </c>
      <c r="BO24">
        <v>0</v>
      </c>
      <c r="BT24" t="s">
        <v>430</v>
      </c>
      <c r="BU24">
        <v>95.086588705566328</v>
      </c>
      <c r="BV24">
        <v>0.479606027376553</v>
      </c>
    </row>
    <row r="25" spans="2:76" x14ac:dyDescent="0.35">
      <c r="B25" t="s">
        <v>256</v>
      </c>
      <c r="C25">
        <v>53.558702635555875</v>
      </c>
      <c r="D25">
        <v>1.6237709708330024</v>
      </c>
      <c r="I25" t="s">
        <v>296</v>
      </c>
      <c r="J25">
        <v>80.702115556518677</v>
      </c>
      <c r="K25">
        <v>3.1286727828626972</v>
      </c>
      <c r="P25" t="s">
        <v>300</v>
      </c>
      <c r="Q25">
        <v>2.5043585785273765</v>
      </c>
      <c r="R25">
        <v>0.44131958252502912</v>
      </c>
      <c r="W25" t="s">
        <v>304</v>
      </c>
      <c r="X25">
        <v>3.1942252715837625</v>
      </c>
      <c r="Y25">
        <v>0.41081597863297992</v>
      </c>
      <c r="AD25" t="s">
        <v>308</v>
      </c>
      <c r="AE25">
        <v>90.857281918541617</v>
      </c>
      <c r="AF25">
        <v>2.8680859472104387</v>
      </c>
      <c r="AK25" t="s">
        <v>312</v>
      </c>
      <c r="AL25">
        <v>88.505411008406554</v>
      </c>
      <c r="AM25">
        <v>0.79401767084912689</v>
      </c>
      <c r="AR25" t="s">
        <v>316</v>
      </c>
      <c r="AS25">
        <v>1.0218456436267596</v>
      </c>
      <c r="AT25">
        <v>0.48014311202087862</v>
      </c>
      <c r="AY25" t="s">
        <v>320</v>
      </c>
      <c r="AZ25">
        <v>44.602396514161221</v>
      </c>
      <c r="BA25">
        <v>2.43733188474818</v>
      </c>
      <c r="BF25" t="s">
        <v>288</v>
      </c>
      <c r="BG25">
        <v>87.422665563938551</v>
      </c>
      <c r="BH25">
        <v>3.2296321634429743</v>
      </c>
      <c r="BM25" t="s">
        <v>492</v>
      </c>
      <c r="BN25">
        <v>43.093200724977827</v>
      </c>
      <c r="BO25">
        <v>1.8381645310446031</v>
      </c>
      <c r="BT25" t="s">
        <v>431</v>
      </c>
      <c r="BU25">
        <v>95.617010155316621</v>
      </c>
      <c r="BV25">
        <v>1.2125263501649279</v>
      </c>
    </row>
    <row r="26" spans="2:76" x14ac:dyDescent="0.35">
      <c r="B26" t="s">
        <v>292</v>
      </c>
      <c r="C26">
        <v>1.2508192899340609</v>
      </c>
      <c r="D26">
        <v>0.28271815023243113</v>
      </c>
      <c r="I26" t="s">
        <v>332</v>
      </c>
      <c r="J26">
        <v>87.911852429843307</v>
      </c>
      <c r="K26">
        <v>1.7959264735350926</v>
      </c>
      <c r="L26" t="s">
        <v>489</v>
      </c>
      <c r="M26" t="s">
        <v>490</v>
      </c>
      <c r="P26" t="s">
        <v>336</v>
      </c>
      <c r="Q26">
        <v>0.32422672319045381</v>
      </c>
      <c r="R26">
        <v>0.16314934317492366</v>
      </c>
      <c r="S26" t="s">
        <v>489</v>
      </c>
      <c r="T26" t="s">
        <v>490</v>
      </c>
      <c r="W26" t="s">
        <v>340</v>
      </c>
      <c r="X26">
        <v>0.11148272017837235</v>
      </c>
      <c r="Y26">
        <v>0.11148272017837237</v>
      </c>
      <c r="Z26" t="s">
        <v>489</v>
      </c>
      <c r="AA26" t="s">
        <v>490</v>
      </c>
      <c r="AD26" t="s">
        <v>344</v>
      </c>
      <c r="AE26">
        <v>87.644033074904641</v>
      </c>
      <c r="AF26">
        <v>2.760433625672194</v>
      </c>
      <c r="AG26" t="s">
        <v>489</v>
      </c>
      <c r="AH26" t="s">
        <v>490</v>
      </c>
      <c r="AK26" t="s">
        <v>348</v>
      </c>
      <c r="AL26">
        <v>88.896021847232419</v>
      </c>
      <c r="AM26">
        <v>1.5309269061475965</v>
      </c>
      <c r="AN26" t="s">
        <v>489</v>
      </c>
      <c r="AO26" t="s">
        <v>490</v>
      </c>
      <c r="AR26" t="s">
        <v>352</v>
      </c>
      <c r="AS26">
        <v>0</v>
      </c>
      <c r="AT26">
        <v>0</v>
      </c>
      <c r="AU26" t="s">
        <v>489</v>
      </c>
      <c r="AV26" t="s">
        <v>490</v>
      </c>
      <c r="AY26" t="s">
        <v>356</v>
      </c>
      <c r="AZ26">
        <v>85.666278166278175</v>
      </c>
      <c r="BA26">
        <v>0.9624523766124653</v>
      </c>
      <c r="BB26" t="s">
        <v>489</v>
      </c>
      <c r="BC26" t="s">
        <v>490</v>
      </c>
      <c r="BF26" t="s">
        <v>360</v>
      </c>
      <c r="BG26">
        <v>0.35087719298245612</v>
      </c>
      <c r="BH26">
        <v>0.35087719298245612</v>
      </c>
      <c r="BI26" t="s">
        <v>489</v>
      </c>
      <c r="BJ26" t="s">
        <v>490</v>
      </c>
      <c r="BM26" t="s">
        <v>488</v>
      </c>
      <c r="BN26">
        <v>0.99067491931200724</v>
      </c>
      <c r="BO26">
        <v>0.24423980107521687</v>
      </c>
      <c r="BP26" t="s">
        <v>489</v>
      </c>
      <c r="BQ26" t="s">
        <v>490</v>
      </c>
      <c r="BT26" t="s">
        <v>432</v>
      </c>
      <c r="BU26">
        <v>96.192588067142594</v>
      </c>
      <c r="BV26">
        <v>0.4781709253018227</v>
      </c>
      <c r="BW26" t="s">
        <v>489</v>
      </c>
      <c r="BX26" t="s">
        <v>490</v>
      </c>
    </row>
    <row r="27" spans="2:76" x14ac:dyDescent="0.35">
      <c r="B27" t="s">
        <v>328</v>
      </c>
      <c r="C27">
        <v>0</v>
      </c>
      <c r="D27">
        <v>0</v>
      </c>
      <c r="E27" t="s">
        <v>489</v>
      </c>
      <c r="F27" t="s">
        <v>490</v>
      </c>
      <c r="I27" t="s">
        <v>372</v>
      </c>
      <c r="J27">
        <v>91.380706958737164</v>
      </c>
      <c r="K27">
        <v>0.35069089145873039</v>
      </c>
      <c r="L27">
        <f>AVERAGE(J18:J27)</f>
        <v>78.51459234612598</v>
      </c>
      <c r="M27">
        <f>STDEV(J18:J27)/SQRT(10)</f>
        <v>2.2796456448307563</v>
      </c>
      <c r="P27" t="s">
        <v>376</v>
      </c>
      <c r="Q27">
        <v>89.863766618809166</v>
      </c>
      <c r="R27">
        <v>3.1503140621200068</v>
      </c>
      <c r="S27">
        <f>AVERAGE(Q18:Q27)</f>
        <v>36.590289443477495</v>
      </c>
      <c r="T27">
        <f>STDEV(Q18:Q27)/SQRT(10)</f>
        <v>13.18807490624344</v>
      </c>
      <c r="W27" t="s">
        <v>380</v>
      </c>
      <c r="X27">
        <v>96.152958152958149</v>
      </c>
      <c r="Y27">
        <v>0.77342858193368169</v>
      </c>
      <c r="Z27">
        <f>AVERAGE(X18:X27)</f>
        <v>37.450694471449886</v>
      </c>
      <c r="AA27">
        <f>STDEV(X18:X27)/SQRT(10)</f>
        <v>13.621801932529268</v>
      </c>
      <c r="AD27" t="s">
        <v>384</v>
      </c>
      <c r="AE27">
        <v>93.572711507494105</v>
      </c>
      <c r="AF27">
        <v>1.1219794536484331</v>
      </c>
      <c r="AG27">
        <f>AVERAGE(AE18:AE27)</f>
        <v>78.255595576559642</v>
      </c>
      <c r="AH27">
        <f>STDEV(AE18:AE27)/SQRT(10)</f>
        <v>8.8558388815533569</v>
      </c>
      <c r="AK27" t="s">
        <v>388</v>
      </c>
      <c r="AL27">
        <v>91.092191147389869</v>
      </c>
      <c r="AM27">
        <v>0.40724790826510981</v>
      </c>
      <c r="AN27">
        <f>AVERAGE(AL18:AL27)</f>
        <v>85.312014542699131</v>
      </c>
      <c r="AO27">
        <f>STDEV(AL18:AL27)/SQRT(10)</f>
        <v>1.5997489587539013</v>
      </c>
      <c r="AR27" t="s">
        <v>392</v>
      </c>
      <c r="AS27">
        <v>92.405542157279982</v>
      </c>
      <c r="AT27">
        <v>1.4935103311418578</v>
      </c>
      <c r="AU27">
        <f>AVERAGE(AS18:AS27)</f>
        <v>35.960993451569536</v>
      </c>
      <c r="AV27">
        <f>STDEV(AS18:AS27)/SQRT(10)</f>
        <v>13.282282298315627</v>
      </c>
      <c r="AY27" t="s">
        <v>396</v>
      </c>
      <c r="AZ27">
        <v>95.711758901041108</v>
      </c>
      <c r="BA27">
        <v>0.17373846780968272</v>
      </c>
      <c r="BB27">
        <f>AVERAGE(AZ18:AZ27)</f>
        <v>74.692847048804055</v>
      </c>
      <c r="BC27">
        <f>STDEV(AZ18:AZ27)/SQRT(10)</f>
        <v>8.2167878348293009</v>
      </c>
      <c r="BF27" t="s">
        <v>400</v>
      </c>
      <c r="BG27">
        <v>93.674142026702654</v>
      </c>
      <c r="BH27">
        <v>0.77325246165900474</v>
      </c>
      <c r="BI27">
        <f>AVERAGE(BG18:BG27)</f>
        <v>41.077543193859476</v>
      </c>
      <c r="BJ27">
        <f>STDEV(BG18:BG27)/SQRT(10)</f>
        <v>14.373878586345763</v>
      </c>
      <c r="BM27" t="s">
        <v>477</v>
      </c>
      <c r="BN27">
        <v>94.879592543143943</v>
      </c>
      <c r="BO27">
        <v>2.2835653681169958</v>
      </c>
      <c r="BP27">
        <f>AVERAGE(BN18:BN27)</f>
        <v>36.751009126607187</v>
      </c>
      <c r="BQ27">
        <f>STDEV(BN18:BN27)/SQRT(10)</f>
        <v>13.275950544087035</v>
      </c>
      <c r="BT27" t="s">
        <v>491</v>
      </c>
      <c r="BU27">
        <v>96.841565182984709</v>
      </c>
      <c r="BV27">
        <v>0.23059422071472824</v>
      </c>
      <c r="BW27">
        <f>AVERAGE(BU18:BU27)</f>
        <v>94.277946412903603</v>
      </c>
      <c r="BX27">
        <f>STDEV(BU18:BU27)/SQRT(10)</f>
        <v>0.6429984535530483</v>
      </c>
    </row>
    <row r="28" spans="2:76" x14ac:dyDescent="0.35">
      <c r="B28" t="s">
        <v>368</v>
      </c>
      <c r="C28">
        <v>94.367405424259275</v>
      </c>
      <c r="D28">
        <v>1.2807139794106399</v>
      </c>
      <c r="E28">
        <f>AVERAGE(C19:C28)</f>
        <v>39.956331861338917</v>
      </c>
      <c r="F28">
        <f>STDEV(C19:C28)/SQRT(10)</f>
        <v>13.813153128830102</v>
      </c>
    </row>
    <row r="30" spans="2:76" x14ac:dyDescent="0.35">
      <c r="B30" t="s">
        <v>510</v>
      </c>
      <c r="C30">
        <v>68.487907891691748</v>
      </c>
      <c r="D30">
        <v>0.46383482799880732</v>
      </c>
      <c r="I30" t="s">
        <v>48</v>
      </c>
      <c r="J30">
        <v>92.96444831928703</v>
      </c>
      <c r="K30">
        <v>1.2774057269374812</v>
      </c>
      <c r="P30" t="s">
        <v>88</v>
      </c>
      <c r="Q30">
        <v>0.28050490883590462</v>
      </c>
      <c r="R30">
        <v>0.14479621697331413</v>
      </c>
      <c r="W30" t="s">
        <v>128</v>
      </c>
      <c r="X30">
        <v>83.963607773384766</v>
      </c>
      <c r="Y30">
        <v>2.1137731233376389</v>
      </c>
      <c r="AD30" t="s">
        <v>168</v>
      </c>
      <c r="AE30">
        <v>83.423112239761181</v>
      </c>
      <c r="AF30">
        <v>1.7297377475898172</v>
      </c>
      <c r="AK30" t="s">
        <v>208</v>
      </c>
      <c r="AL30">
        <v>92.407394979968046</v>
      </c>
      <c r="AM30">
        <v>0.62610127310584052</v>
      </c>
      <c r="AR30" t="s">
        <v>248</v>
      </c>
      <c r="AS30">
        <v>85.424524771740764</v>
      </c>
      <c r="AT30">
        <v>0.86544694291090163</v>
      </c>
      <c r="AY30" t="s">
        <v>288</v>
      </c>
      <c r="AZ30">
        <v>44.602396514161221</v>
      </c>
      <c r="BA30">
        <v>2.43733188474818</v>
      </c>
      <c r="BF30" t="s">
        <v>488</v>
      </c>
      <c r="BG30">
        <v>0.99067491931200724</v>
      </c>
      <c r="BH30">
        <v>0.24423980107521687</v>
      </c>
      <c r="BM30" t="s">
        <v>491</v>
      </c>
      <c r="BN30">
        <v>96.841565182984709</v>
      </c>
      <c r="BO30">
        <v>0.23059422071472824</v>
      </c>
    </row>
    <row r="31" spans="2:76" x14ac:dyDescent="0.35">
      <c r="B31" t="s">
        <v>511</v>
      </c>
      <c r="C31">
        <v>95.257588415483156</v>
      </c>
      <c r="D31">
        <v>0.91902841896891818</v>
      </c>
      <c r="I31" t="s">
        <v>80</v>
      </c>
      <c r="J31">
        <v>71.828143883483605</v>
      </c>
      <c r="K31">
        <v>2.7167283071327391</v>
      </c>
      <c r="P31" t="s">
        <v>120</v>
      </c>
      <c r="Q31">
        <v>0</v>
      </c>
      <c r="R31">
        <v>0</v>
      </c>
      <c r="W31" t="s">
        <v>160</v>
      </c>
      <c r="X31">
        <v>41.80124147583598</v>
      </c>
      <c r="Y31">
        <v>3.6218251708856757</v>
      </c>
      <c r="AD31" t="s">
        <v>200</v>
      </c>
      <c r="AE31">
        <v>91.148073887573503</v>
      </c>
      <c r="AF31">
        <v>0.31695849346049726</v>
      </c>
      <c r="AK31" t="s">
        <v>240</v>
      </c>
      <c r="AL31">
        <v>91.925832279814585</v>
      </c>
      <c r="AM31">
        <v>0.96308902133842311</v>
      </c>
      <c r="AR31" t="s">
        <v>280</v>
      </c>
      <c r="AS31">
        <v>43.896988275295151</v>
      </c>
      <c r="AT31">
        <v>2.5855948435619633</v>
      </c>
      <c r="AY31" t="s">
        <v>320</v>
      </c>
      <c r="AZ31">
        <v>44.602396514161221</v>
      </c>
      <c r="BA31">
        <v>2.43733188474818</v>
      </c>
      <c r="BF31" t="s">
        <v>360</v>
      </c>
      <c r="BG31">
        <v>0.35087719298245612</v>
      </c>
      <c r="BH31">
        <v>0.35087719298245612</v>
      </c>
      <c r="BM31" t="s">
        <v>477</v>
      </c>
      <c r="BN31">
        <v>94.879592543143943</v>
      </c>
      <c r="BO31">
        <v>2.2835653681169958</v>
      </c>
    </row>
    <row r="33" spans="2:60" x14ac:dyDescent="0.35">
      <c r="B33" t="s">
        <v>512</v>
      </c>
      <c r="C33">
        <v>1.5634895601789189</v>
      </c>
      <c r="D33">
        <v>0.68180776606318705</v>
      </c>
      <c r="I33" t="s">
        <v>52</v>
      </c>
      <c r="J33">
        <v>93.362301505490578</v>
      </c>
      <c r="K33">
        <v>0.78314629641254063</v>
      </c>
      <c r="P33" t="s">
        <v>92</v>
      </c>
      <c r="Q33">
        <v>83.454232641633169</v>
      </c>
      <c r="R33">
        <v>1.5006243688616341</v>
      </c>
      <c r="W33" t="s">
        <v>132</v>
      </c>
      <c r="X33">
        <v>84.255161188556187</v>
      </c>
      <c r="Y33">
        <v>1.8541892763148806</v>
      </c>
      <c r="AD33" t="s">
        <v>172</v>
      </c>
      <c r="AE33">
        <v>36.819707299643945</v>
      </c>
      <c r="AF33">
        <v>2.9031855977058605</v>
      </c>
      <c r="AK33" t="s">
        <v>212</v>
      </c>
      <c r="AL33">
        <v>95.705015849338054</v>
      </c>
      <c r="AM33">
        <v>0.27219030406783018</v>
      </c>
      <c r="AR33" t="s">
        <v>252</v>
      </c>
      <c r="AS33">
        <v>0</v>
      </c>
      <c r="AT33">
        <v>0</v>
      </c>
      <c r="AY33" t="s">
        <v>492</v>
      </c>
      <c r="AZ33">
        <v>43.093200724977827</v>
      </c>
      <c r="BA33">
        <v>1.8381645310446031</v>
      </c>
      <c r="BF33" t="s">
        <v>432</v>
      </c>
      <c r="BG33">
        <v>96.192588067142594</v>
      </c>
      <c r="BH33">
        <v>0.4781709253018227</v>
      </c>
    </row>
    <row r="34" spans="2:60" x14ac:dyDescent="0.35">
      <c r="B34" t="s">
        <v>513</v>
      </c>
      <c r="C34">
        <v>0.1349527665317139</v>
      </c>
      <c r="D34">
        <v>0.1349527665317139</v>
      </c>
      <c r="I34" t="s">
        <v>116</v>
      </c>
      <c r="J34">
        <v>74.020609065102178</v>
      </c>
      <c r="K34">
        <v>0.61142341617368567</v>
      </c>
      <c r="P34" t="s">
        <v>156</v>
      </c>
      <c r="Q34">
        <v>41.338762521044202</v>
      </c>
      <c r="R34">
        <v>2.1759494783107565</v>
      </c>
      <c r="W34" t="s">
        <v>196</v>
      </c>
      <c r="X34">
        <v>94.913266077639278</v>
      </c>
      <c r="Y34">
        <v>1.9560009202894248</v>
      </c>
      <c r="AD34" t="s">
        <v>236</v>
      </c>
      <c r="AE34">
        <v>86.044056710579341</v>
      </c>
      <c r="AF34">
        <v>1.0542737152183157</v>
      </c>
      <c r="AK34" t="s">
        <v>276</v>
      </c>
      <c r="AL34">
        <v>86.827485380116968</v>
      </c>
      <c r="AM34">
        <v>3.0868732781252906</v>
      </c>
      <c r="AR34" t="s">
        <v>316</v>
      </c>
      <c r="AS34">
        <v>1.0218456436267596</v>
      </c>
      <c r="AT34">
        <v>0.48014311202087862</v>
      </c>
      <c r="AY34" t="s">
        <v>356</v>
      </c>
      <c r="AZ34">
        <v>85.666278166278175</v>
      </c>
      <c r="BA34">
        <v>0.9624523766124653</v>
      </c>
      <c r="BF34" t="s">
        <v>400</v>
      </c>
      <c r="BG34">
        <v>93.674142026702654</v>
      </c>
      <c r="BH34">
        <v>0.77325246165900474</v>
      </c>
    </row>
    <row r="36" spans="2:60" x14ac:dyDescent="0.35">
      <c r="B36" t="s">
        <v>514</v>
      </c>
      <c r="C36">
        <v>0</v>
      </c>
      <c r="D36">
        <v>0</v>
      </c>
      <c r="I36" t="s">
        <v>56</v>
      </c>
      <c r="J36">
        <v>90.763384030710768</v>
      </c>
      <c r="K36">
        <v>0.34919889181346442</v>
      </c>
      <c r="P36" t="s">
        <v>96</v>
      </c>
      <c r="Q36">
        <v>82.742902876804138</v>
      </c>
      <c r="R36">
        <v>0.71311182544783558</v>
      </c>
      <c r="W36" t="s">
        <v>136</v>
      </c>
      <c r="X36">
        <v>8.3333333333333329E-2</v>
      </c>
      <c r="Y36">
        <v>8.3333333333333343E-2</v>
      </c>
      <c r="AD36" t="s">
        <v>176</v>
      </c>
      <c r="AE36">
        <v>41.404952710995595</v>
      </c>
      <c r="AF36">
        <v>4.5200828288271948</v>
      </c>
      <c r="AK36" t="s">
        <v>216</v>
      </c>
      <c r="AL36">
        <v>94.890211640211646</v>
      </c>
      <c r="AM36">
        <v>1.4543823730778704</v>
      </c>
      <c r="AR36" t="s">
        <v>493</v>
      </c>
      <c r="AS36">
        <v>0</v>
      </c>
      <c r="AT36">
        <v>0</v>
      </c>
      <c r="AY36" t="s">
        <v>396</v>
      </c>
      <c r="AZ36">
        <v>95.711758901041108</v>
      </c>
      <c r="BA36">
        <v>0.17373846780968272</v>
      </c>
    </row>
    <row r="37" spans="2:60" x14ac:dyDescent="0.35">
      <c r="B37" t="s">
        <v>515</v>
      </c>
      <c r="C37">
        <v>0.39870787024487209</v>
      </c>
      <c r="D37">
        <v>0.21452170199465323</v>
      </c>
      <c r="I37" t="s">
        <v>152</v>
      </c>
      <c r="J37">
        <v>73.030222283231112</v>
      </c>
      <c r="K37">
        <v>0.29569447025444001</v>
      </c>
      <c r="P37" t="s">
        <v>192</v>
      </c>
      <c r="Q37">
        <v>93.089999654370914</v>
      </c>
      <c r="R37">
        <v>0.67498491818899675</v>
      </c>
      <c r="W37" t="s">
        <v>232</v>
      </c>
      <c r="X37">
        <v>0</v>
      </c>
      <c r="Y37">
        <v>0</v>
      </c>
      <c r="AD37" t="s">
        <v>272</v>
      </c>
      <c r="AE37">
        <v>0</v>
      </c>
      <c r="AF37">
        <v>0</v>
      </c>
      <c r="AK37" t="s">
        <v>312</v>
      </c>
      <c r="AL37">
        <v>88.505411008406554</v>
      </c>
      <c r="AM37">
        <v>0.79401767084912689</v>
      </c>
      <c r="AR37" t="s">
        <v>352</v>
      </c>
      <c r="AS37">
        <v>0</v>
      </c>
      <c r="AT37">
        <v>0</v>
      </c>
      <c r="AY37" t="s">
        <v>396</v>
      </c>
      <c r="AZ37">
        <v>95.711758901041108</v>
      </c>
      <c r="BA37">
        <v>0.17373846780968272</v>
      </c>
    </row>
    <row r="39" spans="2:60" x14ac:dyDescent="0.35">
      <c r="B39" t="s">
        <v>516</v>
      </c>
      <c r="C39">
        <v>75.108574220774472</v>
      </c>
      <c r="D39">
        <v>2.9503020582670154</v>
      </c>
      <c r="I39" t="s">
        <v>60</v>
      </c>
      <c r="J39">
        <v>76.873049604904438</v>
      </c>
      <c r="K39">
        <v>1.9305614627218439</v>
      </c>
      <c r="P39" t="s">
        <v>100</v>
      </c>
      <c r="Q39">
        <v>0.2032520325203252</v>
      </c>
      <c r="R39">
        <v>0.2032520325203252</v>
      </c>
      <c r="W39" t="s">
        <v>140</v>
      </c>
      <c r="X39">
        <v>79.724790540658731</v>
      </c>
      <c r="Y39">
        <v>1.3040340317155881</v>
      </c>
      <c r="AD39" t="s">
        <v>180</v>
      </c>
      <c r="AE39">
        <v>14.846091447234897</v>
      </c>
      <c r="AF39">
        <v>1.0653121903525689</v>
      </c>
      <c r="AK39" t="s">
        <v>494</v>
      </c>
      <c r="AL39">
        <v>90.339077137244416</v>
      </c>
      <c r="AM39">
        <v>0.75224207794000852</v>
      </c>
      <c r="AR39" t="s">
        <v>430</v>
      </c>
      <c r="AS39">
        <v>95.086588705566328</v>
      </c>
      <c r="AT39">
        <v>0.479606027376553</v>
      </c>
    </row>
    <row r="40" spans="2:60" x14ac:dyDescent="0.35">
      <c r="B40" t="s">
        <v>517</v>
      </c>
      <c r="C40">
        <v>64.296575210244839</v>
      </c>
      <c r="D40">
        <v>1.8579394192386209</v>
      </c>
      <c r="I40" t="s">
        <v>188</v>
      </c>
      <c r="J40">
        <v>80.512971698113219</v>
      </c>
      <c r="K40">
        <v>1.0808408293143617</v>
      </c>
      <c r="P40" t="s">
        <v>228</v>
      </c>
      <c r="Q40">
        <v>0.20407531277096494</v>
      </c>
      <c r="R40">
        <v>0.10334075193647989</v>
      </c>
      <c r="W40" t="s">
        <v>268</v>
      </c>
      <c r="X40">
        <v>44.690964601976837</v>
      </c>
      <c r="Y40">
        <v>3.0062670578840662</v>
      </c>
      <c r="AD40" t="s">
        <v>308</v>
      </c>
      <c r="AE40">
        <v>90.857281918541617</v>
      </c>
      <c r="AF40">
        <v>2.8680859472104387</v>
      </c>
      <c r="AK40" t="s">
        <v>348</v>
      </c>
      <c r="AL40">
        <v>88.896021847232419</v>
      </c>
      <c r="AM40">
        <v>1.5309269061475965</v>
      </c>
      <c r="AR40" t="s">
        <v>392</v>
      </c>
      <c r="AS40">
        <v>92.405542157279982</v>
      </c>
      <c r="AT40">
        <v>1.4935103311418578</v>
      </c>
    </row>
    <row r="42" spans="2:60" x14ac:dyDescent="0.35">
      <c r="B42" t="s">
        <v>518</v>
      </c>
      <c r="C42">
        <v>78.578977854004933</v>
      </c>
      <c r="D42">
        <v>2.6037773438941048</v>
      </c>
      <c r="P42" t="s">
        <v>104</v>
      </c>
      <c r="Q42">
        <v>82.222081591074314</v>
      </c>
      <c r="R42">
        <v>3.1881874603420117</v>
      </c>
      <c r="W42" t="s">
        <v>144</v>
      </c>
      <c r="X42">
        <v>0.49751243781094523</v>
      </c>
      <c r="Y42">
        <v>0.49751243781094528</v>
      </c>
      <c r="AD42" t="s">
        <v>495</v>
      </c>
      <c r="AE42">
        <v>46.460561326407678</v>
      </c>
      <c r="AF42">
        <v>6.4805895354183436</v>
      </c>
      <c r="AK42" t="s">
        <v>429</v>
      </c>
      <c r="AL42">
        <v>93.879678241380361</v>
      </c>
      <c r="AM42">
        <v>0.31371488099594219</v>
      </c>
    </row>
    <row r="43" spans="2:60" x14ac:dyDescent="0.35">
      <c r="B43" t="s">
        <v>519</v>
      </c>
      <c r="C43">
        <v>90.298567001135368</v>
      </c>
      <c r="D43">
        <v>1.0393624157214987</v>
      </c>
      <c r="I43" t="s">
        <v>224</v>
      </c>
      <c r="J43">
        <v>76.451678040844357</v>
      </c>
      <c r="K43">
        <v>1.9016600130057322</v>
      </c>
      <c r="P43" t="s">
        <v>264</v>
      </c>
      <c r="Q43">
        <v>44.049767146595912</v>
      </c>
      <c r="R43">
        <v>1.6289808164455166</v>
      </c>
      <c r="W43" t="s">
        <v>304</v>
      </c>
      <c r="X43">
        <v>3.1942252715837625</v>
      </c>
      <c r="Y43">
        <v>0.41081597863297992</v>
      </c>
      <c r="AD43" t="s">
        <v>344</v>
      </c>
      <c r="AE43">
        <v>87.644033074904641</v>
      </c>
      <c r="AF43">
        <v>2.760433625672194</v>
      </c>
      <c r="AK43" t="s">
        <v>388</v>
      </c>
      <c r="AL43">
        <v>91.092191147389869</v>
      </c>
      <c r="AM43">
        <v>0.40724790826510981</v>
      </c>
    </row>
    <row r="44" spans="2:60" x14ac:dyDescent="0.35">
      <c r="I44" t="s">
        <v>64</v>
      </c>
      <c r="J44">
        <v>91.90896721404944</v>
      </c>
      <c r="K44">
        <v>0.43992186225154384</v>
      </c>
    </row>
    <row r="45" spans="2:60" x14ac:dyDescent="0.35">
      <c r="B45" t="s">
        <v>520</v>
      </c>
      <c r="C45">
        <v>0.86290357997836387</v>
      </c>
      <c r="D45">
        <v>0.20255676336927625</v>
      </c>
      <c r="P45" t="s">
        <v>108</v>
      </c>
      <c r="Q45">
        <v>0.34000033251866263</v>
      </c>
      <c r="R45">
        <v>0.18019589468219419</v>
      </c>
      <c r="W45" t="s">
        <v>464</v>
      </c>
      <c r="X45">
        <v>0.1923162188525317</v>
      </c>
      <c r="Y45">
        <v>9.6302945467438131E-2</v>
      </c>
      <c r="AD45" t="s">
        <v>428</v>
      </c>
      <c r="AE45">
        <v>96.308232793127559</v>
      </c>
      <c r="AF45">
        <v>1.3199541398237253</v>
      </c>
    </row>
    <row r="46" spans="2:60" x14ac:dyDescent="0.35">
      <c r="B46" t="s">
        <v>521</v>
      </c>
      <c r="C46">
        <v>0</v>
      </c>
      <c r="D46">
        <v>0</v>
      </c>
      <c r="I46" t="s">
        <v>68</v>
      </c>
      <c r="J46">
        <v>93.666190201966188</v>
      </c>
      <c r="K46">
        <v>1.4724629481043399</v>
      </c>
      <c r="P46" t="s">
        <v>300</v>
      </c>
      <c r="Q46">
        <v>2.5043585785273765</v>
      </c>
      <c r="R46">
        <v>0.44131958252502912</v>
      </c>
      <c r="W46" t="s">
        <v>340</v>
      </c>
      <c r="X46">
        <v>0.11148272017837235</v>
      </c>
      <c r="Y46">
        <v>0.11148272017837237</v>
      </c>
      <c r="AD46" t="s">
        <v>384</v>
      </c>
      <c r="AE46">
        <v>93.572711507494105</v>
      </c>
      <c r="AF46">
        <v>1.1219794536484331</v>
      </c>
    </row>
    <row r="47" spans="2:60" x14ac:dyDescent="0.35">
      <c r="I47" t="s">
        <v>260</v>
      </c>
      <c r="J47">
        <v>80.819715653694402</v>
      </c>
      <c r="K47">
        <v>1.5634231426781651</v>
      </c>
    </row>
    <row r="48" spans="2:60" x14ac:dyDescent="0.35">
      <c r="B48" t="s">
        <v>522</v>
      </c>
      <c r="C48">
        <v>69.359342504547172</v>
      </c>
      <c r="D48">
        <v>3.9168220408296714</v>
      </c>
      <c r="P48" t="s">
        <v>460</v>
      </c>
      <c r="Q48">
        <v>0.61415098449830186</v>
      </c>
      <c r="R48">
        <v>0.14629457183917466</v>
      </c>
      <c r="W48" t="s">
        <v>427</v>
      </c>
      <c r="X48">
        <v>93.000412753062918</v>
      </c>
      <c r="Y48">
        <v>0.17598316098040634</v>
      </c>
    </row>
    <row r="49" spans="2:25" x14ac:dyDescent="0.35">
      <c r="B49" t="s">
        <v>523</v>
      </c>
      <c r="C49">
        <v>53.558702635555875</v>
      </c>
      <c r="D49">
        <v>1.6237709708330024</v>
      </c>
      <c r="I49" t="s">
        <v>72</v>
      </c>
      <c r="J49">
        <v>91.274181849048162</v>
      </c>
      <c r="K49">
        <v>1.3132748974162229</v>
      </c>
      <c r="P49" t="s">
        <v>336</v>
      </c>
      <c r="Q49">
        <v>0.32422672319045381</v>
      </c>
      <c r="R49">
        <v>0.16314934317492366</v>
      </c>
      <c r="W49" t="s">
        <v>380</v>
      </c>
      <c r="X49">
        <v>96.152958152958149</v>
      </c>
      <c r="Y49">
        <v>0.77342858193368169</v>
      </c>
    </row>
    <row r="50" spans="2:25" x14ac:dyDescent="0.35">
      <c r="I50" t="s">
        <v>296</v>
      </c>
      <c r="J50">
        <v>80.702115556518677</v>
      </c>
      <c r="K50">
        <v>3.1286727828626972</v>
      </c>
    </row>
    <row r="51" spans="2:25" x14ac:dyDescent="0.35">
      <c r="B51" t="s">
        <v>524</v>
      </c>
      <c r="C51">
        <v>0.92088818438602615</v>
      </c>
      <c r="D51">
        <v>0.38382767128052114</v>
      </c>
      <c r="P51" t="s">
        <v>426</v>
      </c>
      <c r="Q51">
        <v>92.379393644955641</v>
      </c>
      <c r="R51">
        <v>1.1896972687717478</v>
      </c>
    </row>
    <row r="52" spans="2:25" x14ac:dyDescent="0.35">
      <c r="B52" t="s">
        <v>525</v>
      </c>
      <c r="C52">
        <v>1.2508192899340609</v>
      </c>
      <c r="D52">
        <v>0.28271815023243113</v>
      </c>
      <c r="I52" t="s">
        <v>497</v>
      </c>
      <c r="J52">
        <v>90.490066961184723</v>
      </c>
      <c r="K52">
        <v>0.58182776597450458</v>
      </c>
      <c r="P52" t="s">
        <v>376</v>
      </c>
      <c r="Q52">
        <v>89.863766618809166</v>
      </c>
      <c r="R52">
        <v>3.1503140621200068</v>
      </c>
    </row>
    <row r="53" spans="2:25" x14ac:dyDescent="0.35">
      <c r="I53" t="s">
        <v>332</v>
      </c>
      <c r="J53">
        <v>87.911852429843307</v>
      </c>
      <c r="K53">
        <v>1.7959264735350926</v>
      </c>
    </row>
    <row r="54" spans="2:25" x14ac:dyDescent="0.35">
      <c r="B54" t="s">
        <v>526</v>
      </c>
      <c r="C54">
        <v>0.45045045045045046</v>
      </c>
      <c r="D54">
        <v>0.45045045045045046</v>
      </c>
    </row>
    <row r="55" spans="2:25" x14ac:dyDescent="0.35">
      <c r="B55" t="s">
        <v>527</v>
      </c>
      <c r="C55">
        <v>0</v>
      </c>
      <c r="D55">
        <v>0</v>
      </c>
      <c r="I55" t="s">
        <v>456</v>
      </c>
      <c r="J55">
        <v>90.713492764436523</v>
      </c>
      <c r="K55">
        <v>0.72513283043621513</v>
      </c>
    </row>
    <row r="56" spans="2:25" x14ac:dyDescent="0.35">
      <c r="I56" t="s">
        <v>372</v>
      </c>
      <c r="J56">
        <v>91.380706958737164</v>
      </c>
      <c r="K56">
        <v>0.35069089145873039</v>
      </c>
    </row>
    <row r="57" spans="2:25" x14ac:dyDescent="0.35">
      <c r="B57" t="s">
        <v>528</v>
      </c>
      <c r="C57">
        <v>92.760501821062618</v>
      </c>
      <c r="D57">
        <v>1.382735362793146</v>
      </c>
    </row>
    <row r="58" spans="2:25" x14ac:dyDescent="0.35">
      <c r="B58" t="s">
        <v>529</v>
      </c>
      <c r="C58">
        <v>94.367405424259275</v>
      </c>
      <c r="D58">
        <v>1.2807139794106399</v>
      </c>
    </row>
    <row r="60" spans="2:25" x14ac:dyDescent="0.35">
      <c r="B60" t="s">
        <v>530</v>
      </c>
      <c r="C60">
        <v>92.96444831928703</v>
      </c>
      <c r="D60">
        <v>1.2774057269374812</v>
      </c>
    </row>
    <row r="61" spans="2:25" x14ac:dyDescent="0.35">
      <c r="B61" t="s">
        <v>531</v>
      </c>
      <c r="C61">
        <v>71.828143883483605</v>
      </c>
      <c r="D61">
        <v>2.7167283071327391</v>
      </c>
    </row>
    <row r="62" spans="2:25" x14ac:dyDescent="0.35">
      <c r="G62" t="s">
        <v>487</v>
      </c>
      <c r="H62">
        <v>90.224429598030397</v>
      </c>
      <c r="I62">
        <v>1.4391271767004465</v>
      </c>
    </row>
    <row r="63" spans="2:25" x14ac:dyDescent="0.35">
      <c r="B63" t="s">
        <v>532</v>
      </c>
      <c r="C63">
        <v>93.362301505490578</v>
      </c>
      <c r="D63">
        <v>0.78314629641254063</v>
      </c>
    </row>
    <row r="64" spans="2:25" x14ac:dyDescent="0.35">
      <c r="B64" t="s">
        <v>533</v>
      </c>
      <c r="C64">
        <v>74.020609065102178</v>
      </c>
      <c r="D64">
        <v>0.61142341617368567</v>
      </c>
    </row>
    <row r="66" spans="2:4" x14ac:dyDescent="0.35">
      <c r="B66" t="s">
        <v>534</v>
      </c>
      <c r="C66">
        <v>90.763384030710768</v>
      </c>
      <c r="D66">
        <v>0.34919889181346442</v>
      </c>
    </row>
    <row r="67" spans="2:4" x14ac:dyDescent="0.35">
      <c r="B67" t="s">
        <v>535</v>
      </c>
      <c r="C67">
        <v>73.030222283231112</v>
      </c>
      <c r="D67">
        <v>0.29569447025444001</v>
      </c>
    </row>
    <row r="69" spans="2:4" x14ac:dyDescent="0.35">
      <c r="B69" t="s">
        <v>536</v>
      </c>
      <c r="C69">
        <v>76.873049604904438</v>
      </c>
      <c r="D69">
        <v>1.9305614627218439</v>
      </c>
    </row>
    <row r="70" spans="2:4" x14ac:dyDescent="0.35">
      <c r="B70" t="s">
        <v>537</v>
      </c>
      <c r="C70">
        <v>80.512971698113219</v>
      </c>
      <c r="D70">
        <v>1.0808408293143617</v>
      </c>
    </row>
    <row r="73" spans="2:4" x14ac:dyDescent="0.35">
      <c r="B73" t="s">
        <v>538</v>
      </c>
      <c r="C73">
        <v>76.451678040844357</v>
      </c>
      <c r="D73">
        <v>1.9016600130057322</v>
      </c>
    </row>
    <row r="74" spans="2:4" x14ac:dyDescent="0.35">
      <c r="B74" t="s">
        <v>539</v>
      </c>
      <c r="C74">
        <v>91.90896721404944</v>
      </c>
      <c r="D74">
        <v>0.43992186225154384</v>
      </c>
    </row>
    <row r="76" spans="2:4" x14ac:dyDescent="0.35">
      <c r="B76" t="s">
        <v>540</v>
      </c>
      <c r="C76">
        <v>93.666190201966188</v>
      </c>
      <c r="D76">
        <v>1.4724629481043399</v>
      </c>
    </row>
    <row r="77" spans="2:4" x14ac:dyDescent="0.35">
      <c r="B77" t="s">
        <v>541</v>
      </c>
      <c r="C77">
        <v>80.819715653694402</v>
      </c>
      <c r="D77">
        <v>1.5634231426781651</v>
      </c>
    </row>
    <row r="79" spans="2:4" x14ac:dyDescent="0.35">
      <c r="B79" t="s">
        <v>542</v>
      </c>
      <c r="C79">
        <v>91.274181849048162</v>
      </c>
      <c r="D79">
        <v>1.3132748974162229</v>
      </c>
    </row>
    <row r="80" spans="2:4" x14ac:dyDescent="0.35">
      <c r="B80" t="s">
        <v>543</v>
      </c>
      <c r="C80">
        <v>80.702115556518677</v>
      </c>
      <c r="D80">
        <v>3.1286727828626972</v>
      </c>
    </row>
    <row r="82" spans="2:4" x14ac:dyDescent="0.35">
      <c r="B82" t="s">
        <v>544</v>
      </c>
      <c r="C82">
        <v>90.490066961184723</v>
      </c>
      <c r="D82">
        <v>0.58182776597450458</v>
      </c>
    </row>
    <row r="83" spans="2:4" x14ac:dyDescent="0.35">
      <c r="B83" t="s">
        <v>545</v>
      </c>
      <c r="C83">
        <v>87.911852429843307</v>
      </c>
      <c r="D83">
        <v>1.7959264735350926</v>
      </c>
    </row>
    <row r="85" spans="2:4" x14ac:dyDescent="0.35">
      <c r="B85" t="s">
        <v>546</v>
      </c>
      <c r="C85">
        <v>90.713492764436523</v>
      </c>
      <c r="D85">
        <v>0.72513283043621513</v>
      </c>
    </row>
    <row r="86" spans="2:4" x14ac:dyDescent="0.35">
      <c r="B86" t="s">
        <v>547</v>
      </c>
      <c r="C86">
        <v>91.380706958737164</v>
      </c>
      <c r="D86">
        <v>0.35069089145873039</v>
      </c>
    </row>
    <row r="88" spans="2:4" x14ac:dyDescent="0.35">
      <c r="B88" t="s">
        <v>548</v>
      </c>
      <c r="C88">
        <v>0.28050490883590462</v>
      </c>
      <c r="D88">
        <v>0.14479621697331413</v>
      </c>
    </row>
    <row r="89" spans="2:4" x14ac:dyDescent="0.35">
      <c r="B89" t="s">
        <v>549</v>
      </c>
      <c r="C89">
        <v>0</v>
      </c>
      <c r="D89">
        <v>0</v>
      </c>
    </row>
    <row r="91" spans="2:4" x14ac:dyDescent="0.35">
      <c r="B91" t="s">
        <v>550</v>
      </c>
      <c r="C91">
        <v>83.454232641633169</v>
      </c>
      <c r="D91">
        <v>1.5006243688616341</v>
      </c>
    </row>
    <row r="92" spans="2:4" x14ac:dyDescent="0.35">
      <c r="B92" t="s">
        <v>551</v>
      </c>
      <c r="C92">
        <v>41.338762521044202</v>
      </c>
      <c r="D92">
        <v>2.1759494783107565</v>
      </c>
    </row>
    <row r="94" spans="2:4" x14ac:dyDescent="0.35">
      <c r="B94" t="s">
        <v>552</v>
      </c>
      <c r="C94">
        <v>82.742902876804138</v>
      </c>
      <c r="D94">
        <v>0.71311182544783558</v>
      </c>
    </row>
    <row r="95" spans="2:4" x14ac:dyDescent="0.35">
      <c r="B95" t="s">
        <v>553</v>
      </c>
      <c r="C95">
        <v>93.089999654370914</v>
      </c>
      <c r="D95">
        <v>0.67498491818899675</v>
      </c>
    </row>
    <row r="97" spans="2:4" x14ac:dyDescent="0.35">
      <c r="B97" t="s">
        <v>554</v>
      </c>
      <c r="C97">
        <v>0.2032520325203252</v>
      </c>
      <c r="D97">
        <v>0.2032520325203252</v>
      </c>
    </row>
    <row r="98" spans="2:4" x14ac:dyDescent="0.35">
      <c r="B98" t="s">
        <v>555</v>
      </c>
      <c r="C98">
        <v>0.20407531277096494</v>
      </c>
      <c r="D98">
        <v>0.10334075193647989</v>
      </c>
    </row>
    <row r="100" spans="2:4" x14ac:dyDescent="0.35">
      <c r="B100" t="s">
        <v>556</v>
      </c>
      <c r="C100">
        <v>82.222081591074314</v>
      </c>
      <c r="D100">
        <v>3.1881874603420117</v>
      </c>
    </row>
    <row r="101" spans="2:4" x14ac:dyDescent="0.35">
      <c r="B101" t="s">
        <v>557</v>
      </c>
      <c r="C101">
        <v>44.049767146595912</v>
      </c>
      <c r="D101">
        <v>1.6289808164455166</v>
      </c>
    </row>
    <row r="103" spans="2:4" x14ac:dyDescent="0.35">
      <c r="B103" t="s">
        <v>558</v>
      </c>
      <c r="C103">
        <v>0.34000033251866263</v>
      </c>
      <c r="D103">
        <v>0.18019589468219419</v>
      </c>
    </row>
    <row r="104" spans="2:4" x14ac:dyDescent="0.35">
      <c r="B104" t="s">
        <v>559</v>
      </c>
      <c r="C104">
        <v>2.5043585785273765</v>
      </c>
      <c r="D104">
        <v>0.44131958252502912</v>
      </c>
    </row>
    <row r="106" spans="2:4" x14ac:dyDescent="0.35">
      <c r="B106" t="s">
        <v>560</v>
      </c>
      <c r="C106">
        <v>0.61415098449830186</v>
      </c>
      <c r="D106">
        <v>0.14629457183917466</v>
      </c>
    </row>
    <row r="107" spans="2:4" x14ac:dyDescent="0.35">
      <c r="B107" t="s">
        <v>561</v>
      </c>
      <c r="C107">
        <v>0.32422672319045381</v>
      </c>
      <c r="D107">
        <v>0.16314934317492366</v>
      </c>
    </row>
    <row r="109" spans="2:4" x14ac:dyDescent="0.35">
      <c r="B109" t="s">
        <v>562</v>
      </c>
      <c r="C109">
        <v>92.379393644955641</v>
      </c>
      <c r="D109">
        <v>1.1896972687717478</v>
      </c>
    </row>
    <row r="110" spans="2:4" x14ac:dyDescent="0.35">
      <c r="B110" t="s">
        <v>563</v>
      </c>
      <c r="C110">
        <v>89.863766618809166</v>
      </c>
      <c r="D110">
        <v>3.1503140621200068</v>
      </c>
    </row>
    <row r="112" spans="2:4" x14ac:dyDescent="0.35">
      <c r="B112" t="s">
        <v>564</v>
      </c>
      <c r="C112">
        <v>83.963607773384766</v>
      </c>
      <c r="D112">
        <v>2.1137731233376389</v>
      </c>
    </row>
    <row r="113" spans="2:4" x14ac:dyDescent="0.35">
      <c r="B113" t="s">
        <v>565</v>
      </c>
      <c r="C113">
        <v>41.80124147583598</v>
      </c>
      <c r="D113">
        <v>3.6218251708856757</v>
      </c>
    </row>
    <row r="115" spans="2:4" x14ac:dyDescent="0.35">
      <c r="B115" t="s">
        <v>566</v>
      </c>
      <c r="C115">
        <v>84.255161188556187</v>
      </c>
      <c r="D115">
        <v>1.8541892763148806</v>
      </c>
    </row>
    <row r="116" spans="2:4" x14ac:dyDescent="0.35">
      <c r="B116" t="s">
        <v>567</v>
      </c>
      <c r="C116">
        <v>94.913266077639278</v>
      </c>
      <c r="D116">
        <v>1.9560009202894248</v>
      </c>
    </row>
    <row r="118" spans="2:4" x14ac:dyDescent="0.35">
      <c r="B118" t="s">
        <v>568</v>
      </c>
      <c r="C118">
        <v>8.3333333333333329E-2</v>
      </c>
      <c r="D118">
        <v>8.3333333333333343E-2</v>
      </c>
    </row>
    <row r="119" spans="2:4" x14ac:dyDescent="0.35">
      <c r="B119" t="s">
        <v>569</v>
      </c>
      <c r="C119">
        <v>0</v>
      </c>
      <c r="D119">
        <v>0</v>
      </c>
    </row>
    <row r="121" spans="2:4" x14ac:dyDescent="0.35">
      <c r="B121" t="s">
        <v>570</v>
      </c>
      <c r="C121">
        <v>79.724790540658731</v>
      </c>
      <c r="D121">
        <v>1.3040340317155881</v>
      </c>
    </row>
    <row r="122" spans="2:4" x14ac:dyDescent="0.35">
      <c r="B122" t="s">
        <v>571</v>
      </c>
      <c r="C122">
        <v>44.690964601976837</v>
      </c>
      <c r="D122">
        <v>3.0062670578840662</v>
      </c>
    </row>
    <row r="124" spans="2:4" x14ac:dyDescent="0.35">
      <c r="B124" t="s">
        <v>572</v>
      </c>
      <c r="C124">
        <v>0.49751243781094523</v>
      </c>
      <c r="D124">
        <v>0.49751243781094528</v>
      </c>
    </row>
    <row r="125" spans="2:4" x14ac:dyDescent="0.35">
      <c r="B125" t="s">
        <v>573</v>
      </c>
      <c r="C125">
        <v>3.1942252715837625</v>
      </c>
      <c r="D125">
        <v>0.41081597863297992</v>
      </c>
    </row>
    <row r="127" spans="2:4" x14ac:dyDescent="0.35">
      <c r="B127" t="s">
        <v>574</v>
      </c>
      <c r="C127">
        <v>0.1923162188525317</v>
      </c>
      <c r="D127">
        <v>9.6302945467438131E-2</v>
      </c>
    </row>
    <row r="128" spans="2:4" x14ac:dyDescent="0.35">
      <c r="B128" t="s">
        <v>575</v>
      </c>
      <c r="C128">
        <v>0.11148272017837235</v>
      </c>
      <c r="D128">
        <v>0.11148272017837237</v>
      </c>
    </row>
    <row r="130" spans="2:4" x14ac:dyDescent="0.35">
      <c r="B130" t="s">
        <v>576</v>
      </c>
      <c r="C130">
        <v>93.000412753062918</v>
      </c>
      <c r="D130">
        <v>0.17598316098040634</v>
      </c>
    </row>
    <row r="131" spans="2:4" x14ac:dyDescent="0.35">
      <c r="B131" t="s">
        <v>577</v>
      </c>
      <c r="C131">
        <v>96.152958152958149</v>
      </c>
      <c r="D131">
        <v>0.77342858193368169</v>
      </c>
    </row>
    <row r="133" spans="2:4" x14ac:dyDescent="0.35">
      <c r="B133" t="s">
        <v>578</v>
      </c>
      <c r="C133">
        <v>83.423112239761181</v>
      </c>
      <c r="D133">
        <v>1.7297377475898172</v>
      </c>
    </row>
    <row r="134" spans="2:4" x14ac:dyDescent="0.35">
      <c r="B134" t="s">
        <v>579</v>
      </c>
      <c r="C134">
        <v>91.148073887573503</v>
      </c>
      <c r="D134">
        <v>0.31695849346049726</v>
      </c>
    </row>
    <row r="136" spans="2:4" x14ac:dyDescent="0.35">
      <c r="B136" t="s">
        <v>580</v>
      </c>
      <c r="C136">
        <v>36.819707299643945</v>
      </c>
      <c r="D136">
        <v>2.9031855977058605</v>
      </c>
    </row>
    <row r="137" spans="2:4" x14ac:dyDescent="0.35">
      <c r="B137" t="s">
        <v>581</v>
      </c>
      <c r="C137">
        <v>86.044056710579341</v>
      </c>
      <c r="D137">
        <v>1.0542737152183157</v>
      </c>
    </row>
    <row r="139" spans="2:4" x14ac:dyDescent="0.35">
      <c r="B139" t="s">
        <v>582</v>
      </c>
      <c r="C139">
        <v>41.404952710995595</v>
      </c>
      <c r="D139">
        <v>4.5200828288271948</v>
      </c>
    </row>
    <row r="140" spans="2:4" x14ac:dyDescent="0.35">
      <c r="B140" t="s">
        <v>583</v>
      </c>
      <c r="C140">
        <v>0</v>
      </c>
      <c r="D140">
        <v>0</v>
      </c>
    </row>
    <row r="142" spans="2:4" x14ac:dyDescent="0.35">
      <c r="B142" t="s">
        <v>584</v>
      </c>
      <c r="C142">
        <v>14.846091447234897</v>
      </c>
      <c r="D142">
        <v>1.0653121903525689</v>
      </c>
    </row>
    <row r="143" spans="2:4" x14ac:dyDescent="0.35">
      <c r="B143" t="s">
        <v>585</v>
      </c>
      <c r="C143">
        <v>90.857281918541617</v>
      </c>
      <c r="D143">
        <v>2.8680859472104387</v>
      </c>
    </row>
    <row r="145" spans="2:4" x14ac:dyDescent="0.35">
      <c r="B145" t="s">
        <v>586</v>
      </c>
      <c r="C145">
        <v>46.460561326407678</v>
      </c>
      <c r="D145">
        <v>6.4805895354183436</v>
      </c>
    </row>
    <row r="146" spans="2:4" x14ac:dyDescent="0.35">
      <c r="B146" t="s">
        <v>587</v>
      </c>
      <c r="C146">
        <v>87.644033074904641</v>
      </c>
      <c r="D146">
        <v>2.760433625672194</v>
      </c>
    </row>
    <row r="148" spans="2:4" x14ac:dyDescent="0.35">
      <c r="B148" t="s">
        <v>588</v>
      </c>
      <c r="C148">
        <v>96.308232793127559</v>
      </c>
      <c r="D148">
        <v>1.3199541398237253</v>
      </c>
    </row>
    <row r="149" spans="2:4" x14ac:dyDescent="0.35">
      <c r="B149" t="s">
        <v>589</v>
      </c>
      <c r="C149">
        <v>93.572711507494105</v>
      </c>
      <c r="D149">
        <v>1.1219794536484331</v>
      </c>
    </row>
    <row r="151" spans="2:4" x14ac:dyDescent="0.35">
      <c r="B151" t="s">
        <v>590</v>
      </c>
      <c r="C151">
        <v>92.407394979968046</v>
      </c>
      <c r="D151">
        <v>0.62610127310584052</v>
      </c>
    </row>
    <row r="152" spans="2:4" x14ac:dyDescent="0.35">
      <c r="B152" t="s">
        <v>591</v>
      </c>
      <c r="C152">
        <v>91.925832279814585</v>
      </c>
      <c r="D152">
        <v>0.96308902133842311</v>
      </c>
    </row>
    <row r="154" spans="2:4" x14ac:dyDescent="0.35">
      <c r="B154" t="s">
        <v>592</v>
      </c>
      <c r="C154">
        <v>95.705015849338054</v>
      </c>
      <c r="D154">
        <v>0.27219030406783018</v>
      </c>
    </row>
    <row r="155" spans="2:4" x14ac:dyDescent="0.35">
      <c r="B155" t="s">
        <v>593</v>
      </c>
      <c r="C155">
        <v>86.827485380116968</v>
      </c>
      <c r="D155">
        <v>3.0868732781252906</v>
      </c>
    </row>
    <row r="157" spans="2:4" x14ac:dyDescent="0.35">
      <c r="B157" t="s">
        <v>594</v>
      </c>
      <c r="C157">
        <v>94.890211640211646</v>
      </c>
      <c r="D157">
        <v>1.4543823730778704</v>
      </c>
    </row>
    <row r="158" spans="2:4" x14ac:dyDescent="0.35">
      <c r="B158" t="s">
        <v>595</v>
      </c>
      <c r="C158">
        <v>88.505411008406554</v>
      </c>
      <c r="D158">
        <v>0.79401767084912689</v>
      </c>
    </row>
    <row r="160" spans="2:4" x14ac:dyDescent="0.35">
      <c r="B160" t="s">
        <v>596</v>
      </c>
      <c r="C160">
        <v>90.339077137244416</v>
      </c>
      <c r="D160">
        <v>0.75224207794000852</v>
      </c>
    </row>
    <row r="161" spans="2:4" x14ac:dyDescent="0.35">
      <c r="B161" t="s">
        <v>597</v>
      </c>
      <c r="C161">
        <v>88.896021847232419</v>
      </c>
      <c r="D161">
        <v>1.5309269061475965</v>
      </c>
    </row>
    <row r="163" spans="2:4" x14ac:dyDescent="0.35">
      <c r="B163" t="s">
        <v>598</v>
      </c>
      <c r="C163">
        <v>93.879678241380361</v>
      </c>
      <c r="D163">
        <v>0.31371488099594219</v>
      </c>
    </row>
    <row r="164" spans="2:4" x14ac:dyDescent="0.35">
      <c r="B164" t="s">
        <v>599</v>
      </c>
      <c r="C164">
        <v>91.092191147389869</v>
      </c>
      <c r="D164">
        <v>0.40724790826510981</v>
      </c>
    </row>
    <row r="166" spans="2:4" x14ac:dyDescent="0.35">
      <c r="B166" t="s">
        <v>600</v>
      </c>
      <c r="C166">
        <v>85.424524771740764</v>
      </c>
      <c r="D166">
        <v>0.86544694291090163</v>
      </c>
    </row>
    <row r="167" spans="2:4" x14ac:dyDescent="0.35">
      <c r="B167" t="s">
        <v>601</v>
      </c>
      <c r="C167">
        <v>43.896988275295151</v>
      </c>
      <c r="D167">
        <v>2.5855948435619633</v>
      </c>
    </row>
    <row r="169" spans="2:4" x14ac:dyDescent="0.35">
      <c r="B169" t="s">
        <v>602</v>
      </c>
      <c r="C169">
        <v>0</v>
      </c>
      <c r="D169">
        <v>0</v>
      </c>
    </row>
    <row r="170" spans="2:4" x14ac:dyDescent="0.35">
      <c r="B170" t="s">
        <v>603</v>
      </c>
      <c r="C170">
        <v>1.0218456436267596</v>
      </c>
      <c r="D170">
        <v>0.48014311202087862</v>
      </c>
    </row>
    <row r="172" spans="2:4" x14ac:dyDescent="0.35">
      <c r="B172" t="s">
        <v>604</v>
      </c>
      <c r="C172">
        <v>0</v>
      </c>
      <c r="D172">
        <v>0</v>
      </c>
    </row>
    <row r="173" spans="2:4" x14ac:dyDescent="0.35">
      <c r="B173" t="s">
        <v>605</v>
      </c>
      <c r="C173">
        <v>0</v>
      </c>
      <c r="D173">
        <v>0</v>
      </c>
    </row>
    <row r="175" spans="2:4" x14ac:dyDescent="0.35">
      <c r="B175" t="s">
        <v>606</v>
      </c>
      <c r="C175">
        <v>95.086588705566328</v>
      </c>
      <c r="D175">
        <v>0.479606027376553</v>
      </c>
    </row>
    <row r="176" spans="2:4" x14ac:dyDescent="0.35">
      <c r="B176" t="s">
        <v>607</v>
      </c>
      <c r="C176">
        <v>92.405542157279982</v>
      </c>
      <c r="D176">
        <v>1.4935103311418578</v>
      </c>
    </row>
    <row r="178" spans="2:4" x14ac:dyDescent="0.35">
      <c r="B178" t="s">
        <v>608</v>
      </c>
      <c r="C178">
        <v>44.602396514161221</v>
      </c>
      <c r="D178">
        <v>2.43733188474818</v>
      </c>
    </row>
    <row r="179" spans="2:4" x14ac:dyDescent="0.35">
      <c r="B179" t="s">
        <v>609</v>
      </c>
      <c r="C179">
        <v>44.602396514161221</v>
      </c>
      <c r="D179">
        <v>2.43733188474818</v>
      </c>
    </row>
    <row r="181" spans="2:4" x14ac:dyDescent="0.35">
      <c r="B181" t="s">
        <v>610</v>
      </c>
      <c r="C181">
        <v>43.093200724977827</v>
      </c>
      <c r="D181">
        <v>1.8381645310446031</v>
      </c>
    </row>
    <row r="182" spans="2:4" x14ac:dyDescent="0.35">
      <c r="B182" t="s">
        <v>611</v>
      </c>
      <c r="C182">
        <v>85.666278166278175</v>
      </c>
      <c r="D182">
        <v>0.9624523766124653</v>
      </c>
    </row>
    <row r="184" spans="2:4" x14ac:dyDescent="0.35">
      <c r="B184" t="s">
        <v>612</v>
      </c>
      <c r="C184">
        <v>95.711758901041108</v>
      </c>
      <c r="D184">
        <v>0.17373846780968272</v>
      </c>
    </row>
    <row r="185" spans="2:4" x14ac:dyDescent="0.35">
      <c r="B185" t="s">
        <v>612</v>
      </c>
      <c r="C185">
        <v>95.711758901041108</v>
      </c>
      <c r="D185">
        <v>0.17373846780968272</v>
      </c>
    </row>
    <row r="187" spans="2:4" x14ac:dyDescent="0.35">
      <c r="B187" t="s">
        <v>613</v>
      </c>
      <c r="C187">
        <v>0.99067491931200724</v>
      </c>
      <c r="D187">
        <v>0.24423980107521687</v>
      </c>
    </row>
    <row r="188" spans="2:4" x14ac:dyDescent="0.35">
      <c r="B188" t="s">
        <v>614</v>
      </c>
      <c r="C188">
        <v>0.35087719298245612</v>
      </c>
      <c r="D188">
        <v>0.35087719298245612</v>
      </c>
    </row>
    <row r="190" spans="2:4" x14ac:dyDescent="0.35">
      <c r="B190" t="s">
        <v>615</v>
      </c>
      <c r="C190">
        <v>96.192588067142594</v>
      </c>
      <c r="D190">
        <v>0.4781709253018227</v>
      </c>
    </row>
    <row r="191" spans="2:4" x14ac:dyDescent="0.35">
      <c r="B191" t="s">
        <v>616</v>
      </c>
      <c r="C191">
        <v>93.674142026702654</v>
      </c>
      <c r="D191">
        <v>0.77325246165900474</v>
      </c>
    </row>
    <row r="193" spans="2:4" x14ac:dyDescent="0.35">
      <c r="B193" t="s">
        <v>617</v>
      </c>
      <c r="C193">
        <v>96.841565182984709</v>
      </c>
      <c r="D193">
        <v>0.23059422071472824</v>
      </c>
    </row>
    <row r="194" spans="2:4" x14ac:dyDescent="0.35">
      <c r="B194" t="s">
        <v>618</v>
      </c>
      <c r="C194">
        <v>94.879592543143943</v>
      </c>
      <c r="D194">
        <v>2.2835653681169958</v>
      </c>
    </row>
    <row r="197" spans="2:4" x14ac:dyDescent="0.35">
      <c r="B197" t="s">
        <v>619</v>
      </c>
      <c r="C197">
        <v>90.224429598030397</v>
      </c>
      <c r="D197">
        <v>1.4391271767004465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2B933-8F7D-4486-A21D-1ED8015714F8}">
  <dimension ref="C2:E111"/>
  <sheetViews>
    <sheetView workbookViewId="0">
      <selection activeCell="G4" sqref="G4"/>
    </sheetView>
  </sheetViews>
  <sheetFormatPr defaultRowHeight="14.5" x14ac:dyDescent="0.35"/>
  <sheetData>
    <row r="2" spans="3:5" x14ac:dyDescent="0.35">
      <c r="C2">
        <v>68.487907891691748</v>
      </c>
      <c r="E2" t="s">
        <v>756</v>
      </c>
    </row>
    <row r="3" spans="3:5" x14ac:dyDescent="0.35">
      <c r="C3">
        <v>95.257588415483156</v>
      </c>
      <c r="E3">
        <f>AVERAGE(C2:C111)</f>
        <v>57.68793685863541</v>
      </c>
    </row>
    <row r="4" spans="3:5" x14ac:dyDescent="0.35">
      <c r="C4">
        <v>1.5634895601789189</v>
      </c>
    </row>
    <row r="5" spans="3:5" x14ac:dyDescent="0.35">
      <c r="C5">
        <v>0.1349527665317139</v>
      </c>
    </row>
    <row r="6" spans="3:5" x14ac:dyDescent="0.35">
      <c r="C6">
        <v>0</v>
      </c>
    </row>
    <row r="7" spans="3:5" x14ac:dyDescent="0.35">
      <c r="C7">
        <v>0.39870787024487209</v>
      </c>
    </row>
    <row r="8" spans="3:5" x14ac:dyDescent="0.35">
      <c r="C8">
        <v>75.108574220774472</v>
      </c>
    </row>
    <row r="9" spans="3:5" x14ac:dyDescent="0.35">
      <c r="C9">
        <v>64.296575210244839</v>
      </c>
    </row>
    <row r="10" spans="3:5" x14ac:dyDescent="0.35">
      <c r="C10">
        <v>78.578977854004933</v>
      </c>
    </row>
    <row r="11" spans="3:5" x14ac:dyDescent="0.35">
      <c r="C11">
        <v>90.298567001135368</v>
      </c>
    </row>
    <row r="12" spans="3:5" x14ac:dyDescent="0.35">
      <c r="C12">
        <v>0.86290357997836387</v>
      </c>
    </row>
    <row r="13" spans="3:5" x14ac:dyDescent="0.35">
      <c r="C13">
        <v>0</v>
      </c>
    </row>
    <row r="14" spans="3:5" x14ac:dyDescent="0.35">
      <c r="C14">
        <v>69.359342504547172</v>
      </c>
    </row>
    <row r="15" spans="3:5" x14ac:dyDescent="0.35">
      <c r="C15">
        <v>53.558702635555875</v>
      </c>
    </row>
    <row r="16" spans="3:5" x14ac:dyDescent="0.35">
      <c r="C16">
        <v>0.92088818438602615</v>
      </c>
    </row>
    <row r="17" spans="3:3" x14ac:dyDescent="0.35">
      <c r="C17">
        <v>1.2508192899340609</v>
      </c>
    </row>
    <row r="18" spans="3:3" x14ac:dyDescent="0.35">
      <c r="C18">
        <v>0.45045045045045046</v>
      </c>
    </row>
    <row r="19" spans="3:3" x14ac:dyDescent="0.35">
      <c r="C19">
        <v>0</v>
      </c>
    </row>
    <row r="20" spans="3:3" x14ac:dyDescent="0.35">
      <c r="C20">
        <v>92.760501821062618</v>
      </c>
    </row>
    <row r="21" spans="3:3" x14ac:dyDescent="0.35">
      <c r="C21">
        <v>94.367405424259275</v>
      </c>
    </row>
    <row r="22" spans="3:3" x14ac:dyDescent="0.35">
      <c r="C22">
        <v>92.96444831928703</v>
      </c>
    </row>
    <row r="23" spans="3:3" x14ac:dyDescent="0.35">
      <c r="C23">
        <v>71.828143883483605</v>
      </c>
    </row>
    <row r="24" spans="3:3" x14ac:dyDescent="0.35">
      <c r="C24">
        <v>93.362301505490578</v>
      </c>
    </row>
    <row r="25" spans="3:3" x14ac:dyDescent="0.35">
      <c r="C25">
        <v>74.020609065102178</v>
      </c>
    </row>
    <row r="26" spans="3:3" x14ac:dyDescent="0.35">
      <c r="C26">
        <v>90.763384030710768</v>
      </c>
    </row>
    <row r="27" spans="3:3" x14ac:dyDescent="0.35">
      <c r="C27">
        <v>73.030222283231112</v>
      </c>
    </row>
    <row r="28" spans="3:3" x14ac:dyDescent="0.35">
      <c r="C28">
        <v>76.873049604904438</v>
      </c>
    </row>
    <row r="29" spans="3:3" x14ac:dyDescent="0.35">
      <c r="C29">
        <v>80.512971698113219</v>
      </c>
    </row>
    <row r="30" spans="3:3" x14ac:dyDescent="0.35">
      <c r="C30">
        <v>76.451678040844357</v>
      </c>
    </row>
    <row r="31" spans="3:3" x14ac:dyDescent="0.35">
      <c r="C31">
        <v>91.90896721404944</v>
      </c>
    </row>
    <row r="32" spans="3:3" x14ac:dyDescent="0.35">
      <c r="C32">
        <v>93.666190201966188</v>
      </c>
    </row>
    <row r="33" spans="3:3" x14ac:dyDescent="0.35">
      <c r="C33">
        <v>80.819715653694402</v>
      </c>
    </row>
    <row r="34" spans="3:3" x14ac:dyDescent="0.35">
      <c r="C34">
        <v>91.274181849048162</v>
      </c>
    </row>
    <row r="35" spans="3:3" x14ac:dyDescent="0.35">
      <c r="C35">
        <v>80.702115556518677</v>
      </c>
    </row>
    <row r="36" spans="3:3" x14ac:dyDescent="0.35">
      <c r="C36">
        <v>90.490066961184723</v>
      </c>
    </row>
    <row r="37" spans="3:3" x14ac:dyDescent="0.35">
      <c r="C37">
        <v>87.911852429843307</v>
      </c>
    </row>
    <row r="38" spans="3:3" x14ac:dyDescent="0.35">
      <c r="C38">
        <v>90.713492764436523</v>
      </c>
    </row>
    <row r="39" spans="3:3" x14ac:dyDescent="0.35">
      <c r="C39">
        <v>91.380706958737164</v>
      </c>
    </row>
    <row r="40" spans="3:3" x14ac:dyDescent="0.35">
      <c r="C40">
        <v>0.28050490883590462</v>
      </c>
    </row>
    <row r="41" spans="3:3" x14ac:dyDescent="0.35">
      <c r="C41">
        <v>0</v>
      </c>
    </row>
    <row r="42" spans="3:3" x14ac:dyDescent="0.35">
      <c r="C42">
        <v>83.454232641633169</v>
      </c>
    </row>
    <row r="43" spans="3:3" x14ac:dyDescent="0.35">
      <c r="C43">
        <v>41.338762521044202</v>
      </c>
    </row>
    <row r="44" spans="3:3" x14ac:dyDescent="0.35">
      <c r="C44">
        <v>82.742902876804138</v>
      </c>
    </row>
    <row r="45" spans="3:3" x14ac:dyDescent="0.35">
      <c r="C45">
        <v>93.089999654370914</v>
      </c>
    </row>
    <row r="46" spans="3:3" x14ac:dyDescent="0.35">
      <c r="C46">
        <v>0.2032520325203252</v>
      </c>
    </row>
    <row r="47" spans="3:3" x14ac:dyDescent="0.35">
      <c r="C47">
        <v>0.20407531277096494</v>
      </c>
    </row>
    <row r="48" spans="3:3" x14ac:dyDescent="0.35">
      <c r="C48">
        <v>82.222081591074314</v>
      </c>
    </row>
    <row r="49" spans="3:3" x14ac:dyDescent="0.35">
      <c r="C49">
        <v>44.049767146595912</v>
      </c>
    </row>
    <row r="50" spans="3:3" x14ac:dyDescent="0.35">
      <c r="C50">
        <v>0.34000033251866263</v>
      </c>
    </row>
    <row r="51" spans="3:3" x14ac:dyDescent="0.35">
      <c r="C51">
        <v>2.5043585785273765</v>
      </c>
    </row>
    <row r="52" spans="3:3" x14ac:dyDescent="0.35">
      <c r="C52">
        <v>0.61415098449830186</v>
      </c>
    </row>
    <row r="53" spans="3:3" x14ac:dyDescent="0.35">
      <c r="C53">
        <v>0.32422672319045381</v>
      </c>
    </row>
    <row r="54" spans="3:3" x14ac:dyDescent="0.35">
      <c r="C54">
        <v>92.379393644955641</v>
      </c>
    </row>
    <row r="55" spans="3:3" x14ac:dyDescent="0.35">
      <c r="C55">
        <v>89.863766618809166</v>
      </c>
    </row>
    <row r="56" spans="3:3" x14ac:dyDescent="0.35">
      <c r="C56">
        <v>83.963607773384766</v>
      </c>
    </row>
    <row r="57" spans="3:3" x14ac:dyDescent="0.35">
      <c r="C57">
        <v>41.80124147583598</v>
      </c>
    </row>
    <row r="58" spans="3:3" x14ac:dyDescent="0.35">
      <c r="C58">
        <v>84.255161188556187</v>
      </c>
    </row>
    <row r="59" spans="3:3" x14ac:dyDescent="0.35">
      <c r="C59">
        <v>94.913266077639278</v>
      </c>
    </row>
    <row r="60" spans="3:3" x14ac:dyDescent="0.35">
      <c r="C60">
        <v>8.3333333333333329E-2</v>
      </c>
    </row>
    <row r="61" spans="3:3" x14ac:dyDescent="0.35">
      <c r="C61">
        <v>0</v>
      </c>
    </row>
    <row r="62" spans="3:3" x14ac:dyDescent="0.35">
      <c r="C62">
        <v>79.724790540658731</v>
      </c>
    </row>
    <row r="63" spans="3:3" x14ac:dyDescent="0.35">
      <c r="C63">
        <v>44.690964601976837</v>
      </c>
    </row>
    <row r="64" spans="3:3" x14ac:dyDescent="0.35">
      <c r="C64">
        <v>0.49751243781094523</v>
      </c>
    </row>
    <row r="65" spans="3:3" x14ac:dyDescent="0.35">
      <c r="C65">
        <v>3.1942252715837625</v>
      </c>
    </row>
    <row r="66" spans="3:3" x14ac:dyDescent="0.35">
      <c r="C66">
        <v>0.1923162188525317</v>
      </c>
    </row>
    <row r="67" spans="3:3" x14ac:dyDescent="0.35">
      <c r="C67">
        <v>0.11148272017837235</v>
      </c>
    </row>
    <row r="68" spans="3:3" x14ac:dyDescent="0.35">
      <c r="C68">
        <v>93.000412753062918</v>
      </c>
    </row>
    <row r="69" spans="3:3" x14ac:dyDescent="0.35">
      <c r="C69">
        <v>96.152958152958149</v>
      </c>
    </row>
    <row r="70" spans="3:3" x14ac:dyDescent="0.35">
      <c r="C70">
        <v>83.423112239761181</v>
      </c>
    </row>
    <row r="71" spans="3:3" x14ac:dyDescent="0.35">
      <c r="C71">
        <v>91.148073887573503</v>
      </c>
    </row>
    <row r="72" spans="3:3" x14ac:dyDescent="0.35">
      <c r="C72">
        <v>36.819707299643945</v>
      </c>
    </row>
    <row r="73" spans="3:3" x14ac:dyDescent="0.35">
      <c r="C73">
        <v>86.044056710579341</v>
      </c>
    </row>
    <row r="74" spans="3:3" x14ac:dyDescent="0.35">
      <c r="C74">
        <v>41.404952710995595</v>
      </c>
    </row>
    <row r="75" spans="3:3" x14ac:dyDescent="0.35">
      <c r="C75">
        <v>0</v>
      </c>
    </row>
    <row r="76" spans="3:3" x14ac:dyDescent="0.35">
      <c r="C76">
        <v>14.846091447234897</v>
      </c>
    </row>
    <row r="77" spans="3:3" x14ac:dyDescent="0.35">
      <c r="C77">
        <v>90.857281918541617</v>
      </c>
    </row>
    <row r="78" spans="3:3" x14ac:dyDescent="0.35">
      <c r="C78">
        <v>46.460561326407678</v>
      </c>
    </row>
    <row r="79" spans="3:3" x14ac:dyDescent="0.35">
      <c r="C79">
        <v>87.644033074904641</v>
      </c>
    </row>
    <row r="80" spans="3:3" x14ac:dyDescent="0.35">
      <c r="C80">
        <v>96.308232793127559</v>
      </c>
    </row>
    <row r="81" spans="3:3" x14ac:dyDescent="0.35">
      <c r="C81">
        <v>93.572711507494105</v>
      </c>
    </row>
    <row r="82" spans="3:3" x14ac:dyDescent="0.35">
      <c r="C82">
        <v>92.407394979968046</v>
      </c>
    </row>
    <row r="83" spans="3:3" x14ac:dyDescent="0.35">
      <c r="C83">
        <v>91.925832279814585</v>
      </c>
    </row>
    <row r="84" spans="3:3" x14ac:dyDescent="0.35">
      <c r="C84">
        <v>95.705015849338054</v>
      </c>
    </row>
    <row r="85" spans="3:3" x14ac:dyDescent="0.35">
      <c r="C85">
        <v>86.827485380116968</v>
      </c>
    </row>
    <row r="86" spans="3:3" x14ac:dyDescent="0.35">
      <c r="C86">
        <v>94.890211640211646</v>
      </c>
    </row>
    <row r="87" spans="3:3" x14ac:dyDescent="0.35">
      <c r="C87">
        <v>88.505411008406554</v>
      </c>
    </row>
    <row r="88" spans="3:3" x14ac:dyDescent="0.35">
      <c r="C88">
        <v>90.339077137244416</v>
      </c>
    </row>
    <row r="89" spans="3:3" x14ac:dyDescent="0.35">
      <c r="C89">
        <v>88.896021847232419</v>
      </c>
    </row>
    <row r="90" spans="3:3" x14ac:dyDescent="0.35">
      <c r="C90">
        <v>93.879678241380361</v>
      </c>
    </row>
    <row r="91" spans="3:3" x14ac:dyDescent="0.35">
      <c r="C91">
        <v>91.092191147389869</v>
      </c>
    </row>
    <row r="92" spans="3:3" x14ac:dyDescent="0.35">
      <c r="C92">
        <v>85.424524771740764</v>
      </c>
    </row>
    <row r="93" spans="3:3" x14ac:dyDescent="0.35">
      <c r="C93">
        <v>43.896988275295151</v>
      </c>
    </row>
    <row r="94" spans="3:3" x14ac:dyDescent="0.35">
      <c r="C94">
        <v>0</v>
      </c>
    </row>
    <row r="95" spans="3:3" x14ac:dyDescent="0.35">
      <c r="C95">
        <v>1.0218456436267596</v>
      </c>
    </row>
    <row r="96" spans="3:3" x14ac:dyDescent="0.35">
      <c r="C96">
        <v>0</v>
      </c>
    </row>
    <row r="97" spans="3:3" x14ac:dyDescent="0.35">
      <c r="C97">
        <v>0</v>
      </c>
    </row>
    <row r="98" spans="3:3" x14ac:dyDescent="0.35">
      <c r="C98">
        <v>95.086588705566328</v>
      </c>
    </row>
    <row r="99" spans="3:3" x14ac:dyDescent="0.35">
      <c r="C99">
        <v>92.405542157279982</v>
      </c>
    </row>
    <row r="100" spans="3:3" x14ac:dyDescent="0.35">
      <c r="C100">
        <v>44.602396514161221</v>
      </c>
    </row>
    <row r="101" spans="3:3" x14ac:dyDescent="0.35">
      <c r="C101">
        <v>44.602396514161221</v>
      </c>
    </row>
    <row r="102" spans="3:3" x14ac:dyDescent="0.35">
      <c r="C102">
        <v>43.093200724977827</v>
      </c>
    </row>
    <row r="103" spans="3:3" x14ac:dyDescent="0.35">
      <c r="C103">
        <v>85.666278166278175</v>
      </c>
    </row>
    <row r="104" spans="3:3" x14ac:dyDescent="0.35">
      <c r="C104">
        <v>95.711758901041108</v>
      </c>
    </row>
    <row r="105" spans="3:3" x14ac:dyDescent="0.35">
      <c r="C105">
        <v>95.711758901041108</v>
      </c>
    </row>
    <row r="106" spans="3:3" x14ac:dyDescent="0.35">
      <c r="C106">
        <v>0.99067491931200724</v>
      </c>
    </row>
    <row r="107" spans="3:3" x14ac:dyDescent="0.35">
      <c r="C107">
        <v>0.35087719298245612</v>
      </c>
    </row>
    <row r="108" spans="3:3" x14ac:dyDescent="0.35">
      <c r="C108">
        <v>96.192588067142594</v>
      </c>
    </row>
    <row r="109" spans="3:3" x14ac:dyDescent="0.35">
      <c r="C109">
        <v>93.674142026702654</v>
      </c>
    </row>
    <row r="110" spans="3:3" x14ac:dyDescent="0.35">
      <c r="C110">
        <v>96.841565182984709</v>
      </c>
    </row>
    <row r="111" spans="3:3" x14ac:dyDescent="0.35">
      <c r="C111">
        <v>94.879592543143943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93E3A-5AA7-4CBA-8636-1F617838527A}">
  <dimension ref="B2:BX38"/>
  <sheetViews>
    <sheetView topLeftCell="A15" zoomScale="69" workbookViewId="0">
      <selection activeCell="E33" sqref="E33:G33"/>
    </sheetView>
  </sheetViews>
  <sheetFormatPr defaultRowHeight="14.5" x14ac:dyDescent="0.35"/>
  <sheetData>
    <row r="2" spans="2:76" x14ac:dyDescent="0.35">
      <c r="B2" t="s">
        <v>0</v>
      </c>
      <c r="C2" t="s">
        <v>4</v>
      </c>
      <c r="D2" t="s">
        <v>5</v>
      </c>
      <c r="I2" t="s">
        <v>0</v>
      </c>
      <c r="J2" t="s">
        <v>4</v>
      </c>
      <c r="K2" t="s">
        <v>5</v>
      </c>
      <c r="P2" t="s">
        <v>0</v>
      </c>
      <c r="Q2" t="s">
        <v>4</v>
      </c>
      <c r="R2" t="s">
        <v>5</v>
      </c>
      <c r="W2" t="s">
        <v>0</v>
      </c>
      <c r="X2" t="s">
        <v>4</v>
      </c>
      <c r="Y2" t="s">
        <v>5</v>
      </c>
      <c r="AD2" t="s">
        <v>0</v>
      </c>
      <c r="AE2" t="s">
        <v>4</v>
      </c>
      <c r="AF2" t="s">
        <v>5</v>
      </c>
      <c r="AK2" t="s">
        <v>0</v>
      </c>
      <c r="AL2" t="s">
        <v>4</v>
      </c>
      <c r="AM2" t="s">
        <v>5</v>
      </c>
      <c r="AR2" t="s">
        <v>0</v>
      </c>
      <c r="AS2" t="s">
        <v>4</v>
      </c>
      <c r="AT2" t="s">
        <v>5</v>
      </c>
      <c r="AY2" t="s">
        <v>0</v>
      </c>
      <c r="AZ2" t="s">
        <v>4</v>
      </c>
      <c r="BA2" t="s">
        <v>5</v>
      </c>
      <c r="BF2" t="s">
        <v>0</v>
      </c>
      <c r="BG2" t="s">
        <v>4</v>
      </c>
      <c r="BH2" t="s">
        <v>5</v>
      </c>
      <c r="BM2" t="s">
        <v>0</v>
      </c>
      <c r="BN2" t="s">
        <v>4</v>
      </c>
      <c r="BO2" t="s">
        <v>5</v>
      </c>
      <c r="BT2" t="s">
        <v>0</v>
      </c>
      <c r="BU2" t="s">
        <v>4</v>
      </c>
      <c r="BV2" t="s">
        <v>5</v>
      </c>
    </row>
    <row r="3" spans="2:76" x14ac:dyDescent="0.35">
      <c r="B3" t="s">
        <v>9</v>
      </c>
      <c r="C3">
        <v>0.25062656641604009</v>
      </c>
      <c r="D3">
        <v>0.25062656641604009</v>
      </c>
      <c r="I3" t="s">
        <v>44</v>
      </c>
      <c r="J3">
        <v>0.30581039755351686</v>
      </c>
      <c r="K3">
        <v>0.30581039755351691</v>
      </c>
      <c r="P3" t="s">
        <v>84</v>
      </c>
      <c r="Q3">
        <v>0</v>
      </c>
      <c r="R3">
        <v>0</v>
      </c>
      <c r="W3" t="s">
        <v>124</v>
      </c>
      <c r="X3">
        <v>0</v>
      </c>
      <c r="Y3">
        <v>0</v>
      </c>
      <c r="AD3" t="s">
        <v>164</v>
      </c>
      <c r="AE3">
        <v>11.19995745215158</v>
      </c>
      <c r="AF3">
        <v>1.1867115694334665</v>
      </c>
      <c r="AK3" t="s">
        <v>204</v>
      </c>
      <c r="AL3">
        <v>0.5535662839033626</v>
      </c>
      <c r="AM3">
        <v>0.31725212061375258</v>
      </c>
      <c r="AR3" t="s">
        <v>244</v>
      </c>
      <c r="AS3">
        <v>0.1061571125265393</v>
      </c>
      <c r="AT3">
        <v>0.1061571125265393</v>
      </c>
      <c r="AY3" t="s">
        <v>284</v>
      </c>
      <c r="AZ3">
        <v>0.8232323232323232</v>
      </c>
      <c r="BA3">
        <v>0.41552491256720497</v>
      </c>
      <c r="BF3" t="s">
        <v>324</v>
      </c>
      <c r="BG3">
        <v>1.9090909090909089</v>
      </c>
      <c r="BH3">
        <v>0.95778670480479466</v>
      </c>
      <c r="BM3" t="s">
        <v>364</v>
      </c>
      <c r="BN3">
        <v>0.43479911900964535</v>
      </c>
      <c r="BO3">
        <v>0.24994239325106238</v>
      </c>
      <c r="BT3" t="s">
        <v>433</v>
      </c>
      <c r="BU3">
        <v>0.1349527665317139</v>
      </c>
      <c r="BV3">
        <v>0.1349527665317139</v>
      </c>
    </row>
    <row r="4" spans="2:76" x14ac:dyDescent="0.35">
      <c r="B4" t="s">
        <v>13</v>
      </c>
      <c r="C4">
        <v>68.487907891691748</v>
      </c>
      <c r="D4">
        <v>0.46383482799880732</v>
      </c>
      <c r="I4" t="s">
        <v>40</v>
      </c>
      <c r="J4">
        <v>95.257588415483156</v>
      </c>
      <c r="K4">
        <v>0.91902841896891818</v>
      </c>
      <c r="P4" t="s">
        <v>76</v>
      </c>
      <c r="Q4">
        <v>0.1349527665317139</v>
      </c>
      <c r="R4">
        <v>0.1349527665317139</v>
      </c>
      <c r="W4" t="s">
        <v>112</v>
      </c>
      <c r="X4">
        <v>0.39870787024487209</v>
      </c>
      <c r="Y4">
        <v>0.21452170199465323</v>
      </c>
      <c r="AD4" t="s">
        <v>148</v>
      </c>
      <c r="AE4">
        <v>64.296575210244839</v>
      </c>
      <c r="AF4">
        <v>1.8579394192386209</v>
      </c>
      <c r="AK4" t="s">
        <v>184</v>
      </c>
      <c r="AL4">
        <v>90.298567001135368</v>
      </c>
      <c r="AM4">
        <v>1.0393624157214987</v>
      </c>
      <c r="AR4" t="s">
        <v>220</v>
      </c>
      <c r="AS4">
        <v>0</v>
      </c>
      <c r="AT4">
        <v>0</v>
      </c>
      <c r="AY4" t="s">
        <v>256</v>
      </c>
      <c r="AZ4">
        <v>53.558702635555875</v>
      </c>
      <c r="BA4">
        <v>1.6237709708330024</v>
      </c>
      <c r="BF4" t="s">
        <v>292</v>
      </c>
      <c r="BG4">
        <v>1.2508192899340609</v>
      </c>
      <c r="BH4">
        <v>0.28271815023243113</v>
      </c>
      <c r="BM4" t="s">
        <v>328</v>
      </c>
      <c r="BN4">
        <v>0</v>
      </c>
      <c r="BO4">
        <v>0</v>
      </c>
      <c r="BT4" t="s">
        <v>368</v>
      </c>
      <c r="BU4">
        <v>94.367405424259275</v>
      </c>
      <c r="BV4">
        <v>1.2807139794106399</v>
      </c>
    </row>
    <row r="5" spans="2:76" x14ac:dyDescent="0.35">
      <c r="B5" t="s">
        <v>17</v>
      </c>
      <c r="C5">
        <v>1.5634895601789189</v>
      </c>
      <c r="D5">
        <v>0.68180776606318705</v>
      </c>
      <c r="I5" t="s">
        <v>48</v>
      </c>
      <c r="J5">
        <v>92.96444831928703</v>
      </c>
      <c r="K5">
        <v>1.2774057269374812</v>
      </c>
      <c r="P5" t="s">
        <v>80</v>
      </c>
      <c r="Q5">
        <v>71.828143883483605</v>
      </c>
      <c r="R5">
        <v>2.7167283071327391</v>
      </c>
      <c r="W5" t="s">
        <v>116</v>
      </c>
      <c r="X5">
        <v>74.020609065102178</v>
      </c>
      <c r="Y5">
        <v>0.61142341617368567</v>
      </c>
      <c r="AD5" t="s">
        <v>152</v>
      </c>
      <c r="AE5">
        <v>73.030222283231112</v>
      </c>
      <c r="AF5">
        <v>0.29569447025444001</v>
      </c>
      <c r="AK5" t="s">
        <v>188</v>
      </c>
      <c r="AL5">
        <v>80.512971698113219</v>
      </c>
      <c r="AM5">
        <v>1.0808408293143617</v>
      </c>
      <c r="AR5" t="s">
        <v>224</v>
      </c>
      <c r="AS5">
        <v>76.451678040844357</v>
      </c>
      <c r="AT5">
        <v>1.9016600130057322</v>
      </c>
      <c r="AY5" t="s">
        <v>260</v>
      </c>
      <c r="AZ5">
        <v>80.819715653694402</v>
      </c>
      <c r="BA5">
        <v>1.5634231426781651</v>
      </c>
      <c r="BF5" t="s">
        <v>296</v>
      </c>
      <c r="BG5">
        <v>80.702115556518677</v>
      </c>
      <c r="BH5">
        <v>3.1286727828626972</v>
      </c>
      <c r="BM5" t="s">
        <v>332</v>
      </c>
      <c r="BN5">
        <v>87.911852429843307</v>
      </c>
      <c r="BO5">
        <v>1.7959264735350926</v>
      </c>
      <c r="BT5" t="s">
        <v>372</v>
      </c>
      <c r="BU5">
        <v>91.380706958737164</v>
      </c>
      <c r="BV5">
        <v>0.35069089145873039</v>
      </c>
    </row>
    <row r="6" spans="2:76" x14ac:dyDescent="0.35">
      <c r="B6" t="s">
        <v>21</v>
      </c>
      <c r="C6">
        <v>0</v>
      </c>
      <c r="D6">
        <v>0</v>
      </c>
      <c r="I6" t="s">
        <v>52</v>
      </c>
      <c r="J6">
        <v>93.362301505490578</v>
      </c>
      <c r="K6">
        <v>0.78314629641254063</v>
      </c>
      <c r="P6" t="s">
        <v>88</v>
      </c>
      <c r="Q6">
        <v>0.28050490883590462</v>
      </c>
      <c r="R6">
        <v>0.14479621697331413</v>
      </c>
      <c r="W6" t="s">
        <v>120</v>
      </c>
      <c r="X6">
        <v>0</v>
      </c>
      <c r="Y6">
        <v>0</v>
      </c>
      <c r="AD6" t="s">
        <v>156</v>
      </c>
      <c r="AE6">
        <v>41.338762521044202</v>
      </c>
      <c r="AF6">
        <v>2.1759494783107565</v>
      </c>
      <c r="AK6" t="s">
        <v>192</v>
      </c>
      <c r="AL6">
        <v>93.089999654370914</v>
      </c>
      <c r="AM6">
        <v>0.67498491818899675</v>
      </c>
      <c r="AR6" t="s">
        <v>228</v>
      </c>
      <c r="AS6">
        <v>0.20407531277096494</v>
      </c>
      <c r="AT6">
        <v>0.10334075193647989</v>
      </c>
      <c r="AY6" t="s">
        <v>264</v>
      </c>
      <c r="AZ6">
        <v>44.049767146595912</v>
      </c>
      <c r="BA6">
        <v>1.6289808164455166</v>
      </c>
      <c r="BF6" t="s">
        <v>300</v>
      </c>
      <c r="BG6">
        <v>2.5043585785273765</v>
      </c>
      <c r="BH6">
        <v>0.44131958252502912</v>
      </c>
      <c r="BM6" t="s">
        <v>336</v>
      </c>
      <c r="BN6">
        <v>0.32422672319045381</v>
      </c>
      <c r="BO6">
        <v>0.16314934317492366</v>
      </c>
      <c r="BT6" t="s">
        <v>376</v>
      </c>
      <c r="BU6">
        <v>89.863766618809166</v>
      </c>
      <c r="BV6">
        <v>3.1503140621200068</v>
      </c>
    </row>
    <row r="7" spans="2:76" x14ac:dyDescent="0.35">
      <c r="B7" t="s">
        <v>25</v>
      </c>
      <c r="C7">
        <v>75.108574220774472</v>
      </c>
      <c r="D7">
        <v>2.9503020582670154</v>
      </c>
      <c r="I7" t="s">
        <v>56</v>
      </c>
      <c r="J7">
        <v>90.763384030710768</v>
      </c>
      <c r="K7">
        <v>0.34919889181346442</v>
      </c>
      <c r="P7" t="s">
        <v>92</v>
      </c>
      <c r="Q7">
        <v>83.454232641633169</v>
      </c>
      <c r="R7">
        <v>1.5006243688616341</v>
      </c>
      <c r="W7" t="s">
        <v>128</v>
      </c>
      <c r="X7">
        <v>83.963607773384766</v>
      </c>
      <c r="Y7">
        <v>2.1137731233376389</v>
      </c>
      <c r="AD7" t="s">
        <v>160</v>
      </c>
      <c r="AE7">
        <v>41.80124147583598</v>
      </c>
      <c r="AF7">
        <v>3.6218251708856757</v>
      </c>
      <c r="AK7" t="s">
        <v>196</v>
      </c>
      <c r="AL7">
        <v>94.913266077639278</v>
      </c>
      <c r="AM7">
        <v>1.9560009202894248</v>
      </c>
      <c r="AR7" t="s">
        <v>232</v>
      </c>
      <c r="AS7">
        <v>0</v>
      </c>
      <c r="AT7">
        <v>0</v>
      </c>
      <c r="AY7" t="s">
        <v>268</v>
      </c>
      <c r="AZ7">
        <v>44.690964601976837</v>
      </c>
      <c r="BA7">
        <v>3.0062670578840662</v>
      </c>
      <c r="BF7" t="s">
        <v>304</v>
      </c>
      <c r="BG7">
        <v>3.1942252715837625</v>
      </c>
      <c r="BH7">
        <v>0.41081597863297992</v>
      </c>
      <c r="BM7" t="s">
        <v>340</v>
      </c>
      <c r="BN7">
        <v>0.11148272017837235</v>
      </c>
      <c r="BO7">
        <v>0.11148272017837237</v>
      </c>
      <c r="BT7" t="s">
        <v>380</v>
      </c>
      <c r="BU7">
        <v>96.152958152958149</v>
      </c>
      <c r="BV7">
        <v>0.77342858193368169</v>
      </c>
    </row>
    <row r="8" spans="2:76" x14ac:dyDescent="0.35">
      <c r="B8" t="s">
        <v>29</v>
      </c>
      <c r="C8">
        <v>78.578977854004933</v>
      </c>
      <c r="D8">
        <v>2.6037773438941048</v>
      </c>
      <c r="I8" t="s">
        <v>60</v>
      </c>
      <c r="J8">
        <v>76.873049604904438</v>
      </c>
      <c r="K8">
        <v>1.9305614627218439</v>
      </c>
      <c r="P8" t="s">
        <v>96</v>
      </c>
      <c r="Q8">
        <v>82.742902876804138</v>
      </c>
      <c r="R8">
        <v>0.71311182544783558</v>
      </c>
      <c r="W8" t="s">
        <v>132</v>
      </c>
      <c r="X8">
        <v>84.255161188556187</v>
      </c>
      <c r="Y8">
        <v>1.8541892763148806</v>
      </c>
      <c r="AD8" t="s">
        <v>168</v>
      </c>
      <c r="AE8">
        <v>83.423112239761181</v>
      </c>
      <c r="AF8">
        <v>1.7297377475898172</v>
      </c>
      <c r="AK8" t="s">
        <v>200</v>
      </c>
      <c r="AL8">
        <v>91.148073887573503</v>
      </c>
      <c r="AM8">
        <v>0.31695849346049726</v>
      </c>
      <c r="AR8" t="s">
        <v>236</v>
      </c>
      <c r="AS8">
        <v>86.044056710579341</v>
      </c>
      <c r="AT8">
        <v>1.0542737152183157</v>
      </c>
      <c r="AY8" t="s">
        <v>272</v>
      </c>
      <c r="AZ8">
        <v>0</v>
      </c>
      <c r="BA8">
        <v>0</v>
      </c>
      <c r="BF8" t="s">
        <v>308</v>
      </c>
      <c r="BG8">
        <v>90.857281918541617</v>
      </c>
      <c r="BH8">
        <v>2.8680859472104387</v>
      </c>
      <c r="BM8" t="s">
        <v>344</v>
      </c>
      <c r="BN8">
        <v>87.644033074904641</v>
      </c>
      <c r="BO8">
        <v>2.760433625672194</v>
      </c>
      <c r="BT8" t="s">
        <v>384</v>
      </c>
      <c r="BU8">
        <v>93.572711507494105</v>
      </c>
      <c r="BV8">
        <v>1.1219794536484331</v>
      </c>
    </row>
    <row r="9" spans="2:76" x14ac:dyDescent="0.35">
      <c r="B9" t="s">
        <v>31</v>
      </c>
      <c r="C9">
        <v>0.86290357997836387</v>
      </c>
      <c r="D9">
        <v>0.20255676336927625</v>
      </c>
      <c r="I9" t="s">
        <v>64</v>
      </c>
      <c r="J9">
        <v>91.90896721404944</v>
      </c>
      <c r="K9">
        <v>0.43992186225154384</v>
      </c>
      <c r="P9" t="s">
        <v>100</v>
      </c>
      <c r="Q9">
        <v>0.2032520325203252</v>
      </c>
      <c r="R9">
        <v>0.2032520325203252</v>
      </c>
      <c r="W9" t="s">
        <v>136</v>
      </c>
      <c r="X9">
        <v>8.3333333333333329E-2</v>
      </c>
      <c r="Y9">
        <v>8.3333333333333343E-2</v>
      </c>
      <c r="AD9" t="s">
        <v>172</v>
      </c>
      <c r="AE9">
        <v>36.819707299643945</v>
      </c>
      <c r="AF9">
        <v>2.9031855977058605</v>
      </c>
      <c r="AK9" t="s">
        <v>208</v>
      </c>
      <c r="AL9">
        <v>92.407394979968046</v>
      </c>
      <c r="AM9">
        <v>0.62610127310584052</v>
      </c>
      <c r="AR9" t="s">
        <v>240</v>
      </c>
      <c r="AS9">
        <v>91.925832279814585</v>
      </c>
      <c r="AT9">
        <v>0.96308902133842311</v>
      </c>
      <c r="AY9" t="s">
        <v>276</v>
      </c>
      <c r="AZ9">
        <v>86.827485380116968</v>
      </c>
      <c r="BA9">
        <v>3.0868732781252906</v>
      </c>
      <c r="BF9" t="s">
        <v>312</v>
      </c>
      <c r="BG9">
        <v>88.505411008406554</v>
      </c>
      <c r="BH9">
        <v>0.79401767084912689</v>
      </c>
      <c r="BM9" t="s">
        <v>348</v>
      </c>
      <c r="BN9">
        <v>88.896021847232419</v>
      </c>
      <c r="BO9">
        <v>1.5309269061475965</v>
      </c>
      <c r="BT9" t="s">
        <v>388</v>
      </c>
      <c r="BU9">
        <v>91.092191147389869</v>
      </c>
      <c r="BV9">
        <v>0.40724790826510981</v>
      </c>
    </row>
    <row r="10" spans="2:76" x14ac:dyDescent="0.35">
      <c r="B10" t="s">
        <v>33</v>
      </c>
      <c r="C10">
        <v>69.359342504547172</v>
      </c>
      <c r="D10">
        <v>3.9168220408296714</v>
      </c>
      <c r="I10" t="s">
        <v>68</v>
      </c>
      <c r="J10">
        <v>93.666190201966188</v>
      </c>
      <c r="K10">
        <v>1.4724629481043399</v>
      </c>
      <c r="P10" t="s">
        <v>104</v>
      </c>
      <c r="Q10">
        <v>82.222081591074314</v>
      </c>
      <c r="R10">
        <v>3.1881874603420117</v>
      </c>
      <c r="W10" t="s">
        <v>140</v>
      </c>
      <c r="X10">
        <v>79.724790540658731</v>
      </c>
      <c r="Y10">
        <v>1.3040340317155881</v>
      </c>
      <c r="AD10" t="s">
        <v>176</v>
      </c>
      <c r="AE10">
        <v>41.404952710995595</v>
      </c>
      <c r="AF10">
        <v>4.5200828288271948</v>
      </c>
      <c r="AK10" t="s">
        <v>212</v>
      </c>
      <c r="AL10">
        <v>95.705015849338054</v>
      </c>
      <c r="AM10">
        <v>0.27219030406783018</v>
      </c>
      <c r="AR10" t="s">
        <v>248</v>
      </c>
      <c r="AS10">
        <v>85.424524771740764</v>
      </c>
      <c r="AT10">
        <v>0.86544694291090163</v>
      </c>
      <c r="AY10" t="s">
        <v>280</v>
      </c>
      <c r="AZ10">
        <v>43.896988275295151</v>
      </c>
      <c r="BA10">
        <v>2.5855948435619633</v>
      </c>
      <c r="BF10" t="s">
        <v>316</v>
      </c>
      <c r="BG10">
        <v>1.0218456436267596</v>
      </c>
      <c r="BH10">
        <v>0.48014311202087862</v>
      </c>
      <c r="BM10" t="s">
        <v>352</v>
      </c>
      <c r="BN10">
        <v>0</v>
      </c>
      <c r="BO10">
        <v>0</v>
      </c>
      <c r="BT10" t="s">
        <v>392</v>
      </c>
      <c r="BU10">
        <v>92.405542157279982</v>
      </c>
      <c r="BV10">
        <v>1.4935103311418578</v>
      </c>
    </row>
    <row r="11" spans="2:76" x14ac:dyDescent="0.35">
      <c r="B11" t="s">
        <v>35</v>
      </c>
      <c r="C11">
        <v>0.92088818438602615</v>
      </c>
      <c r="D11">
        <v>0.38382767128052114</v>
      </c>
      <c r="I11" t="s">
        <v>72</v>
      </c>
      <c r="J11">
        <v>91.274181849048162</v>
      </c>
      <c r="K11">
        <v>1.3132748974162229</v>
      </c>
      <c r="P11" t="s">
        <v>108</v>
      </c>
      <c r="Q11">
        <v>0.34000033251866263</v>
      </c>
      <c r="R11">
        <v>0.18019589468219419</v>
      </c>
      <c r="W11" t="s">
        <v>144</v>
      </c>
      <c r="X11">
        <v>0.49751243781094523</v>
      </c>
      <c r="Y11">
        <v>0.49751243781094528</v>
      </c>
      <c r="AD11" t="s">
        <v>180</v>
      </c>
      <c r="AE11">
        <v>14.846091447234897</v>
      </c>
      <c r="AF11">
        <v>1.0653121903525689</v>
      </c>
      <c r="AK11" t="s">
        <v>216</v>
      </c>
      <c r="AL11">
        <v>94.890211640211646</v>
      </c>
      <c r="AM11">
        <v>1.4543823730778704</v>
      </c>
      <c r="AR11" t="s">
        <v>252</v>
      </c>
      <c r="AS11">
        <v>0</v>
      </c>
      <c r="AT11">
        <v>0</v>
      </c>
      <c r="AY11" t="s">
        <v>288</v>
      </c>
      <c r="AZ11">
        <v>44.602396514161221</v>
      </c>
      <c r="BA11">
        <v>2.43733188474818</v>
      </c>
      <c r="BF11" t="s">
        <v>320</v>
      </c>
      <c r="BG11">
        <v>87.422665563938551</v>
      </c>
      <c r="BH11">
        <v>3.2296321634429743</v>
      </c>
      <c r="BM11" t="s">
        <v>356</v>
      </c>
      <c r="BN11">
        <v>85.666278166278175</v>
      </c>
      <c r="BO11">
        <v>0.9624523766124653</v>
      </c>
      <c r="BT11" t="s">
        <v>396</v>
      </c>
      <c r="BU11">
        <v>93.674142026702654</v>
      </c>
      <c r="BV11">
        <v>0.77325246165900474</v>
      </c>
    </row>
    <row r="12" spans="2:76" x14ac:dyDescent="0.35">
      <c r="B12" t="s">
        <v>496</v>
      </c>
      <c r="C12">
        <v>0.45045045045045046</v>
      </c>
      <c r="D12">
        <v>0.45045045045045046</v>
      </c>
      <c r="E12" t="s">
        <v>489</v>
      </c>
      <c r="F12" t="s">
        <v>490</v>
      </c>
      <c r="I12" t="s">
        <v>497</v>
      </c>
      <c r="J12">
        <v>90.490066961184723</v>
      </c>
      <c r="K12">
        <v>0.58182776597450458</v>
      </c>
      <c r="L12" t="s">
        <v>489</v>
      </c>
      <c r="M12" t="s">
        <v>490</v>
      </c>
      <c r="P12" t="s">
        <v>460</v>
      </c>
      <c r="Q12">
        <v>0.61415098449830186</v>
      </c>
      <c r="R12">
        <v>0.14629457183917466</v>
      </c>
      <c r="S12" t="s">
        <v>489</v>
      </c>
      <c r="T12" t="s">
        <v>490</v>
      </c>
      <c r="W12" t="s">
        <v>464</v>
      </c>
      <c r="X12">
        <v>0.1923162188525317</v>
      </c>
      <c r="Y12">
        <v>9.6302945467438131E-2</v>
      </c>
      <c r="Z12" t="s">
        <v>489</v>
      </c>
      <c r="AA12" t="s">
        <v>490</v>
      </c>
      <c r="AD12" t="s">
        <v>495</v>
      </c>
      <c r="AE12">
        <v>46.460561326407678</v>
      </c>
      <c r="AF12">
        <v>6.4805895354183436</v>
      </c>
      <c r="AG12" t="s">
        <v>489</v>
      </c>
      <c r="AH12" t="s">
        <v>490</v>
      </c>
      <c r="AK12" t="s">
        <v>494</v>
      </c>
      <c r="AL12">
        <v>90.339077137244416</v>
      </c>
      <c r="AM12">
        <v>0.75224207794000852</v>
      </c>
      <c r="AN12" t="s">
        <v>489</v>
      </c>
      <c r="AO12" t="s">
        <v>490</v>
      </c>
      <c r="AR12" t="s">
        <v>493</v>
      </c>
      <c r="AS12">
        <v>0</v>
      </c>
      <c r="AT12">
        <v>0</v>
      </c>
      <c r="AU12" t="s">
        <v>489</v>
      </c>
      <c r="AV12" t="s">
        <v>490</v>
      </c>
      <c r="AY12" t="s">
        <v>492</v>
      </c>
      <c r="AZ12">
        <v>43.093200724977827</v>
      </c>
      <c r="BA12">
        <v>1.8381645310446031</v>
      </c>
      <c r="BB12" t="s">
        <v>489</v>
      </c>
      <c r="BC12" t="s">
        <v>490</v>
      </c>
      <c r="BF12" t="s">
        <v>488</v>
      </c>
      <c r="BG12">
        <v>0.99067491931200724</v>
      </c>
      <c r="BH12">
        <v>0.24423980107521687</v>
      </c>
      <c r="BI12" t="s">
        <v>489</v>
      </c>
      <c r="BJ12" t="s">
        <v>490</v>
      </c>
      <c r="BM12" t="s">
        <v>360</v>
      </c>
      <c r="BN12">
        <v>0.35087719298245612</v>
      </c>
      <c r="BO12">
        <v>0.35087719298245612</v>
      </c>
      <c r="BP12" t="s">
        <v>489</v>
      </c>
      <c r="BQ12" t="s">
        <v>490</v>
      </c>
      <c r="BT12" t="s">
        <v>400</v>
      </c>
      <c r="BU12">
        <v>95.711758901041108</v>
      </c>
      <c r="BV12">
        <v>0.17373846780968272</v>
      </c>
      <c r="BW12" t="s">
        <v>489</v>
      </c>
      <c r="BX12" t="s">
        <v>490</v>
      </c>
    </row>
    <row r="13" spans="2:76" x14ac:dyDescent="0.35">
      <c r="B13" t="s">
        <v>425</v>
      </c>
      <c r="C13">
        <v>92.760501821062618</v>
      </c>
      <c r="D13">
        <v>1.382735362793146</v>
      </c>
      <c r="E13">
        <f>AVERAGE(C4:C13)</f>
        <v>38.809303606707473</v>
      </c>
      <c r="F13">
        <f>STDEV(C4:C13)/SQRT(10)</f>
        <v>12.851457279524841</v>
      </c>
      <c r="I13" t="s">
        <v>456</v>
      </c>
      <c r="J13">
        <v>90.713492764436523</v>
      </c>
      <c r="K13">
        <v>0.72513283043621513</v>
      </c>
      <c r="L13">
        <f>AVERAGE(J4:J13)</f>
        <v>90.727367086656116</v>
      </c>
      <c r="M13">
        <f>STDEV(J4:J13)/SQRT(10)</f>
        <v>1.6152127401037399</v>
      </c>
      <c r="P13" t="s">
        <v>426</v>
      </c>
      <c r="Q13">
        <v>92.379393644955641</v>
      </c>
      <c r="R13">
        <v>1.1896972687717478</v>
      </c>
      <c r="S13">
        <f>AVERAGE(Q4:Q13)</f>
        <v>41.419961566285579</v>
      </c>
      <c r="T13">
        <f>STDEV(Q4:Q13)/SQRT(10)</f>
        <v>13.78775667603664</v>
      </c>
      <c r="W13" t="s">
        <v>427</v>
      </c>
      <c r="X13">
        <v>93.000412753062918</v>
      </c>
      <c r="Y13">
        <v>0.17598316098040634</v>
      </c>
      <c r="Z13">
        <f>AVERAGE(X4:X13)</f>
        <v>41.613645118100649</v>
      </c>
      <c r="AA13">
        <f>STDEV(X4:X13)/SQRT(10)</f>
        <v>13.871026958298074</v>
      </c>
      <c r="AD13" t="s">
        <v>428</v>
      </c>
      <c r="AE13">
        <v>96.308232793127559</v>
      </c>
      <c r="AF13">
        <v>1.3199541398237253</v>
      </c>
      <c r="AG13">
        <f>AVERAGE(AE4:AE13)</f>
        <v>53.972945930752687</v>
      </c>
      <c r="AH13">
        <f>STDEV(AE4:AE13)/SQRT(10)</f>
        <v>7.8007503954687696</v>
      </c>
      <c r="AK13" t="s">
        <v>429</v>
      </c>
      <c r="AL13">
        <v>93.879678241380361</v>
      </c>
      <c r="AM13">
        <v>0.31371488099594219</v>
      </c>
      <c r="AN13">
        <f>AVERAGE(AL4:AL13)</f>
        <v>91.718425616697488</v>
      </c>
      <c r="AO13">
        <f>STDEV(AL4:AL13)/SQRT(10)</f>
        <v>1.3864148016346385</v>
      </c>
      <c r="AR13" t="s">
        <v>430</v>
      </c>
      <c r="AS13">
        <v>95.086588705566328</v>
      </c>
      <c r="AT13">
        <v>0.479606027376553</v>
      </c>
      <c r="AU13">
        <f>AVERAGE(AS4:AS13)</f>
        <v>43.513675582131633</v>
      </c>
      <c r="AV13">
        <f>STDEV(AS4:AS13)/SQRT(10)</f>
        <v>14.569087600126164</v>
      </c>
      <c r="AY13" t="s">
        <v>431</v>
      </c>
      <c r="AZ13">
        <v>95.617010155316621</v>
      </c>
      <c r="BA13">
        <v>1.2125263501649279</v>
      </c>
      <c r="BB13">
        <f>AVERAGE(AZ4:AZ13)</f>
        <v>53.71562310876908</v>
      </c>
      <c r="BC13">
        <f>STDEV(AZ4:AZ13)/SQRT(10)</f>
        <v>8.7808578808214328</v>
      </c>
      <c r="BF13" t="s">
        <v>432</v>
      </c>
      <c r="BG13">
        <v>96.192588067142594</v>
      </c>
      <c r="BH13">
        <v>0.4781709253018227</v>
      </c>
      <c r="BI13">
        <f>AVERAGE(BG4:BG13)</f>
        <v>45.264198581753199</v>
      </c>
      <c r="BJ13">
        <f>STDEV(BG4:BG13)/SQRT(10)</f>
        <v>14.540521797435247</v>
      </c>
      <c r="BM13" t="s">
        <v>491</v>
      </c>
      <c r="BN13">
        <v>96.841565182984709</v>
      </c>
      <c r="BO13">
        <v>0.23059422071472824</v>
      </c>
      <c r="BP13">
        <f>AVERAGE(BN4:BN13)</f>
        <v>44.774633733759451</v>
      </c>
      <c r="BQ13">
        <f>STDEV(BN4:BN13)/SQRT(10)</f>
        <v>14.900423334681154</v>
      </c>
      <c r="BT13" t="s">
        <v>477</v>
      </c>
      <c r="BU13">
        <v>94.879592543143943</v>
      </c>
      <c r="BV13">
        <v>2.2835653681169958</v>
      </c>
      <c r="BW13">
        <f>AVERAGE(BU4:BU13)</f>
        <v>93.310077543781546</v>
      </c>
      <c r="BX13">
        <f>STDEV(BU4:BU13)/SQRT(10)</f>
        <v>0.65802411983208231</v>
      </c>
    </row>
    <row r="14" spans="2:76" x14ac:dyDescent="0.35">
      <c r="B14" t="s">
        <v>40</v>
      </c>
      <c r="C14">
        <v>95.257588415483156</v>
      </c>
      <c r="D14">
        <v>0.91902841896891818</v>
      </c>
      <c r="I14" t="s">
        <v>13</v>
      </c>
      <c r="J14">
        <v>68.487907891691748</v>
      </c>
      <c r="K14">
        <v>0.46383482799880732</v>
      </c>
      <c r="P14" t="s">
        <v>17</v>
      </c>
      <c r="Q14">
        <v>1.5634895601789189</v>
      </c>
      <c r="R14">
        <v>0.68180776606318705</v>
      </c>
      <c r="W14" t="s">
        <v>21</v>
      </c>
      <c r="X14">
        <v>0</v>
      </c>
      <c r="Y14">
        <v>0</v>
      </c>
      <c r="AD14" t="s">
        <v>25</v>
      </c>
      <c r="AE14">
        <v>75.108574220774472</v>
      </c>
      <c r="AF14">
        <v>2.9503020582670154</v>
      </c>
      <c r="AK14" t="s">
        <v>29</v>
      </c>
      <c r="AL14">
        <v>78.578977854004933</v>
      </c>
      <c r="AM14">
        <v>2.6037773438941048</v>
      </c>
      <c r="AR14" t="s">
        <v>31</v>
      </c>
      <c r="AS14">
        <v>0.86290357997836387</v>
      </c>
      <c r="AT14">
        <v>0.20255676336927625</v>
      </c>
      <c r="AY14" t="s">
        <v>33</v>
      </c>
      <c r="AZ14">
        <v>69.359342504547172</v>
      </c>
      <c r="BA14">
        <v>3.9168220408296714</v>
      </c>
      <c r="BF14" t="s">
        <v>35</v>
      </c>
      <c r="BG14">
        <v>0.92088818438602615</v>
      </c>
      <c r="BH14">
        <v>0.38382767128052114</v>
      </c>
      <c r="BM14" t="s">
        <v>496</v>
      </c>
      <c r="BN14">
        <v>0.45045045045045046</v>
      </c>
      <c r="BO14">
        <v>0.45045045045045046</v>
      </c>
      <c r="BT14" t="s">
        <v>425</v>
      </c>
      <c r="BU14">
        <v>92.760501821062618</v>
      </c>
      <c r="BV14">
        <v>1.382735362793146</v>
      </c>
    </row>
    <row r="15" spans="2:76" x14ac:dyDescent="0.35">
      <c r="B15" t="s">
        <v>76</v>
      </c>
      <c r="C15">
        <v>0.1349527665317139</v>
      </c>
      <c r="D15">
        <v>0.1349527665317139</v>
      </c>
      <c r="I15" t="s">
        <v>80</v>
      </c>
      <c r="J15">
        <v>71.828143883483605</v>
      </c>
      <c r="K15">
        <v>2.7167283071327391</v>
      </c>
      <c r="P15" t="s">
        <v>48</v>
      </c>
      <c r="Q15">
        <v>92.96444831928703</v>
      </c>
      <c r="R15">
        <v>1.2774057269374812</v>
      </c>
      <c r="W15" t="s">
        <v>52</v>
      </c>
      <c r="X15">
        <v>93.362301505490578</v>
      </c>
      <c r="Y15">
        <v>0.78314629641254063</v>
      </c>
      <c r="AD15" t="s">
        <v>56</v>
      </c>
      <c r="AE15">
        <v>90.763384030710768</v>
      </c>
      <c r="AF15">
        <v>0.34919889181346442</v>
      </c>
      <c r="AK15" t="s">
        <v>60</v>
      </c>
      <c r="AL15">
        <v>76.873049604904438</v>
      </c>
      <c r="AM15">
        <v>1.9305614627218439</v>
      </c>
      <c r="AR15" t="s">
        <v>64</v>
      </c>
      <c r="AS15">
        <v>91.90896721404944</v>
      </c>
      <c r="AT15">
        <v>0.43992186225154384</v>
      </c>
      <c r="AY15" t="s">
        <v>68</v>
      </c>
      <c r="AZ15">
        <v>93.666190201966188</v>
      </c>
      <c r="BA15">
        <v>1.4724629481043399</v>
      </c>
      <c r="BF15" t="s">
        <v>72</v>
      </c>
      <c r="BG15">
        <v>91.274181849048162</v>
      </c>
      <c r="BH15">
        <v>1.3132748974162229</v>
      </c>
      <c r="BM15" t="s">
        <v>497</v>
      </c>
      <c r="BN15">
        <v>90.490066961184723</v>
      </c>
      <c r="BO15">
        <v>0.58182776597450458</v>
      </c>
      <c r="BT15" t="s">
        <v>456</v>
      </c>
      <c r="BU15">
        <v>90.713492764436523</v>
      </c>
      <c r="BV15">
        <v>0.72513283043621513</v>
      </c>
    </row>
    <row r="16" spans="2:76" x14ac:dyDescent="0.35">
      <c r="B16" t="s">
        <v>112</v>
      </c>
      <c r="C16">
        <v>0.39870787024487209</v>
      </c>
      <c r="D16">
        <v>0.21452170199465323</v>
      </c>
      <c r="I16" t="s">
        <v>116</v>
      </c>
      <c r="J16">
        <v>74.020609065102178</v>
      </c>
      <c r="K16">
        <v>0.61142341617368567</v>
      </c>
      <c r="P16" t="s">
        <v>120</v>
      </c>
      <c r="Q16">
        <v>0</v>
      </c>
      <c r="R16">
        <v>0</v>
      </c>
      <c r="W16" t="s">
        <v>88</v>
      </c>
      <c r="X16">
        <v>0.28050490883590462</v>
      </c>
      <c r="Y16">
        <v>0.14479621697331413</v>
      </c>
      <c r="AD16" t="s">
        <v>92</v>
      </c>
      <c r="AE16">
        <v>83.454232641633169</v>
      </c>
      <c r="AF16">
        <v>1.5006243688616341</v>
      </c>
      <c r="AK16" t="s">
        <v>96</v>
      </c>
      <c r="AL16">
        <v>82.742902876804138</v>
      </c>
      <c r="AM16">
        <v>0.71311182544783558</v>
      </c>
      <c r="AR16" t="s">
        <v>100</v>
      </c>
      <c r="AS16">
        <v>0.2032520325203252</v>
      </c>
      <c r="AT16">
        <v>0.2032520325203252</v>
      </c>
      <c r="AY16" t="s">
        <v>104</v>
      </c>
      <c r="AZ16">
        <v>82.222081591074314</v>
      </c>
      <c r="BA16">
        <v>3.1881874603420117</v>
      </c>
      <c r="BF16" t="s">
        <v>108</v>
      </c>
      <c r="BG16">
        <v>0.34000033251866263</v>
      </c>
      <c r="BH16">
        <v>0.18019589468219419</v>
      </c>
      <c r="BM16" t="s">
        <v>460</v>
      </c>
      <c r="BN16">
        <v>0.61415098449830186</v>
      </c>
      <c r="BO16">
        <v>0.14629457183917466</v>
      </c>
      <c r="BT16" t="s">
        <v>426</v>
      </c>
      <c r="BU16">
        <v>92.379393644955641</v>
      </c>
      <c r="BV16">
        <v>1.1896972687717478</v>
      </c>
    </row>
    <row r="17" spans="2:76" x14ac:dyDescent="0.35">
      <c r="B17" t="s">
        <v>148</v>
      </c>
      <c r="C17">
        <v>64.296575210244839</v>
      </c>
      <c r="D17">
        <v>1.8579394192386209</v>
      </c>
      <c r="I17" t="s">
        <v>152</v>
      </c>
      <c r="J17">
        <v>73.030222283231112</v>
      </c>
      <c r="K17">
        <v>0.29569447025444001</v>
      </c>
      <c r="P17" t="s">
        <v>156</v>
      </c>
      <c r="Q17">
        <v>41.338762521044202</v>
      </c>
      <c r="R17">
        <v>2.1759494783107565</v>
      </c>
      <c r="W17" t="s">
        <v>160</v>
      </c>
      <c r="X17">
        <v>41.80124147583598</v>
      </c>
      <c r="Y17">
        <v>3.6218251708856757</v>
      </c>
      <c r="AD17" t="s">
        <v>128</v>
      </c>
      <c r="AE17">
        <v>83.963607773384766</v>
      </c>
      <c r="AF17">
        <v>2.1137731233376389</v>
      </c>
      <c r="AK17" t="s">
        <v>132</v>
      </c>
      <c r="AL17">
        <v>84.255161188556187</v>
      </c>
      <c r="AM17">
        <v>1.8541892763148806</v>
      </c>
      <c r="AR17" t="s">
        <v>136</v>
      </c>
      <c r="AS17">
        <v>8.3333333333333329E-2</v>
      </c>
      <c r="AT17">
        <v>8.3333333333333343E-2</v>
      </c>
      <c r="AY17" t="s">
        <v>140</v>
      </c>
      <c r="AZ17">
        <v>79.724790540658731</v>
      </c>
      <c r="BA17">
        <v>1.3040340317155881</v>
      </c>
      <c r="BF17" t="s">
        <v>144</v>
      </c>
      <c r="BG17">
        <v>0.49751243781094523</v>
      </c>
      <c r="BH17">
        <v>0.49751243781094528</v>
      </c>
      <c r="BM17" t="s">
        <v>464</v>
      </c>
      <c r="BN17">
        <v>0.1923162188525317</v>
      </c>
      <c r="BO17">
        <v>9.6302945467438131E-2</v>
      </c>
      <c r="BT17" t="s">
        <v>427</v>
      </c>
      <c r="BU17">
        <v>93.000412753062918</v>
      </c>
      <c r="BV17">
        <v>0.17598316098040634</v>
      </c>
    </row>
    <row r="18" spans="2:76" x14ac:dyDescent="0.35">
      <c r="B18" t="s">
        <v>184</v>
      </c>
      <c r="C18">
        <v>90.298567001135368</v>
      </c>
      <c r="D18">
        <v>1.0393624157214987</v>
      </c>
      <c r="I18" t="s">
        <v>188</v>
      </c>
      <c r="J18">
        <v>80.512971698113219</v>
      </c>
      <c r="K18">
        <v>1.0808408293143617</v>
      </c>
      <c r="P18" t="s">
        <v>192</v>
      </c>
      <c r="Q18">
        <v>93.089999654370914</v>
      </c>
      <c r="R18">
        <v>0.67498491818899675</v>
      </c>
      <c r="W18" t="s">
        <v>196</v>
      </c>
      <c r="X18">
        <v>94.913266077639278</v>
      </c>
      <c r="Y18">
        <v>1.9560009202894248</v>
      </c>
      <c r="AD18" t="s">
        <v>200</v>
      </c>
      <c r="AE18">
        <v>91.148073887573503</v>
      </c>
      <c r="AF18">
        <v>0.31695849346049726</v>
      </c>
      <c r="AK18" t="s">
        <v>168</v>
      </c>
      <c r="AL18">
        <v>83.423112239761181</v>
      </c>
      <c r="AM18">
        <v>1.7297377475898172</v>
      </c>
      <c r="AR18" t="s">
        <v>172</v>
      </c>
      <c r="AS18">
        <v>36.819707299643945</v>
      </c>
      <c r="AT18">
        <v>2.9031855977058605</v>
      </c>
      <c r="AY18" t="s">
        <v>176</v>
      </c>
      <c r="AZ18">
        <v>14.846091447234897</v>
      </c>
      <c r="BA18">
        <v>1.0653121903525689</v>
      </c>
      <c r="BF18" t="s">
        <v>180</v>
      </c>
      <c r="BG18">
        <v>41.404952710995595</v>
      </c>
      <c r="BH18">
        <v>4.5200828288271948</v>
      </c>
      <c r="BM18" t="s">
        <v>495</v>
      </c>
      <c r="BN18">
        <v>46.460561326407678</v>
      </c>
      <c r="BO18">
        <v>6.4805895354183436</v>
      </c>
      <c r="BT18" t="s">
        <v>428</v>
      </c>
      <c r="BU18">
        <v>96.308232793127559</v>
      </c>
      <c r="BV18">
        <v>1.3199541398237253</v>
      </c>
    </row>
    <row r="19" spans="2:76" x14ac:dyDescent="0.35">
      <c r="B19" t="s">
        <v>220</v>
      </c>
      <c r="C19">
        <v>0</v>
      </c>
      <c r="D19">
        <v>0</v>
      </c>
      <c r="I19" t="s">
        <v>224</v>
      </c>
      <c r="J19">
        <v>76.451678040844357</v>
      </c>
      <c r="K19">
        <v>1.9016600130057322</v>
      </c>
      <c r="P19" t="s">
        <v>228</v>
      </c>
      <c r="Q19">
        <v>0.20407531277096494</v>
      </c>
      <c r="R19">
        <v>0.10334075193647989</v>
      </c>
      <c r="W19" t="s">
        <v>232</v>
      </c>
      <c r="X19">
        <v>0</v>
      </c>
      <c r="Y19">
        <v>0</v>
      </c>
      <c r="AD19" t="s">
        <v>236</v>
      </c>
      <c r="AE19">
        <v>86.044056710579341</v>
      </c>
      <c r="AF19">
        <v>1.0542737152183157</v>
      </c>
      <c r="AK19" t="s">
        <v>240</v>
      </c>
      <c r="AL19">
        <v>91.925832279814585</v>
      </c>
      <c r="AM19">
        <v>0.96308902133842311</v>
      </c>
      <c r="AR19" t="s">
        <v>208</v>
      </c>
      <c r="AS19">
        <v>92.407394979968046</v>
      </c>
      <c r="AT19">
        <v>0.62610127310584052</v>
      </c>
      <c r="AY19" t="s">
        <v>212</v>
      </c>
      <c r="AZ19">
        <v>95.705015849338054</v>
      </c>
      <c r="BA19">
        <v>0.27219030406783018</v>
      </c>
      <c r="BF19" t="s">
        <v>216</v>
      </c>
      <c r="BG19">
        <v>94.890211640211646</v>
      </c>
      <c r="BH19">
        <v>1.4543823730778704</v>
      </c>
      <c r="BM19" t="s">
        <v>494</v>
      </c>
      <c r="BN19">
        <v>90.339077137244416</v>
      </c>
      <c r="BO19">
        <v>0.75224207794000852</v>
      </c>
      <c r="BT19" t="s">
        <v>429</v>
      </c>
      <c r="BU19">
        <v>93.879678241380361</v>
      </c>
      <c r="BV19">
        <v>0.31371488099594219</v>
      </c>
    </row>
    <row r="20" spans="2:76" x14ac:dyDescent="0.35">
      <c r="B20" t="s">
        <v>256</v>
      </c>
      <c r="C20">
        <v>53.558702635555875</v>
      </c>
      <c r="D20">
        <v>1.6237709708330024</v>
      </c>
      <c r="I20" t="s">
        <v>260</v>
      </c>
      <c r="J20">
        <v>80.819715653694402</v>
      </c>
      <c r="K20">
        <v>1.5634231426781651</v>
      </c>
      <c r="P20" t="s">
        <v>264</v>
      </c>
      <c r="Q20">
        <v>44.049767146595912</v>
      </c>
      <c r="R20">
        <v>1.6289808164455166</v>
      </c>
      <c r="W20" t="s">
        <v>268</v>
      </c>
      <c r="X20">
        <v>44.690964601976837</v>
      </c>
      <c r="Y20">
        <v>3.0062670578840662</v>
      </c>
      <c r="AD20" t="s">
        <v>272</v>
      </c>
      <c r="AE20">
        <v>0</v>
      </c>
      <c r="AF20">
        <v>0</v>
      </c>
      <c r="AK20" t="s">
        <v>276</v>
      </c>
      <c r="AL20">
        <v>86.827485380116968</v>
      </c>
      <c r="AM20">
        <v>3.0868732781252906</v>
      </c>
      <c r="AR20" t="s">
        <v>280</v>
      </c>
      <c r="AS20">
        <v>43.896988275295151</v>
      </c>
      <c r="AT20">
        <v>2.5855948435619633</v>
      </c>
      <c r="AY20" t="s">
        <v>248</v>
      </c>
      <c r="AZ20">
        <v>85.424524771740764</v>
      </c>
      <c r="BA20">
        <v>0.86544694291090163</v>
      </c>
      <c r="BF20" t="s">
        <v>252</v>
      </c>
      <c r="BG20">
        <v>0</v>
      </c>
      <c r="BH20">
        <v>0</v>
      </c>
      <c r="BM20" t="s">
        <v>493</v>
      </c>
      <c r="BN20">
        <v>0</v>
      </c>
      <c r="BO20">
        <v>0</v>
      </c>
      <c r="BT20" t="s">
        <v>430</v>
      </c>
      <c r="BU20">
        <v>95.086588705566328</v>
      </c>
      <c r="BV20">
        <v>0.479606027376553</v>
      </c>
    </row>
    <row r="21" spans="2:76" x14ac:dyDescent="0.35">
      <c r="B21" t="s">
        <v>292</v>
      </c>
      <c r="C21">
        <v>1.2508192899340609</v>
      </c>
      <c r="D21">
        <v>0.28271815023243113</v>
      </c>
      <c r="I21" t="s">
        <v>296</v>
      </c>
      <c r="J21">
        <v>80.702115556518677</v>
      </c>
      <c r="K21">
        <v>3.1286727828626972</v>
      </c>
      <c r="P21" t="s">
        <v>300</v>
      </c>
      <c r="Q21">
        <v>2.5043585785273765</v>
      </c>
      <c r="R21">
        <v>0.44131958252502912</v>
      </c>
      <c r="W21" t="s">
        <v>304</v>
      </c>
      <c r="X21">
        <v>3.1942252715837625</v>
      </c>
      <c r="Y21">
        <v>0.41081597863297992</v>
      </c>
      <c r="AD21" t="s">
        <v>308</v>
      </c>
      <c r="AE21">
        <v>90.857281918541617</v>
      </c>
      <c r="AF21">
        <v>2.8680859472104387</v>
      </c>
      <c r="AK21" t="s">
        <v>312</v>
      </c>
      <c r="AL21">
        <v>88.505411008406554</v>
      </c>
      <c r="AM21">
        <v>0.79401767084912689</v>
      </c>
      <c r="AR21" t="s">
        <v>316</v>
      </c>
      <c r="AS21">
        <v>1.0218456436267596</v>
      </c>
      <c r="AT21">
        <v>0.48014311202087862</v>
      </c>
      <c r="AY21" t="s">
        <v>320</v>
      </c>
      <c r="AZ21">
        <v>44.602396514161221</v>
      </c>
      <c r="BA21">
        <v>2.43733188474818</v>
      </c>
      <c r="BF21" t="s">
        <v>288</v>
      </c>
      <c r="BG21">
        <v>87.422665563938551</v>
      </c>
      <c r="BH21">
        <v>3.2296321634429743</v>
      </c>
      <c r="BM21" t="s">
        <v>492</v>
      </c>
      <c r="BN21">
        <v>43.093200724977827</v>
      </c>
      <c r="BO21">
        <v>1.8381645310446031</v>
      </c>
      <c r="BT21" t="s">
        <v>431</v>
      </c>
      <c r="BU21">
        <v>95.617010155316621</v>
      </c>
      <c r="BV21">
        <v>1.2125263501649279</v>
      </c>
    </row>
    <row r="22" spans="2:76" x14ac:dyDescent="0.35">
      <c r="B22" t="s">
        <v>328</v>
      </c>
      <c r="C22">
        <v>0</v>
      </c>
      <c r="D22">
        <v>0</v>
      </c>
      <c r="I22" t="s">
        <v>332</v>
      </c>
      <c r="J22">
        <v>87.911852429843307</v>
      </c>
      <c r="K22">
        <v>1.7959264735350926</v>
      </c>
      <c r="L22" t="s">
        <v>489</v>
      </c>
      <c r="M22" t="s">
        <v>490</v>
      </c>
      <c r="P22" t="s">
        <v>336</v>
      </c>
      <c r="Q22">
        <v>0.32422672319045381</v>
      </c>
      <c r="R22">
        <v>0.16314934317492366</v>
      </c>
      <c r="S22" t="s">
        <v>489</v>
      </c>
      <c r="T22" t="s">
        <v>490</v>
      </c>
      <c r="W22" t="s">
        <v>340</v>
      </c>
      <c r="X22">
        <v>0.11148272017837235</v>
      </c>
      <c r="Y22">
        <v>0.11148272017837237</v>
      </c>
      <c r="Z22" t="s">
        <v>489</v>
      </c>
      <c r="AA22" t="s">
        <v>490</v>
      </c>
      <c r="AD22" t="s">
        <v>344</v>
      </c>
      <c r="AE22">
        <v>87.644033074904641</v>
      </c>
      <c r="AF22">
        <v>2.760433625672194</v>
      </c>
      <c r="AG22" t="s">
        <v>489</v>
      </c>
      <c r="AH22" t="s">
        <v>490</v>
      </c>
      <c r="AK22" t="s">
        <v>348</v>
      </c>
      <c r="AL22">
        <v>88.896021847232419</v>
      </c>
      <c r="AM22">
        <v>1.5309269061475965</v>
      </c>
      <c r="AN22" t="s">
        <v>489</v>
      </c>
      <c r="AO22" t="s">
        <v>490</v>
      </c>
      <c r="AR22" t="s">
        <v>352</v>
      </c>
      <c r="AS22">
        <v>0</v>
      </c>
      <c r="AT22">
        <v>0</v>
      </c>
      <c r="AU22" t="s">
        <v>489</v>
      </c>
      <c r="AV22" t="s">
        <v>490</v>
      </c>
      <c r="AY22" t="s">
        <v>356</v>
      </c>
      <c r="AZ22">
        <v>85.666278166278175</v>
      </c>
      <c r="BA22">
        <v>0.9624523766124653</v>
      </c>
      <c r="BB22" t="s">
        <v>489</v>
      </c>
      <c r="BC22" t="s">
        <v>490</v>
      </c>
      <c r="BF22" t="s">
        <v>360</v>
      </c>
      <c r="BG22">
        <v>0.35087719298245612</v>
      </c>
      <c r="BH22">
        <v>0.35087719298245612</v>
      </c>
      <c r="BI22" t="s">
        <v>489</v>
      </c>
      <c r="BJ22" t="s">
        <v>490</v>
      </c>
      <c r="BM22" t="s">
        <v>488</v>
      </c>
      <c r="BN22">
        <v>0.99067491931200724</v>
      </c>
      <c r="BO22">
        <v>0.24423980107521687</v>
      </c>
      <c r="BP22" t="s">
        <v>489</v>
      </c>
      <c r="BQ22" t="s">
        <v>490</v>
      </c>
      <c r="BT22" t="s">
        <v>432</v>
      </c>
      <c r="BU22">
        <v>96.192588067142594</v>
      </c>
      <c r="BV22">
        <v>0.4781709253018227</v>
      </c>
      <c r="BW22" t="s">
        <v>489</v>
      </c>
      <c r="BX22" t="s">
        <v>490</v>
      </c>
    </row>
    <row r="23" spans="2:76" x14ac:dyDescent="0.35">
      <c r="B23" t="s">
        <v>368</v>
      </c>
      <c r="C23">
        <v>94.367405424259275</v>
      </c>
      <c r="D23">
        <v>1.2807139794106399</v>
      </c>
      <c r="E23" t="s">
        <v>489</v>
      </c>
      <c r="F23" t="s">
        <v>490</v>
      </c>
      <c r="I23" t="s">
        <v>372</v>
      </c>
      <c r="J23">
        <v>91.380706958737164</v>
      </c>
      <c r="K23">
        <v>0.35069089145873039</v>
      </c>
      <c r="L23">
        <f>AVERAGE(J14:J23)</f>
        <v>78.51459234612598</v>
      </c>
      <c r="M23">
        <f>STDEV(J14:J23)/SQRT(10)</f>
        <v>2.2796456448307563</v>
      </c>
      <c r="P23" t="s">
        <v>376</v>
      </c>
      <c r="Q23">
        <v>89.863766618809166</v>
      </c>
      <c r="R23">
        <v>3.1503140621200068</v>
      </c>
      <c r="S23">
        <f>AVERAGE(Q14:Q23)</f>
        <v>36.590289443477495</v>
      </c>
      <c r="T23">
        <f>STDEV(Q14:Q23)/SQRT(10)</f>
        <v>13.18807490624344</v>
      </c>
      <c r="W23" t="s">
        <v>380</v>
      </c>
      <c r="X23">
        <v>96.152958152958149</v>
      </c>
      <c r="Y23">
        <v>0.77342858193368169</v>
      </c>
      <c r="Z23">
        <f>AVERAGE(X14:X23)</f>
        <v>37.450694471449886</v>
      </c>
      <c r="AA23">
        <f>STDEV(X14:X23)/SQRT(10)</f>
        <v>13.621801932529268</v>
      </c>
      <c r="AD23" t="s">
        <v>384</v>
      </c>
      <c r="AE23">
        <v>93.572711507494105</v>
      </c>
      <c r="AF23">
        <v>1.1219794536484331</v>
      </c>
      <c r="AG23">
        <f>AVERAGE(AE14:AE23)</f>
        <v>78.255595576559642</v>
      </c>
      <c r="AH23">
        <f>STDEV(AE14:AE23)/SQRT(10)</f>
        <v>8.8558388815533569</v>
      </c>
      <c r="AK23" t="s">
        <v>388</v>
      </c>
      <c r="AL23">
        <v>91.092191147389869</v>
      </c>
      <c r="AM23">
        <v>0.40724790826510981</v>
      </c>
      <c r="AN23">
        <f>AVERAGE(AL14:AL23)</f>
        <v>85.312014542699131</v>
      </c>
      <c r="AO23">
        <f>STDEV(AL14:AL23)/SQRT(10)</f>
        <v>1.5997489587539013</v>
      </c>
      <c r="AR23" t="s">
        <v>392</v>
      </c>
      <c r="AS23">
        <v>92.405542157279982</v>
      </c>
      <c r="AT23">
        <v>1.4935103311418578</v>
      </c>
      <c r="AU23">
        <f>AVERAGE(AS14:AS23)</f>
        <v>35.960993451569536</v>
      </c>
      <c r="AV23">
        <f>STDEV(AS14:AS23)/SQRT(10)</f>
        <v>13.282282298315627</v>
      </c>
      <c r="AY23" t="s">
        <v>396</v>
      </c>
      <c r="AZ23">
        <v>95.711758901041108</v>
      </c>
      <c r="BA23">
        <v>0.17373846780968272</v>
      </c>
      <c r="BB23">
        <f>AVERAGE(AZ14:AZ23)</f>
        <v>74.692847048804055</v>
      </c>
      <c r="BC23">
        <f>STDEV(AZ14:AZ23)/SQRT(10)</f>
        <v>8.2167878348293009</v>
      </c>
      <c r="BF23" t="s">
        <v>400</v>
      </c>
      <c r="BG23">
        <v>93.674142026702654</v>
      </c>
      <c r="BH23">
        <v>0.77325246165900474</v>
      </c>
      <c r="BI23">
        <f>AVERAGE(BG14:BG23)</f>
        <v>41.077543193859476</v>
      </c>
      <c r="BJ23">
        <f>STDEV(BG14:BG23)/SQRT(10)</f>
        <v>14.373878586345763</v>
      </c>
      <c r="BM23" t="s">
        <v>477</v>
      </c>
      <c r="BN23">
        <v>94.879592543143943</v>
      </c>
      <c r="BO23">
        <v>2.2835653681169958</v>
      </c>
      <c r="BP23">
        <f>AVERAGE(BN14:BN23)</f>
        <v>36.751009126607187</v>
      </c>
      <c r="BQ23">
        <f>STDEV(BN14:BN23)/SQRT(10)</f>
        <v>13.275950544087035</v>
      </c>
      <c r="BT23" t="s">
        <v>491</v>
      </c>
      <c r="BU23">
        <v>96.841565182984709</v>
      </c>
      <c r="BV23">
        <v>0.23059422071472824</v>
      </c>
      <c r="BW23">
        <f>AVERAGE(BU14:BU23)</f>
        <v>94.277946412903603</v>
      </c>
      <c r="BX23">
        <f>STDEV(BU14:BU23)/SQRT(10)</f>
        <v>0.6429984535530483</v>
      </c>
    </row>
    <row r="24" spans="2:76" x14ac:dyDescent="0.35">
      <c r="E24">
        <f>AVERAGE(C14:C23)</f>
        <v>39.956331861338917</v>
      </c>
      <c r="F24">
        <f>STDEV(C14:C23)/SQRT(10)</f>
        <v>13.813153128830102</v>
      </c>
    </row>
    <row r="25" spans="2:76" x14ac:dyDescent="0.35">
      <c r="B25" t="s">
        <v>498</v>
      </c>
      <c r="C25">
        <f>AVERAGE(C4:C23)</f>
        <v>39.382817734023192</v>
      </c>
      <c r="D25">
        <f>STDEV(C4:C23)/SQRT(20)</f>
        <v>9.1828304016103743</v>
      </c>
      <c r="I25" t="s">
        <v>498</v>
      </c>
      <c r="J25">
        <f>AVERAGE(J4:J23)</f>
        <v>84.620979716391048</v>
      </c>
      <c r="K25">
        <f>STDEV(J4:J23)/SQRT(20)</f>
        <v>1.9522402892680089</v>
      </c>
      <c r="P25" t="s">
        <v>498</v>
      </c>
      <c r="Q25">
        <f>AVERAGE(Q4:Q23)</f>
        <v>39.005125504881541</v>
      </c>
      <c r="R25">
        <f>STDEV(Q4:Q23)/SQRT(20)</f>
        <v>9.3018261526538879</v>
      </c>
      <c r="W25" t="s">
        <v>498</v>
      </c>
      <c r="X25">
        <f>AVERAGE(X4:X23)</f>
        <v>39.532169794775264</v>
      </c>
      <c r="Y25">
        <f>STDEV(X4:X23)/SQRT(20)</f>
        <v>9.473362891404669</v>
      </c>
      <c r="AD25" t="s">
        <v>498</v>
      </c>
      <c r="AE25">
        <f>AVERAGE(AE4:AE23)</f>
        <v>66.114270753656157</v>
      </c>
      <c r="AF25">
        <f>STDEV(AE4:AE23)/SQRT(20)</f>
        <v>6.3832054275807293</v>
      </c>
      <c r="AK25" t="s">
        <v>498</v>
      </c>
      <c r="AL25">
        <f>AVERAGE(AL4:AL23)</f>
        <v>88.515220079698324</v>
      </c>
      <c r="AM25">
        <f>STDEV(AL4:AL23)/SQRT(20)</f>
        <v>1.2654636764480378</v>
      </c>
      <c r="AR25" t="s">
        <v>498</v>
      </c>
      <c r="AS25">
        <f>AVERAGE(AS4:AS23)</f>
        <v>39.737334516850588</v>
      </c>
      <c r="AT25">
        <f>STDEV(AS4:AS23)/SQRT(20)</f>
        <v>9.6335727818659809</v>
      </c>
      <c r="AY25" t="s">
        <v>498</v>
      </c>
      <c r="AZ25">
        <f>AVERAGE(AZ4:AZ23)</f>
        <v>64.204235078786581</v>
      </c>
      <c r="BA25">
        <f>STDEV(AZ4:AZ23)/SQRT(20)</f>
        <v>6.3278697860863113</v>
      </c>
      <c r="BF25" t="s">
        <v>498</v>
      </c>
      <c r="BG25">
        <f>AVERAGE(BG4:BG23)</f>
        <v>43.170870887806345</v>
      </c>
      <c r="BH25">
        <f>STDEV(BG4:BG23)/SQRT(20)</f>
        <v>9.9618753247711176</v>
      </c>
      <c r="BM25" t="s">
        <v>498</v>
      </c>
      <c r="BN25">
        <f>AVERAGE(BN4:BN23)</f>
        <v>40.762821430183322</v>
      </c>
      <c r="BO25">
        <f>STDEV(BN4:BN23)/SQRT(20)</f>
        <v>9.7557683092377498</v>
      </c>
      <c r="BT25" t="s">
        <v>498</v>
      </c>
      <c r="BU25">
        <f>AVERAGE(BU4:BU23)</f>
        <v>93.794011978342567</v>
      </c>
      <c r="BV25">
        <f>STDEV(BU4:BU23)/SQRT(20)</f>
        <v>0.46130164397459916</v>
      </c>
    </row>
    <row r="28" spans="2:76" x14ac:dyDescent="0.35">
      <c r="B28" s="6" t="s">
        <v>499</v>
      </c>
      <c r="C28" s="6">
        <v>39.382817734023192</v>
      </c>
      <c r="D28" s="6">
        <v>9.1828304016103743</v>
      </c>
    </row>
    <row r="29" spans="2:76" x14ac:dyDescent="0.35">
      <c r="B29" s="6" t="s">
        <v>505</v>
      </c>
      <c r="C29" s="6">
        <v>39.737334516850588</v>
      </c>
      <c r="D29" s="6">
        <v>9.6335727818659809</v>
      </c>
    </row>
    <row r="30" spans="2:76" x14ac:dyDescent="0.35">
      <c r="B30" s="6" t="s">
        <v>501</v>
      </c>
      <c r="C30" s="6">
        <v>39.005125504881541</v>
      </c>
      <c r="D30" s="6">
        <v>9.3018261526538879</v>
      </c>
    </row>
    <row r="31" spans="2:76" x14ac:dyDescent="0.35">
      <c r="B31" s="6" t="s">
        <v>502</v>
      </c>
      <c r="C31" s="6">
        <v>39.532169794775264</v>
      </c>
      <c r="D31" s="6">
        <v>9.473362891404669</v>
      </c>
    </row>
    <row r="32" spans="2:76" x14ac:dyDescent="0.35">
      <c r="B32" s="6" t="s">
        <v>508</v>
      </c>
      <c r="C32" s="6">
        <v>40.762821430183322</v>
      </c>
      <c r="D32" s="6">
        <v>9.7557683092377498</v>
      </c>
    </row>
    <row r="33" spans="2:4" x14ac:dyDescent="0.35">
      <c r="B33" t="s">
        <v>507</v>
      </c>
      <c r="C33">
        <v>43.170870887806345</v>
      </c>
      <c r="D33">
        <v>9.9618753247711176</v>
      </c>
    </row>
    <row r="34" spans="2:4" x14ac:dyDescent="0.35">
      <c r="B34" t="s">
        <v>503</v>
      </c>
      <c r="C34">
        <v>66.114270753656157</v>
      </c>
      <c r="D34">
        <v>6.3832054275807293</v>
      </c>
    </row>
    <row r="35" spans="2:4" x14ac:dyDescent="0.35">
      <c r="B35" t="s">
        <v>506</v>
      </c>
      <c r="C35">
        <v>64.204235078786581</v>
      </c>
      <c r="D35">
        <v>6.3278697860863113</v>
      </c>
    </row>
    <row r="36" spans="2:4" x14ac:dyDescent="0.35">
      <c r="B36" t="s">
        <v>504</v>
      </c>
      <c r="C36">
        <v>88.515220079698324</v>
      </c>
      <c r="D36">
        <v>1.2654636764480378</v>
      </c>
    </row>
    <row r="37" spans="2:4" x14ac:dyDescent="0.35">
      <c r="B37" t="s">
        <v>500</v>
      </c>
      <c r="C37">
        <v>84.620979716391048</v>
      </c>
      <c r="D37">
        <v>1.9522402892680089</v>
      </c>
    </row>
    <row r="38" spans="2:4" x14ac:dyDescent="0.35">
      <c r="B38" t="s">
        <v>509</v>
      </c>
      <c r="C38">
        <v>93.794011978342567</v>
      </c>
      <c r="D38">
        <v>0.46130164397459916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BB3D4-F30C-4DBB-9797-94B78F447D39}">
  <dimension ref="B2:D77"/>
  <sheetViews>
    <sheetView topLeftCell="C3" zoomScale="76" workbookViewId="0">
      <selection activeCell="AE22" sqref="AE22"/>
    </sheetView>
  </sheetViews>
  <sheetFormatPr defaultRowHeight="14.5" x14ac:dyDescent="0.35"/>
  <sheetData>
    <row r="2" spans="2:4" x14ac:dyDescent="0.35">
      <c r="B2" t="s">
        <v>757</v>
      </c>
      <c r="C2">
        <v>0.25062656641604009</v>
      </c>
      <c r="D2">
        <v>0.25062656641604009</v>
      </c>
    </row>
    <row r="3" spans="2:4" x14ac:dyDescent="0.35">
      <c r="B3" t="s">
        <v>510</v>
      </c>
      <c r="C3">
        <v>68.487907891691748</v>
      </c>
      <c r="D3">
        <v>0.46383482799880732</v>
      </c>
    </row>
    <row r="4" spans="2:4" x14ac:dyDescent="0.35">
      <c r="B4" t="s">
        <v>512</v>
      </c>
      <c r="C4">
        <v>1.5634895601789189</v>
      </c>
      <c r="D4">
        <v>0.68180776606318705</v>
      </c>
    </row>
    <row r="5" spans="2:4" x14ac:dyDescent="0.35">
      <c r="B5" t="s">
        <v>514</v>
      </c>
      <c r="C5">
        <v>0</v>
      </c>
      <c r="D5">
        <v>0</v>
      </c>
    </row>
    <row r="6" spans="2:4" x14ac:dyDescent="0.35">
      <c r="B6" t="s">
        <v>516</v>
      </c>
      <c r="C6">
        <v>75.108574220774472</v>
      </c>
      <c r="D6">
        <v>2.9503020582670154</v>
      </c>
    </row>
    <row r="7" spans="2:4" x14ac:dyDescent="0.35">
      <c r="B7" t="s">
        <v>518</v>
      </c>
      <c r="C7">
        <v>78.578977854004933</v>
      </c>
      <c r="D7">
        <v>2.6037773438941048</v>
      </c>
    </row>
    <row r="8" spans="2:4" x14ac:dyDescent="0.35">
      <c r="B8" t="s">
        <v>520</v>
      </c>
      <c r="C8">
        <v>0.86290357997836387</v>
      </c>
      <c r="D8">
        <v>0.20255676336927625</v>
      </c>
    </row>
    <row r="9" spans="2:4" x14ac:dyDescent="0.35">
      <c r="B9" t="s">
        <v>522</v>
      </c>
      <c r="C9">
        <v>0.92088818438602615</v>
      </c>
      <c r="D9">
        <v>0.38382767128052114</v>
      </c>
    </row>
    <row r="10" spans="2:4" x14ac:dyDescent="0.35">
      <c r="B10" t="s">
        <v>524</v>
      </c>
      <c r="C10">
        <v>69.359342504547172</v>
      </c>
      <c r="D10">
        <v>3.9168220408296714</v>
      </c>
    </row>
    <row r="11" spans="2:4" x14ac:dyDescent="0.35">
      <c r="B11" t="s">
        <v>526</v>
      </c>
      <c r="C11">
        <v>0.45045045045045046</v>
      </c>
      <c r="D11">
        <v>0.45045045045045046</v>
      </c>
    </row>
    <row r="12" spans="2:4" x14ac:dyDescent="0.35">
      <c r="B12" t="s">
        <v>528</v>
      </c>
      <c r="C12">
        <v>92.760501821062618</v>
      </c>
      <c r="D12">
        <v>1.382735362793146</v>
      </c>
    </row>
    <row r="15" spans="2:4" x14ac:dyDescent="0.35">
      <c r="B15" t="s">
        <v>513</v>
      </c>
      <c r="C15">
        <v>0.1349527665317139</v>
      </c>
      <c r="D15">
        <v>0.1349527665317139</v>
      </c>
    </row>
    <row r="16" spans="2:4" x14ac:dyDescent="0.35">
      <c r="B16" t="s">
        <v>531</v>
      </c>
      <c r="C16">
        <v>71.828143883483605</v>
      </c>
      <c r="D16">
        <v>2.7167283071327391</v>
      </c>
    </row>
    <row r="17" spans="2:4" x14ac:dyDescent="0.35">
      <c r="B17" t="s">
        <v>758</v>
      </c>
      <c r="C17">
        <v>0</v>
      </c>
      <c r="D17">
        <v>0</v>
      </c>
    </row>
    <row r="18" spans="2:4" x14ac:dyDescent="0.35">
      <c r="B18" t="s">
        <v>548</v>
      </c>
      <c r="C18">
        <v>0.28050490883590462</v>
      </c>
      <c r="D18">
        <v>0.14479621697331413</v>
      </c>
    </row>
    <row r="19" spans="2:4" x14ac:dyDescent="0.35">
      <c r="B19" t="s">
        <v>550</v>
      </c>
      <c r="C19">
        <v>83.454232641633169</v>
      </c>
      <c r="D19">
        <v>1.5006243688616341</v>
      </c>
    </row>
    <row r="20" spans="2:4" x14ac:dyDescent="0.35">
      <c r="B20" t="s">
        <v>552</v>
      </c>
      <c r="C20">
        <v>82.742902876804138</v>
      </c>
      <c r="D20">
        <v>0.71311182544783558</v>
      </c>
    </row>
    <row r="21" spans="2:4" x14ac:dyDescent="0.35">
      <c r="B21" t="s">
        <v>554</v>
      </c>
      <c r="C21">
        <v>0.2032520325203252</v>
      </c>
      <c r="D21">
        <v>0.2032520325203252</v>
      </c>
    </row>
    <row r="22" spans="2:4" x14ac:dyDescent="0.35">
      <c r="B22" t="s">
        <v>556</v>
      </c>
      <c r="C22">
        <v>0.34000033251866263</v>
      </c>
      <c r="D22">
        <v>0.18019589468219419</v>
      </c>
    </row>
    <row r="23" spans="2:4" x14ac:dyDescent="0.35">
      <c r="B23" t="s">
        <v>558</v>
      </c>
      <c r="C23">
        <v>82.222081591074314</v>
      </c>
      <c r="D23">
        <v>3.1881874603420117</v>
      </c>
    </row>
    <row r="24" spans="2:4" x14ac:dyDescent="0.35">
      <c r="B24" t="s">
        <v>560</v>
      </c>
      <c r="C24">
        <v>0.61415098449830186</v>
      </c>
      <c r="D24">
        <v>0.14629457183917466</v>
      </c>
    </row>
    <row r="25" spans="2:4" x14ac:dyDescent="0.35">
      <c r="B25" t="s">
        <v>562</v>
      </c>
      <c r="C25">
        <v>92.379393644955641</v>
      </c>
      <c r="D25">
        <v>1.1896972687717478</v>
      </c>
    </row>
    <row r="28" spans="2:4" x14ac:dyDescent="0.35">
      <c r="B28" t="s">
        <v>515</v>
      </c>
      <c r="C28">
        <v>0.39870787024487209</v>
      </c>
      <c r="D28">
        <v>0.21452170199465323</v>
      </c>
    </row>
    <row r="29" spans="2:4" x14ac:dyDescent="0.35">
      <c r="B29" t="s">
        <v>533</v>
      </c>
      <c r="C29">
        <v>74.020609065102178</v>
      </c>
      <c r="D29">
        <v>0.61142341617368567</v>
      </c>
    </row>
    <row r="30" spans="2:4" x14ac:dyDescent="0.35">
      <c r="B30" t="s">
        <v>549</v>
      </c>
      <c r="C30">
        <v>0</v>
      </c>
      <c r="D30">
        <v>0</v>
      </c>
    </row>
    <row r="31" spans="2:4" x14ac:dyDescent="0.35">
      <c r="B31" t="s">
        <v>759</v>
      </c>
      <c r="C31">
        <v>0</v>
      </c>
      <c r="D31">
        <v>0</v>
      </c>
    </row>
    <row r="32" spans="2:4" x14ac:dyDescent="0.35">
      <c r="B32" t="s">
        <v>564</v>
      </c>
      <c r="C32">
        <v>83.963607773384766</v>
      </c>
      <c r="D32">
        <v>2.1137731233376389</v>
      </c>
    </row>
    <row r="33" spans="2:4" x14ac:dyDescent="0.35">
      <c r="B33" t="s">
        <v>566</v>
      </c>
      <c r="C33">
        <v>84.255161188556187</v>
      </c>
      <c r="D33">
        <v>1.8541892763148806</v>
      </c>
    </row>
    <row r="34" spans="2:4" x14ac:dyDescent="0.35">
      <c r="B34" t="s">
        <v>568</v>
      </c>
      <c r="C34">
        <v>8.3333333333333329E-2</v>
      </c>
      <c r="D34">
        <v>8.3333333333333343E-2</v>
      </c>
    </row>
    <row r="35" spans="2:4" x14ac:dyDescent="0.35">
      <c r="B35" t="s">
        <v>570</v>
      </c>
      <c r="C35">
        <v>0.49751243781094523</v>
      </c>
      <c r="D35">
        <v>0.49751243781094528</v>
      </c>
    </row>
    <row r="36" spans="2:4" x14ac:dyDescent="0.35">
      <c r="B36" t="s">
        <v>572</v>
      </c>
      <c r="C36">
        <v>79.724790540658731</v>
      </c>
      <c r="D36">
        <v>1.3040340317155881</v>
      </c>
    </row>
    <row r="37" spans="2:4" x14ac:dyDescent="0.35">
      <c r="B37" t="s">
        <v>574</v>
      </c>
      <c r="C37">
        <v>0.1923162188525317</v>
      </c>
      <c r="D37">
        <v>9.6302945467438131E-2</v>
      </c>
    </row>
    <row r="38" spans="2:4" x14ac:dyDescent="0.35">
      <c r="B38" t="s">
        <v>576</v>
      </c>
      <c r="C38">
        <v>93.000412753062918</v>
      </c>
      <c r="D38">
        <v>0.17598316098040634</v>
      </c>
    </row>
    <row r="41" spans="2:4" x14ac:dyDescent="0.35">
      <c r="B41" t="s">
        <v>521</v>
      </c>
      <c r="C41">
        <v>0</v>
      </c>
      <c r="D41">
        <v>0</v>
      </c>
    </row>
    <row r="42" spans="2:4" x14ac:dyDescent="0.35">
      <c r="B42" t="s">
        <v>538</v>
      </c>
      <c r="C42">
        <v>76.451678040844357</v>
      </c>
      <c r="D42">
        <v>1.9016600130057322</v>
      </c>
    </row>
    <row r="43" spans="2:4" x14ac:dyDescent="0.35">
      <c r="B43" t="s">
        <v>555</v>
      </c>
      <c r="C43">
        <v>0.20407531277096494</v>
      </c>
      <c r="D43">
        <v>0.10334075193647989</v>
      </c>
    </row>
    <row r="44" spans="2:4" x14ac:dyDescent="0.35">
      <c r="B44" t="s">
        <v>569</v>
      </c>
      <c r="C44">
        <v>0</v>
      </c>
      <c r="D44">
        <v>0</v>
      </c>
    </row>
    <row r="45" spans="2:4" x14ac:dyDescent="0.35">
      <c r="B45" t="s">
        <v>581</v>
      </c>
      <c r="C45">
        <v>86.044056710579341</v>
      </c>
      <c r="D45">
        <v>1.0542737152183157</v>
      </c>
    </row>
    <row r="46" spans="2:4" x14ac:dyDescent="0.35">
      <c r="B46" t="s">
        <v>591</v>
      </c>
      <c r="C46">
        <v>91.925832279814585</v>
      </c>
      <c r="D46">
        <v>0.96308902133842311</v>
      </c>
    </row>
    <row r="47" spans="2:4" x14ac:dyDescent="0.35">
      <c r="B47" t="s">
        <v>760</v>
      </c>
      <c r="C47">
        <v>0.1061571125265393</v>
      </c>
      <c r="D47">
        <v>0.1061571125265393</v>
      </c>
    </row>
    <row r="48" spans="2:4" x14ac:dyDescent="0.35">
      <c r="B48" t="s">
        <v>600</v>
      </c>
      <c r="C48">
        <v>0</v>
      </c>
      <c r="D48">
        <v>0</v>
      </c>
    </row>
    <row r="49" spans="2:4" x14ac:dyDescent="0.35">
      <c r="B49" t="s">
        <v>602</v>
      </c>
      <c r="C49">
        <v>85.424524771740764</v>
      </c>
      <c r="D49">
        <v>0.86544694291090163</v>
      </c>
    </row>
    <row r="50" spans="2:4" x14ac:dyDescent="0.35">
      <c r="B50" t="s">
        <v>606</v>
      </c>
      <c r="C50">
        <v>0</v>
      </c>
      <c r="D50">
        <v>0</v>
      </c>
    </row>
    <row r="51" spans="2:4" x14ac:dyDescent="0.35">
      <c r="B51" t="s">
        <v>606</v>
      </c>
      <c r="C51">
        <v>95.086588705566328</v>
      </c>
      <c r="D51">
        <v>0.479606027376553</v>
      </c>
    </row>
    <row r="54" spans="2:4" x14ac:dyDescent="0.35">
      <c r="B54" t="s">
        <v>525</v>
      </c>
      <c r="C54">
        <v>1.2508192899340609</v>
      </c>
      <c r="D54">
        <v>0.28271815023243113</v>
      </c>
    </row>
    <row r="55" spans="2:4" x14ac:dyDescent="0.35">
      <c r="B55" t="s">
        <v>543</v>
      </c>
      <c r="C55">
        <v>80.702115556518677</v>
      </c>
      <c r="D55">
        <v>3.1286727828626972</v>
      </c>
    </row>
    <row r="56" spans="2:4" x14ac:dyDescent="0.35">
      <c r="B56" t="s">
        <v>559</v>
      </c>
      <c r="C56">
        <v>2.5043585785273765</v>
      </c>
      <c r="D56">
        <v>0.44131958252502912</v>
      </c>
    </row>
    <row r="57" spans="2:4" x14ac:dyDescent="0.35">
      <c r="B57" t="s">
        <v>573</v>
      </c>
      <c r="C57">
        <v>3.1942252715837625</v>
      </c>
      <c r="D57">
        <v>0.41081597863297992</v>
      </c>
    </row>
    <row r="58" spans="2:4" x14ac:dyDescent="0.35">
      <c r="B58" t="s">
        <v>585</v>
      </c>
      <c r="C58">
        <v>90.857281918541617</v>
      </c>
      <c r="D58">
        <v>2.8680859472104387</v>
      </c>
    </row>
    <row r="59" spans="2:4" x14ac:dyDescent="0.35">
      <c r="B59" t="s">
        <v>595</v>
      </c>
      <c r="C59">
        <v>88.505411008406554</v>
      </c>
      <c r="D59">
        <v>0.79401767084912689</v>
      </c>
    </row>
    <row r="60" spans="2:4" x14ac:dyDescent="0.35">
      <c r="B60" t="s">
        <v>603</v>
      </c>
      <c r="C60">
        <v>1.0218456436267596</v>
      </c>
      <c r="D60">
        <v>0.48014311202087862</v>
      </c>
    </row>
    <row r="61" spans="2:4" x14ac:dyDescent="0.35">
      <c r="B61" t="s">
        <v>609</v>
      </c>
      <c r="C61">
        <v>1.9090909090909089</v>
      </c>
      <c r="D61">
        <v>0.95778670480479466</v>
      </c>
    </row>
    <row r="62" spans="2:4" x14ac:dyDescent="0.35">
      <c r="B62" t="s">
        <v>761</v>
      </c>
      <c r="C62">
        <v>87.422665563938551</v>
      </c>
      <c r="D62">
        <v>3.2296321634429743</v>
      </c>
    </row>
    <row r="63" spans="2:4" x14ac:dyDescent="0.35">
      <c r="B63" t="s">
        <v>615</v>
      </c>
      <c r="C63">
        <v>0.99067491931200724</v>
      </c>
      <c r="D63">
        <v>0.24423980107521687</v>
      </c>
    </row>
    <row r="64" spans="2:4" x14ac:dyDescent="0.35">
      <c r="B64" t="s">
        <v>615</v>
      </c>
      <c r="C64">
        <v>96.192588067142594</v>
      </c>
      <c r="D64">
        <v>0.4781709253018227</v>
      </c>
    </row>
    <row r="67" spans="2:4" x14ac:dyDescent="0.35">
      <c r="B67" t="s">
        <v>527</v>
      </c>
      <c r="C67">
        <v>0</v>
      </c>
      <c r="D67">
        <v>0</v>
      </c>
    </row>
    <row r="68" spans="2:4" x14ac:dyDescent="0.35">
      <c r="B68" t="s">
        <v>545</v>
      </c>
      <c r="C68">
        <v>87.911852429843307</v>
      </c>
      <c r="D68">
        <v>1.7959264735350926</v>
      </c>
    </row>
    <row r="69" spans="2:4" x14ac:dyDescent="0.35">
      <c r="B69" t="s">
        <v>561</v>
      </c>
      <c r="C69">
        <v>0.32422672319045381</v>
      </c>
      <c r="D69">
        <v>0.16314934317492366</v>
      </c>
    </row>
    <row r="70" spans="2:4" x14ac:dyDescent="0.35">
      <c r="B70" t="s">
        <v>575</v>
      </c>
      <c r="C70">
        <v>0.11148272017837235</v>
      </c>
      <c r="D70">
        <v>0.11148272017837237</v>
      </c>
    </row>
    <row r="71" spans="2:4" x14ac:dyDescent="0.35">
      <c r="B71" t="s">
        <v>587</v>
      </c>
      <c r="C71">
        <v>87.644033074904641</v>
      </c>
      <c r="D71">
        <v>2.760433625672194</v>
      </c>
    </row>
    <row r="72" spans="2:4" x14ac:dyDescent="0.35">
      <c r="B72" t="s">
        <v>597</v>
      </c>
      <c r="C72">
        <v>88.896021847232419</v>
      </c>
      <c r="D72">
        <v>1.5309269061475965</v>
      </c>
    </row>
    <row r="73" spans="2:4" x14ac:dyDescent="0.35">
      <c r="B73" t="s">
        <v>605</v>
      </c>
      <c r="C73">
        <v>0</v>
      </c>
      <c r="D73">
        <v>0</v>
      </c>
    </row>
    <row r="74" spans="2:4" x14ac:dyDescent="0.35">
      <c r="B74" t="s">
        <v>611</v>
      </c>
      <c r="C74">
        <v>0.35087719298245612</v>
      </c>
      <c r="D74">
        <v>0.35087719298245612</v>
      </c>
    </row>
    <row r="75" spans="2:4" x14ac:dyDescent="0.35">
      <c r="B75" t="s">
        <v>614</v>
      </c>
      <c r="C75">
        <v>85.666278166278175</v>
      </c>
      <c r="D75">
        <v>0.9624523766124653</v>
      </c>
    </row>
    <row r="76" spans="2:4" x14ac:dyDescent="0.35">
      <c r="B76" t="s">
        <v>762</v>
      </c>
      <c r="C76">
        <v>0.43479911900964535</v>
      </c>
      <c r="D76">
        <v>0.24994239325106238</v>
      </c>
    </row>
    <row r="77" spans="2:4" x14ac:dyDescent="0.35">
      <c r="B77" t="s">
        <v>615</v>
      </c>
      <c r="C77">
        <v>96.841565182984709</v>
      </c>
      <c r="D77">
        <v>0.23059422071472824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ova graph</vt:lpstr>
      <vt:lpstr>Sheet1</vt:lpstr>
      <vt:lpstr>2022 Raw Counts</vt:lpstr>
      <vt:lpstr>Sheet8</vt:lpstr>
      <vt:lpstr>Sperm Graph </vt:lpstr>
      <vt:lpstr>Reciprocal Crosses</vt:lpstr>
      <vt:lpstr>Sheet7</vt:lpstr>
      <vt:lpstr>Overall Genet Average</vt:lpstr>
      <vt:lpstr>clones</vt:lpstr>
    </vt:vector>
  </TitlesOfParts>
  <Company>College of Charleston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Parsons, Emily Emily (Student)</dc:creator>
  <cp:lastModifiedBy>Parsons, Emily Emily (Student)</cp:lastModifiedBy>
  <dcterms:created xsi:type="dcterms:W3CDTF">2022-10-19T07:48:52Z</dcterms:created>
  <dcterms:modified xsi:type="dcterms:W3CDTF">2022-11-25T15:48:08Z</dcterms:modified>
</cp:coreProperties>
</file>