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onsee\Desktop\desktop excel sheets\"/>
    </mc:Choice>
  </mc:AlternateContent>
  <xr:revisionPtr revIDLastSave="0" documentId="13_ncr:1_{C03B05BB-9D9B-4F8C-B724-F74C1D2E20B6}" xr6:coauthVersionLast="45" xr6:coauthVersionMax="45" xr10:uidLastSave="{00000000-0000-0000-0000-000000000000}"/>
  <bookViews>
    <workbookView xWindow="-110" yWindow="-110" windowWidth="19420" windowHeight="10420" activeTab="2" xr2:uid="{8C02B377-C3DE-4981-9E85-31E999B71DCF}"/>
  </bookViews>
  <sheets>
    <sheet name="&quot;Raw Counts&quot;" sheetId="5" r:id="rId1"/>
    <sheet name="Reciprocal Crosses" sheetId="3" r:id="rId2"/>
    <sheet name="no clones and MORE clones!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3" i="5" l="1"/>
  <c r="E48" i="3" l="1"/>
  <c r="E60" i="3"/>
  <c r="E56" i="3"/>
  <c r="E52" i="3"/>
  <c r="E44" i="3"/>
  <c r="E40" i="3"/>
  <c r="E36" i="3"/>
  <c r="E32" i="3"/>
  <c r="E28" i="3"/>
  <c r="E24" i="3"/>
  <c r="U73" i="2" l="1"/>
  <c r="D44" i="2"/>
  <c r="R36" i="2"/>
  <c r="N36" i="2"/>
  <c r="T36" i="2" s="1"/>
  <c r="U34" i="2"/>
  <c r="U33" i="2"/>
  <c r="U32" i="2"/>
  <c r="U31" i="2"/>
  <c r="U30" i="2"/>
  <c r="U29" i="2"/>
  <c r="U28" i="2"/>
  <c r="D28" i="2"/>
  <c r="U25" i="2"/>
  <c r="AK20" i="2"/>
  <c r="AK19" i="2"/>
  <c r="AK18" i="2"/>
  <c r="AK17" i="2"/>
  <c r="AK16" i="2"/>
  <c r="I2" i="1"/>
</calcChain>
</file>

<file path=xl/sharedStrings.xml><?xml version="1.0" encoding="utf-8"?>
<sst xmlns="http://schemas.openxmlformats.org/spreadsheetml/2006/main" count="439" uniqueCount="226">
  <si>
    <t>01</t>
  </si>
  <si>
    <t>02</t>
  </si>
  <si>
    <t>03</t>
  </si>
  <si>
    <t>05</t>
  </si>
  <si>
    <t>06</t>
  </si>
  <si>
    <t>07</t>
  </si>
  <si>
    <t>08</t>
  </si>
  <si>
    <t>09</t>
  </si>
  <si>
    <t>12</t>
  </si>
  <si>
    <t>13</t>
  </si>
  <si>
    <t>04</t>
  </si>
  <si>
    <t xml:space="preserve">01x01 </t>
  </si>
  <si>
    <t xml:space="preserve">01x05 </t>
  </si>
  <si>
    <t xml:space="preserve">01x03 </t>
  </si>
  <si>
    <t xml:space="preserve">01x08 </t>
  </si>
  <si>
    <t xml:space="preserve">01x12 </t>
  </si>
  <si>
    <t>01x13</t>
  </si>
  <si>
    <t xml:space="preserve">03x01 </t>
  </si>
  <si>
    <t xml:space="preserve">03x03 </t>
  </si>
  <si>
    <t xml:space="preserve">03x08 </t>
  </si>
  <si>
    <t xml:space="preserve">03x12 </t>
  </si>
  <si>
    <t xml:space="preserve">03x05 </t>
  </si>
  <si>
    <t xml:space="preserve">03x13 </t>
  </si>
  <si>
    <t xml:space="preserve">05x01 </t>
  </si>
  <si>
    <t xml:space="preserve">05x03 </t>
  </si>
  <si>
    <t xml:space="preserve">05x05 </t>
  </si>
  <si>
    <t xml:space="preserve">05x08 </t>
  </si>
  <si>
    <t xml:space="preserve">05x12 </t>
  </si>
  <si>
    <t xml:space="preserve">05x13 </t>
  </si>
  <si>
    <t xml:space="preserve">08x01 </t>
  </si>
  <si>
    <t xml:space="preserve">08x03 </t>
  </si>
  <si>
    <t xml:space="preserve">08x05 </t>
  </si>
  <si>
    <t xml:space="preserve">08x08 </t>
  </si>
  <si>
    <t xml:space="preserve">08x12 </t>
  </si>
  <si>
    <t>08x13</t>
  </si>
  <si>
    <t xml:space="preserve">12x01 </t>
  </si>
  <si>
    <t xml:space="preserve">12x03 </t>
  </si>
  <si>
    <t xml:space="preserve">12x05 </t>
  </si>
  <si>
    <t xml:space="preserve">12x08 </t>
  </si>
  <si>
    <t xml:space="preserve">12x12 </t>
  </si>
  <si>
    <t>12x13</t>
  </si>
  <si>
    <t xml:space="preserve">13x01 </t>
  </si>
  <si>
    <t xml:space="preserve">13x03 </t>
  </si>
  <si>
    <t xml:space="preserve">13x05 </t>
  </si>
  <si>
    <t xml:space="preserve">13x08 </t>
  </si>
  <si>
    <t xml:space="preserve">13x12 </t>
  </si>
  <si>
    <t xml:space="preserve">13x13 </t>
  </si>
  <si>
    <t>cross</t>
  </si>
  <si>
    <t>fert</t>
  </si>
  <si>
    <t xml:space="preserve">01x02 </t>
  </si>
  <si>
    <t xml:space="preserve">02x01 </t>
  </si>
  <si>
    <t xml:space="preserve">01x07 </t>
  </si>
  <si>
    <t xml:space="preserve">07x01 </t>
  </si>
  <si>
    <t xml:space="preserve">01x09 </t>
  </si>
  <si>
    <t xml:space="preserve">09x01 </t>
  </si>
  <si>
    <t xml:space="preserve">01x04 </t>
  </si>
  <si>
    <t xml:space="preserve">04x01 </t>
  </si>
  <si>
    <t xml:space="preserve">02x07 </t>
  </si>
  <si>
    <t xml:space="preserve">07x02 </t>
  </si>
  <si>
    <t xml:space="preserve">02x09 </t>
  </si>
  <si>
    <t xml:space="preserve">09x02 </t>
  </si>
  <si>
    <t xml:space="preserve">02x04 </t>
  </si>
  <si>
    <t xml:space="preserve">04x02 </t>
  </si>
  <si>
    <t xml:space="preserve">07x09 </t>
  </si>
  <si>
    <t xml:space="preserve">09x07 </t>
  </si>
  <si>
    <t xml:space="preserve">07x04 </t>
  </si>
  <si>
    <t xml:space="preserve">04x07 </t>
  </si>
  <si>
    <t xml:space="preserve">04x09 </t>
  </si>
  <si>
    <t xml:space="preserve">09x04 </t>
  </si>
  <si>
    <t xml:space="preserve">06x06 </t>
  </si>
  <si>
    <t xml:space="preserve">09x09 </t>
  </si>
  <si>
    <t xml:space="preserve">06x09 </t>
  </si>
  <si>
    <t xml:space="preserve">09x06 </t>
  </si>
  <si>
    <t>AB Avg</t>
  </si>
  <si>
    <t>CB Avg</t>
  </si>
  <si>
    <t>DB Avg</t>
  </si>
  <si>
    <t>GB Avg</t>
  </si>
  <si>
    <t>IB Avg</t>
  </si>
  <si>
    <t>JB Avg</t>
  </si>
  <si>
    <t>AE Avg</t>
  </si>
  <si>
    <t>CE Avg</t>
  </si>
  <si>
    <t>DE Avg</t>
  </si>
  <si>
    <t>GE Avg</t>
  </si>
  <si>
    <t>IE Avg</t>
  </si>
  <si>
    <t>JE Avg</t>
  </si>
  <si>
    <t>AF Avg</t>
  </si>
  <si>
    <t>CF Avg</t>
  </si>
  <si>
    <t>DF Avg</t>
  </si>
  <si>
    <t>GF Avg</t>
  </si>
  <si>
    <t>IF Avg</t>
  </si>
  <si>
    <t>JF Avg</t>
  </si>
  <si>
    <t>AH Avg</t>
  </si>
  <si>
    <t>CH Avg</t>
  </si>
  <si>
    <t>DH Avg</t>
  </si>
  <si>
    <t>GH Avg</t>
  </si>
  <si>
    <t>IH Avg</t>
  </si>
  <si>
    <t>JH Avg</t>
  </si>
  <si>
    <t>AK Avg</t>
  </si>
  <si>
    <t>CK Avg</t>
  </si>
  <si>
    <t>DK Avg</t>
  </si>
  <si>
    <t>GK Avg</t>
  </si>
  <si>
    <t>IK Avg</t>
  </si>
  <si>
    <t>JK Avg</t>
  </si>
  <si>
    <t xml:space="preserve">06x01 </t>
  </si>
  <si>
    <t xml:space="preserve">06x02 </t>
  </si>
  <si>
    <t xml:space="preserve">06x07 </t>
  </si>
  <si>
    <t xml:space="preserve">06x04 </t>
  </si>
  <si>
    <t>Batch</t>
  </si>
  <si>
    <t>AA1</t>
  </si>
  <si>
    <t>AA2</t>
  </si>
  <si>
    <t>AA3</t>
  </si>
  <si>
    <t>AA Avg</t>
  </si>
  <si>
    <t>AB1</t>
  </si>
  <si>
    <t>AB2</t>
  </si>
  <si>
    <t>AB3</t>
  </si>
  <si>
    <t>A</t>
  </si>
  <si>
    <t>B</t>
  </si>
  <si>
    <t>F</t>
  </si>
  <si>
    <t>H</t>
  </si>
  <si>
    <t>K</t>
  </si>
  <si>
    <t>AH1</t>
  </si>
  <si>
    <t>AH2</t>
  </si>
  <si>
    <t>AH3</t>
  </si>
  <si>
    <t>AK1</t>
  </si>
  <si>
    <t>AK2</t>
  </si>
  <si>
    <t>AK3</t>
  </si>
  <si>
    <t>Sample ID</t>
  </si>
  <si>
    <t>Fert</t>
  </si>
  <si>
    <t>Unfert</t>
  </si>
  <si>
    <t>Total</t>
  </si>
  <si>
    <t>% Fert</t>
  </si>
  <si>
    <t>SE</t>
  </si>
  <si>
    <t>AF1</t>
  </si>
  <si>
    <t>AF2</t>
  </si>
  <si>
    <t>AF3</t>
  </si>
  <si>
    <t>HA1</t>
  </si>
  <si>
    <t>HA2</t>
  </si>
  <si>
    <t>HA3</t>
  </si>
  <si>
    <t>HA Avg</t>
  </si>
  <si>
    <t>HB1</t>
  </si>
  <si>
    <t>HB2</t>
  </si>
  <si>
    <t>HB3</t>
  </si>
  <si>
    <t>HB Avg</t>
  </si>
  <si>
    <t>HF1</t>
  </si>
  <si>
    <t>HF2</t>
  </si>
  <si>
    <t>HF3</t>
  </si>
  <si>
    <t>HF Avg</t>
  </si>
  <si>
    <t>HH1</t>
  </si>
  <si>
    <t>HH2</t>
  </si>
  <si>
    <t>HH3</t>
  </si>
  <si>
    <t>HH Avg</t>
  </si>
  <si>
    <t>HK Avg</t>
  </si>
  <si>
    <t>HK1</t>
  </si>
  <si>
    <t>HK2</t>
  </si>
  <si>
    <t>HK3</t>
  </si>
  <si>
    <t>BA1</t>
  </si>
  <si>
    <t>BA2</t>
  </si>
  <si>
    <t>BA3</t>
  </si>
  <si>
    <t>BA Avg</t>
  </si>
  <si>
    <t>BB1</t>
  </si>
  <si>
    <t>BB2</t>
  </si>
  <si>
    <t>BB3</t>
  </si>
  <si>
    <t>BB Avg</t>
  </si>
  <si>
    <t>BF1</t>
  </si>
  <si>
    <t>BF2</t>
  </si>
  <si>
    <t>BF3</t>
  </si>
  <si>
    <t>BF Avg</t>
  </si>
  <si>
    <t>BH1</t>
  </si>
  <si>
    <t>BH2</t>
  </si>
  <si>
    <t>BH3</t>
  </si>
  <si>
    <t>BH Avg</t>
  </si>
  <si>
    <t>BK1</t>
  </si>
  <si>
    <t>BK2</t>
  </si>
  <si>
    <t>BK3</t>
  </si>
  <si>
    <t>BK Avg</t>
  </si>
  <si>
    <t>FA1</t>
  </si>
  <si>
    <t>KA1</t>
  </si>
  <si>
    <t>FA2</t>
  </si>
  <si>
    <t>KA2</t>
  </si>
  <si>
    <t>FA3</t>
  </si>
  <si>
    <t>KA3</t>
  </si>
  <si>
    <t>FA Avg</t>
  </si>
  <si>
    <t>KA Avg</t>
  </si>
  <si>
    <t>FB1</t>
  </si>
  <si>
    <t>KB1</t>
  </si>
  <si>
    <t>FB2</t>
  </si>
  <si>
    <t>KB2</t>
  </si>
  <si>
    <t>FB3</t>
  </si>
  <si>
    <t>KB3</t>
  </si>
  <si>
    <t>FB Avg</t>
  </si>
  <si>
    <t>KB Avg</t>
  </si>
  <si>
    <t>FF1</t>
  </si>
  <si>
    <t>KF1</t>
  </si>
  <si>
    <t>FF2</t>
  </si>
  <si>
    <t>KF2</t>
  </si>
  <si>
    <t>FF3</t>
  </si>
  <si>
    <t>KF3</t>
  </si>
  <si>
    <t>FF Avg</t>
  </si>
  <si>
    <t>KF Avg</t>
  </si>
  <si>
    <t>FH1</t>
  </si>
  <si>
    <t>KH1</t>
  </si>
  <si>
    <t>FH2</t>
  </si>
  <si>
    <t>KH2</t>
  </si>
  <si>
    <t>FH3</t>
  </si>
  <si>
    <t>KH3</t>
  </si>
  <si>
    <t>FH Avg</t>
  </si>
  <si>
    <t>KH Avg</t>
  </si>
  <si>
    <t>FK1</t>
  </si>
  <si>
    <t>KK1</t>
  </si>
  <si>
    <t>FK2</t>
  </si>
  <si>
    <t>KK2</t>
  </si>
  <si>
    <t>FK3</t>
  </si>
  <si>
    <t>KK3</t>
  </si>
  <si>
    <t>FK Avg</t>
  </si>
  <si>
    <t>KK Avg</t>
  </si>
  <si>
    <t>04x02</t>
  </si>
  <si>
    <t>BATCH 1</t>
  </si>
  <si>
    <t>BATCH 2</t>
  </si>
  <si>
    <t>BATCH 3</t>
  </si>
  <si>
    <t>BATCH AVG</t>
  </si>
  <si>
    <t xml:space="preserve">Batch </t>
  </si>
  <si>
    <t>pvalue</t>
  </si>
  <si>
    <t>Cross (Sperm-Ova)</t>
  </si>
  <si>
    <t>Sperm Avg (n=3)</t>
  </si>
  <si>
    <t>Ova Avg (n=3)</t>
  </si>
  <si>
    <r>
      <t>p-value (</t>
    </r>
    <r>
      <rPr>
        <b/>
        <sz val="11"/>
        <color rgb="FF000000"/>
        <rFont val="Calibri"/>
        <family val="2"/>
      </rPr>
      <t>α=0.05)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</si>
</sst>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11" fontId="1" fillId="0" borderId="0" xfId="0" applyNumberFormat="1" applyFont="1"/>
    <xf numFmtId="11" fontId="0" fillId="0" borderId="0" xfId="0" applyNumberFormat="1"/>
    <xf numFmtId="0" fontId="0" fillId="0" borderId="0" xfId="0" applyNumberFormat="1"/>
    <xf numFmtId="0" fontId="2" fillId="0" borderId="3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95000"/>
                    <a:lumOff val="5000"/>
                  </a:schemeClr>
                </a:solidFill>
              </a:rPr>
              <a:t>2022 OFAV </a:t>
            </a:r>
            <a:r>
              <a:rPr lang="en-US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Reciprocal Crosses</a:t>
            </a:r>
            <a:endParaRPr lang="en-US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Sperm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0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CD0-412C-8927-44CC71FB5501}"/>
              </c:ext>
            </c:extLst>
          </c:dPt>
          <c:errBars>
            <c:errBarType val="both"/>
            <c:errValType val="cust"/>
            <c:noEndCap val="0"/>
            <c:plus>
              <c:numRef>
                <c:f>'Reciprocal Crosses'!$E$2:$E$12</c:f>
                <c:numCache>
                  <c:formatCode>General</c:formatCode>
                  <c:ptCount val="11"/>
                  <c:pt idx="0">
                    <c:v>0.68223469361053013</c:v>
                  </c:pt>
                  <c:pt idx="1">
                    <c:v>1.5600300072163724</c:v>
                  </c:pt>
                  <c:pt idx="2">
                    <c:v>3.9168220408296714</c:v>
                  </c:pt>
                  <c:pt idx="3">
                    <c:v>0.24792556439450167</c:v>
                  </c:pt>
                  <c:pt idx="4">
                    <c:v>1.9305614627218439</c:v>
                  </c:pt>
                  <c:pt idx="5">
                    <c:v>0.97242324509347944</c:v>
                  </c:pt>
                  <c:pt idx="6">
                    <c:v>0.72513283043621513</c:v>
                  </c:pt>
                  <c:pt idx="7">
                    <c:v>0.32297537325950665</c:v>
                  </c:pt>
                  <c:pt idx="8">
                    <c:v>0.31371488099594219</c:v>
                  </c:pt>
                  <c:pt idx="9">
                    <c:v>0.47057536884654266</c:v>
                  </c:pt>
                  <c:pt idx="10">
                    <c:v>1.4391271767004465</c:v>
                  </c:pt>
                </c:numCache>
              </c:numRef>
            </c:plus>
            <c:minus>
              <c:numRef>
                <c:f>'Reciprocal Crosses'!$E$2:$E$12</c:f>
                <c:numCache>
                  <c:formatCode>General</c:formatCode>
                  <c:ptCount val="11"/>
                  <c:pt idx="0">
                    <c:v>0.68223469361053013</c:v>
                  </c:pt>
                  <c:pt idx="1">
                    <c:v>1.5600300072163724</c:v>
                  </c:pt>
                  <c:pt idx="2">
                    <c:v>3.9168220408296714</c:v>
                  </c:pt>
                  <c:pt idx="3">
                    <c:v>0.24792556439450167</c:v>
                  </c:pt>
                  <c:pt idx="4">
                    <c:v>1.9305614627218439</c:v>
                  </c:pt>
                  <c:pt idx="5">
                    <c:v>0.97242324509347944</c:v>
                  </c:pt>
                  <c:pt idx="6">
                    <c:v>0.72513283043621513</c:v>
                  </c:pt>
                  <c:pt idx="7">
                    <c:v>0.32297537325950665</c:v>
                  </c:pt>
                  <c:pt idx="8">
                    <c:v>0.31371488099594219</c:v>
                  </c:pt>
                  <c:pt idx="9">
                    <c:v>0.47057536884654266</c:v>
                  </c:pt>
                  <c:pt idx="10">
                    <c:v>1.4391271767004465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'Reciprocal Crosses'!$C$2:$C$12</c:f>
              <c:strCache>
                <c:ptCount val="11"/>
                <c:pt idx="0">
                  <c:v>01x02 </c:v>
                </c:pt>
                <c:pt idx="1">
                  <c:v>01x07 </c:v>
                </c:pt>
                <c:pt idx="2">
                  <c:v>01x09 </c:v>
                </c:pt>
                <c:pt idx="3">
                  <c:v>01x04 </c:v>
                </c:pt>
                <c:pt idx="4">
                  <c:v>02x07 </c:v>
                </c:pt>
                <c:pt idx="5">
                  <c:v>02x09 </c:v>
                </c:pt>
                <c:pt idx="6">
                  <c:v>02x04 </c:v>
                </c:pt>
                <c:pt idx="7">
                  <c:v>07x09 </c:v>
                </c:pt>
                <c:pt idx="8">
                  <c:v>07x04 </c:v>
                </c:pt>
                <c:pt idx="9">
                  <c:v>04x09 </c:v>
                </c:pt>
                <c:pt idx="10">
                  <c:v>Batch </c:v>
                </c:pt>
              </c:strCache>
            </c:strRef>
          </c:cat>
          <c:val>
            <c:numRef>
              <c:f>'Reciprocal Crosses'!$D$2:$D$12</c:f>
              <c:numCache>
                <c:formatCode>General</c:formatCode>
                <c:ptCount val="11"/>
                <c:pt idx="0">
                  <c:v>76.573143978232167</c:v>
                </c:pt>
                <c:pt idx="1">
                  <c:v>84.181946173242707</c:v>
                </c:pt>
                <c:pt idx="2">
                  <c:v>69.359342504547172</c:v>
                </c:pt>
                <c:pt idx="3">
                  <c:v>94.357370125941145</c:v>
                </c:pt>
                <c:pt idx="4">
                  <c:v>76.873049604904438</c:v>
                </c:pt>
                <c:pt idx="5">
                  <c:v>92.359069717839972</c:v>
                </c:pt>
                <c:pt idx="6">
                  <c:v>90.713492764436523</c:v>
                </c:pt>
                <c:pt idx="7">
                  <c:v>93.413213292731371</c:v>
                </c:pt>
                <c:pt idx="8">
                  <c:v>93.879678241380361</c:v>
                </c:pt>
                <c:pt idx="9">
                  <c:v>95.086255383738219</c:v>
                </c:pt>
                <c:pt idx="10">
                  <c:v>90.224429598030397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0-412C-8927-44CC71FB5501}"/>
            </c:ext>
          </c:extLst>
        </c:ser>
        <c:ser>
          <c:idx val="1"/>
          <c:order val="1"/>
          <c:tx>
            <c:v>Ova</c:v>
          </c:tx>
          <c:spPr>
            <a:solidFill>
              <a:srgbClr val="CC3399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'Reciprocal Crosses'!$I$2:$I$11</c:f>
                <c:numCache>
                  <c:formatCode>General</c:formatCode>
                  <c:ptCount val="10"/>
                  <c:pt idx="0">
                    <c:v>0.2775653273337485</c:v>
                  </c:pt>
                  <c:pt idx="1">
                    <c:v>0.23404676343511616</c:v>
                  </c:pt>
                  <c:pt idx="2">
                    <c:v>1.782013311626937</c:v>
                  </c:pt>
                  <c:pt idx="3">
                    <c:v>0.13649752953410049</c:v>
                  </c:pt>
                  <c:pt idx="4">
                    <c:v>1.0808408293143617</c:v>
                  </c:pt>
                  <c:pt idx="5">
                    <c:v>0.87123308273561439</c:v>
                  </c:pt>
                  <c:pt idx="6">
                    <c:v>0.35069089145873039</c:v>
                  </c:pt>
                  <c:pt idx="7">
                    <c:v>1.4544572807777243</c:v>
                  </c:pt>
                  <c:pt idx="8">
                    <c:v>0.40724790826510981</c:v>
                  </c:pt>
                  <c:pt idx="9">
                    <c:v>1.1869120689741632</c:v>
                  </c:pt>
                </c:numCache>
              </c:numRef>
            </c:plus>
            <c:minus>
              <c:numRef>
                <c:f>'Reciprocal Crosses'!$I$2:$I$11</c:f>
                <c:numCache>
                  <c:formatCode>General</c:formatCode>
                  <c:ptCount val="10"/>
                  <c:pt idx="0">
                    <c:v>0.2775653273337485</c:v>
                  </c:pt>
                  <c:pt idx="1">
                    <c:v>0.23404676343511616</c:v>
                  </c:pt>
                  <c:pt idx="2">
                    <c:v>1.782013311626937</c:v>
                  </c:pt>
                  <c:pt idx="3">
                    <c:v>0.13649752953410049</c:v>
                  </c:pt>
                  <c:pt idx="4">
                    <c:v>1.0808408293143617</c:v>
                  </c:pt>
                  <c:pt idx="5">
                    <c:v>0.87123308273561439</c:v>
                  </c:pt>
                  <c:pt idx="6">
                    <c:v>0.35069089145873039</c:v>
                  </c:pt>
                  <c:pt idx="7">
                    <c:v>1.4544572807777243</c:v>
                  </c:pt>
                  <c:pt idx="8">
                    <c:v>0.40724790826510981</c:v>
                  </c:pt>
                  <c:pt idx="9">
                    <c:v>1.1869120689741632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95000"/>
                    <a:lumOff val="5000"/>
                  </a:schemeClr>
                </a:solidFill>
                <a:round/>
              </a:ln>
              <a:effectLst/>
            </c:spPr>
          </c:errBars>
          <c:cat>
            <c:strRef>
              <c:f>'Reciprocal Crosses'!$C$2:$C$12</c:f>
              <c:strCache>
                <c:ptCount val="11"/>
                <c:pt idx="0">
                  <c:v>01x02 </c:v>
                </c:pt>
                <c:pt idx="1">
                  <c:v>01x07 </c:v>
                </c:pt>
                <c:pt idx="2">
                  <c:v>01x09 </c:v>
                </c:pt>
                <c:pt idx="3">
                  <c:v>01x04 </c:v>
                </c:pt>
                <c:pt idx="4">
                  <c:v>02x07 </c:v>
                </c:pt>
                <c:pt idx="5">
                  <c:v>02x09 </c:v>
                </c:pt>
                <c:pt idx="6">
                  <c:v>02x04 </c:v>
                </c:pt>
                <c:pt idx="7">
                  <c:v>07x09 </c:v>
                </c:pt>
                <c:pt idx="8">
                  <c:v>07x04 </c:v>
                </c:pt>
                <c:pt idx="9">
                  <c:v>04x09 </c:v>
                </c:pt>
                <c:pt idx="10">
                  <c:v>Batch </c:v>
                </c:pt>
              </c:strCache>
            </c:strRef>
          </c:cat>
          <c:val>
            <c:numRef>
              <c:f>'Reciprocal Crosses'!$H$2:$H$11</c:f>
              <c:numCache>
                <c:formatCode>General</c:formatCode>
                <c:ptCount val="10"/>
                <c:pt idx="0">
                  <c:v>92.292318194910081</c:v>
                </c:pt>
                <c:pt idx="1">
                  <c:v>92.407146970955992</c:v>
                </c:pt>
                <c:pt idx="2">
                  <c:v>43.855633730942714</c:v>
                </c:pt>
                <c:pt idx="3">
                  <c:v>93.414148444930547</c:v>
                </c:pt>
                <c:pt idx="4">
                  <c:v>80.512971698113219</c:v>
                </c:pt>
                <c:pt idx="5">
                  <c:v>76.612329786864436</c:v>
                </c:pt>
                <c:pt idx="6">
                  <c:v>91.380706958737164</c:v>
                </c:pt>
                <c:pt idx="7">
                  <c:v>84.390686731502583</c:v>
                </c:pt>
                <c:pt idx="8">
                  <c:v>91.092191147389869</c:v>
                </c:pt>
                <c:pt idx="9">
                  <c:v>96.015932402227278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D0-412C-8927-44CC71FB5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1951887"/>
        <c:axId val="1999207695"/>
      </c:barChart>
      <c:catAx>
        <c:axId val="20019518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Cross (Sperm x Ova)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207695"/>
        <c:crosses val="autoZero"/>
        <c:auto val="1"/>
        <c:lblAlgn val="ctr"/>
        <c:lblOffset val="100"/>
        <c:noMultiLvlLbl val="0"/>
      </c:catAx>
      <c:valAx>
        <c:axId val="19992076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>
                        <a:lumMod val="95000"/>
                        <a:lumOff val="5000"/>
                      </a:schemeClr>
                    </a:solidFill>
                  </a:rPr>
                  <a:t>Fertilization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95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80314960629919"/>
          <c:y val="2.5428331875182269E-2"/>
          <c:w val="0.8901968503937007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Sperm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'no clones and MORE clones!'!$C$2:$C$11</c:f>
              <c:numCache>
                <c:formatCode>General</c:formatCode>
                <c:ptCount val="10"/>
                <c:pt idx="0">
                  <c:v>76.567051144580645</c:v>
                </c:pt>
                <c:pt idx="1">
                  <c:v>85.817384509136488</c:v>
                </c:pt>
                <c:pt idx="2">
                  <c:v>83.074289123171312</c:v>
                </c:pt>
                <c:pt idx="3">
                  <c:v>94.376841695795804</c:v>
                </c:pt>
                <c:pt idx="4">
                  <c:v>76.873049604904438</c:v>
                </c:pt>
                <c:pt idx="5">
                  <c:v>92.214787116338471</c:v>
                </c:pt>
                <c:pt idx="6">
                  <c:v>90.713492764436523</c:v>
                </c:pt>
                <c:pt idx="7">
                  <c:v>93.426544868455778</c:v>
                </c:pt>
                <c:pt idx="8">
                  <c:v>93.879678241380361</c:v>
                </c:pt>
                <c:pt idx="9">
                  <c:v>94.642235204267593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C-412C-A5CE-5C5732A0DC32}"/>
            </c:ext>
          </c:extLst>
        </c:ser>
        <c:ser>
          <c:idx val="1"/>
          <c:order val="1"/>
          <c:tx>
            <c:v>Ova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'no clones and MORE clones!'!$F$2:$F$11</c:f>
              <c:numCache>
                <c:formatCode>General</c:formatCode>
                <c:ptCount val="10"/>
                <c:pt idx="0">
                  <c:v>92.542925710757174</c:v>
                </c:pt>
                <c:pt idx="1">
                  <c:v>92.656419415094945</c:v>
                </c:pt>
                <c:pt idx="2">
                  <c:v>45.501151703561256</c:v>
                </c:pt>
                <c:pt idx="3">
                  <c:v>93.557234487192204</c:v>
                </c:pt>
                <c:pt idx="4">
                  <c:v>80.512971698113219</c:v>
                </c:pt>
                <c:pt idx="5">
                  <c:v>76.924968968462764</c:v>
                </c:pt>
                <c:pt idx="6">
                  <c:v>91.380706958737164</c:v>
                </c:pt>
                <c:pt idx="7">
                  <c:v>85.125298809939068</c:v>
                </c:pt>
                <c:pt idx="8">
                  <c:v>91.092191147389869</c:v>
                </c:pt>
                <c:pt idx="9">
                  <c:v>95.96262147422209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FC-412C-A5CE-5C5732A0DC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1934287"/>
        <c:axId val="2003350127"/>
      </c:barChart>
      <c:catAx>
        <c:axId val="2001934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350127"/>
        <c:crosses val="autoZero"/>
        <c:auto val="1"/>
        <c:lblAlgn val="ctr"/>
        <c:lblOffset val="100"/>
        <c:noMultiLvlLbl val="0"/>
      </c:catAx>
      <c:valAx>
        <c:axId val="200335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934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530225</xdr:colOff>
      <xdr:row>3</xdr:row>
      <xdr:rowOff>92075</xdr:rowOff>
    </xdr:from>
    <xdr:to>
      <xdr:col>18</xdr:col>
      <xdr:colOff>225425</xdr:colOff>
      <xdr:row>18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2E99A1-90CF-439B-B739-A30912E91F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559594</xdr:colOff>
      <xdr:row>6</xdr:row>
      <xdr:rowOff>9525</xdr:rowOff>
    </xdr:from>
    <xdr:to>
      <xdr:col>20</xdr:col>
      <xdr:colOff>242094</xdr:colOff>
      <xdr:row>21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0907F6-7A5F-43B4-9FD6-E3A12365F1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8134-6F78-4005-85F5-065C4FFB8709}">
  <dimension ref="A1:AH27"/>
  <sheetViews>
    <sheetView topLeftCell="A3" zoomScale="74" workbookViewId="0">
      <selection activeCell="E5" sqref="E5"/>
    </sheetView>
  </sheetViews>
  <sheetFormatPr defaultRowHeight="14.5" x14ac:dyDescent="0.35"/>
  <sheetData>
    <row r="1" spans="1:34" x14ac:dyDescent="0.3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</row>
    <row r="2" spans="1:34" x14ac:dyDescent="0.35">
      <c r="A2" t="s">
        <v>108</v>
      </c>
      <c r="B2">
        <v>0.66666666666666663</v>
      </c>
      <c r="C2">
        <v>165.5</v>
      </c>
      <c r="D2">
        <v>166.16666666666666</v>
      </c>
      <c r="E2">
        <v>0.4012036108324975</v>
      </c>
      <c r="H2" t="s">
        <v>155</v>
      </c>
      <c r="I2">
        <v>197.5</v>
      </c>
      <c r="J2">
        <v>16.5</v>
      </c>
      <c r="K2">
        <v>214</v>
      </c>
      <c r="L2">
        <v>92.289719626168221</v>
      </c>
      <c r="O2" t="s">
        <v>175</v>
      </c>
      <c r="P2">
        <v>234.5</v>
      </c>
      <c r="Q2">
        <v>18.666666666666668</v>
      </c>
      <c r="R2">
        <v>253.16666666666666</v>
      </c>
      <c r="S2">
        <v>92.626728110599075</v>
      </c>
      <c r="V2" t="s">
        <v>135</v>
      </c>
      <c r="W2">
        <v>121.5</v>
      </c>
      <c r="X2">
        <v>135</v>
      </c>
      <c r="Y2">
        <v>256.5</v>
      </c>
      <c r="Z2">
        <v>47.368421052631575</v>
      </c>
      <c r="AC2" t="s">
        <v>176</v>
      </c>
      <c r="AD2">
        <v>149.66666666666666</v>
      </c>
      <c r="AE2">
        <v>11</v>
      </c>
      <c r="AF2">
        <v>160.66666666666666</v>
      </c>
      <c r="AG2">
        <v>93.15352697095436</v>
      </c>
    </row>
    <row r="3" spans="1:34" x14ac:dyDescent="0.35">
      <c r="A3" t="s">
        <v>109</v>
      </c>
      <c r="B3">
        <v>0.5</v>
      </c>
      <c r="C3">
        <v>146.33333333333334</v>
      </c>
      <c r="D3">
        <v>146.83333333333334</v>
      </c>
      <c r="E3">
        <v>0.34052213393870601</v>
      </c>
      <c r="H3" t="s">
        <v>156</v>
      </c>
      <c r="I3">
        <v>209.33333333333334</v>
      </c>
      <c r="J3">
        <v>18.666666666666668</v>
      </c>
      <c r="K3">
        <v>228</v>
      </c>
      <c r="L3">
        <v>91.812865497076018</v>
      </c>
      <c r="O3" t="s">
        <v>177</v>
      </c>
      <c r="P3">
        <v>192</v>
      </c>
      <c r="Q3">
        <v>16.833333333333332</v>
      </c>
      <c r="R3">
        <v>208.83333333333334</v>
      </c>
      <c r="S3">
        <v>91.939345570630479</v>
      </c>
      <c r="V3" t="s">
        <v>136</v>
      </c>
      <c r="W3">
        <v>105.16666666666667</v>
      </c>
      <c r="X3">
        <v>141.58333333333334</v>
      </c>
      <c r="Y3">
        <v>246.75</v>
      </c>
      <c r="Z3">
        <v>42.620736237757519</v>
      </c>
      <c r="AC3" t="s">
        <v>178</v>
      </c>
      <c r="AD3">
        <v>162.33333333333334</v>
      </c>
      <c r="AE3">
        <v>11.333333333333334</v>
      </c>
      <c r="AF3">
        <v>173.66666666666666</v>
      </c>
      <c r="AG3">
        <v>93.474088291746654</v>
      </c>
    </row>
    <row r="4" spans="1:34" x14ac:dyDescent="0.35">
      <c r="A4" t="s">
        <v>110</v>
      </c>
      <c r="B4">
        <v>0.5</v>
      </c>
      <c r="C4">
        <v>150</v>
      </c>
      <c r="D4">
        <v>150.5</v>
      </c>
      <c r="E4">
        <v>0.33222591362126247</v>
      </c>
      <c r="H4" t="s">
        <v>157</v>
      </c>
      <c r="I4">
        <v>226.83333333333334</v>
      </c>
      <c r="J4">
        <v>17.666666666666668</v>
      </c>
      <c r="K4">
        <v>244.5</v>
      </c>
      <c r="L4">
        <v>92.774369461486032</v>
      </c>
      <c r="O4" t="s">
        <v>179</v>
      </c>
      <c r="P4">
        <v>191.33333333333334</v>
      </c>
      <c r="Q4">
        <v>15.166666666666666</v>
      </c>
      <c r="R4">
        <v>206.5</v>
      </c>
      <c r="S4">
        <v>92.655367231638422</v>
      </c>
      <c r="V4" t="s">
        <v>137</v>
      </c>
      <c r="W4">
        <v>90.916666666666671</v>
      </c>
      <c r="X4">
        <v>127.75</v>
      </c>
      <c r="Y4">
        <v>218.66666666666666</v>
      </c>
      <c r="Z4">
        <v>41.577743902439032</v>
      </c>
      <c r="AC4" t="s">
        <v>180</v>
      </c>
      <c r="AD4">
        <v>151.5</v>
      </c>
      <c r="AE4">
        <v>10.333333333333334</v>
      </c>
      <c r="AF4">
        <v>161.83333333333334</v>
      </c>
      <c r="AG4">
        <v>93.614830072090626</v>
      </c>
    </row>
    <row r="5" spans="1:34" x14ac:dyDescent="0.35">
      <c r="A5" t="s">
        <v>111</v>
      </c>
      <c r="D5">
        <v>154.5</v>
      </c>
      <c r="E5">
        <v>0.35798388613082199</v>
      </c>
      <c r="F5">
        <v>2.1742165411594096E-2</v>
      </c>
      <c r="H5" t="s">
        <v>158</v>
      </c>
      <c r="K5">
        <v>0</v>
      </c>
      <c r="L5">
        <v>92.292318194910081</v>
      </c>
      <c r="M5">
        <v>0.2775653273337485</v>
      </c>
      <c r="O5" t="s">
        <v>181</v>
      </c>
      <c r="R5">
        <v>0</v>
      </c>
      <c r="S5">
        <v>92.407146970955992</v>
      </c>
      <c r="T5">
        <v>0.23404676343511616</v>
      </c>
      <c r="V5" t="s">
        <v>138</v>
      </c>
      <c r="Y5">
        <v>0</v>
      </c>
      <c r="Z5">
        <v>43.855633730942714</v>
      </c>
      <c r="AA5">
        <v>1.782013311626937</v>
      </c>
      <c r="AC5" t="s">
        <v>182</v>
      </c>
      <c r="AF5">
        <v>0</v>
      </c>
      <c r="AG5">
        <v>93.414148444930547</v>
      </c>
      <c r="AH5">
        <v>0.13649752953410049</v>
      </c>
    </row>
    <row r="6" spans="1:34" x14ac:dyDescent="0.35">
      <c r="A6" t="s">
        <v>112</v>
      </c>
      <c r="B6">
        <v>141.5</v>
      </c>
      <c r="C6">
        <v>40.166666666666664</v>
      </c>
      <c r="D6">
        <v>181.66666666666666</v>
      </c>
      <c r="E6">
        <v>77.88990825688073</v>
      </c>
      <c r="H6" t="s">
        <v>159</v>
      </c>
      <c r="I6">
        <v>0</v>
      </c>
      <c r="J6">
        <v>228</v>
      </c>
      <c r="K6">
        <v>228</v>
      </c>
      <c r="L6">
        <v>0</v>
      </c>
      <c r="O6" t="s">
        <v>183</v>
      </c>
      <c r="P6">
        <v>128</v>
      </c>
      <c r="Q6">
        <v>31</v>
      </c>
      <c r="R6">
        <v>159</v>
      </c>
      <c r="S6">
        <v>80.503144654088061</v>
      </c>
      <c r="V6" t="s">
        <v>139</v>
      </c>
      <c r="W6">
        <v>184.5</v>
      </c>
      <c r="X6">
        <v>51</v>
      </c>
      <c r="Y6">
        <v>235.5</v>
      </c>
      <c r="Z6">
        <v>78.343949044585997</v>
      </c>
      <c r="AC6" t="s">
        <v>184</v>
      </c>
      <c r="AD6">
        <v>158</v>
      </c>
      <c r="AE6">
        <v>16</v>
      </c>
      <c r="AF6">
        <v>174</v>
      </c>
      <c r="AG6">
        <v>90.804597701149419</v>
      </c>
    </row>
    <row r="7" spans="1:34" x14ac:dyDescent="0.35">
      <c r="A7" t="s">
        <v>113</v>
      </c>
      <c r="B7">
        <v>130.16666666666666</v>
      </c>
      <c r="C7">
        <v>42</v>
      </c>
      <c r="D7">
        <v>172.16666666666666</v>
      </c>
      <c r="E7">
        <v>75.605033881897384</v>
      </c>
      <c r="H7" t="s">
        <v>160</v>
      </c>
      <c r="I7">
        <v>2</v>
      </c>
      <c r="J7">
        <v>216</v>
      </c>
      <c r="K7">
        <v>218</v>
      </c>
      <c r="L7">
        <v>0.91743119266055051</v>
      </c>
      <c r="O7" t="s">
        <v>185</v>
      </c>
      <c r="P7">
        <v>151</v>
      </c>
      <c r="Q7">
        <v>41</v>
      </c>
      <c r="R7">
        <v>192</v>
      </c>
      <c r="S7">
        <v>78.645833333333343</v>
      </c>
      <c r="V7" t="s">
        <v>140</v>
      </c>
      <c r="W7">
        <v>124.5</v>
      </c>
      <c r="X7">
        <v>39.5</v>
      </c>
      <c r="Y7">
        <v>164</v>
      </c>
      <c r="Z7">
        <v>75.91463414634147</v>
      </c>
      <c r="AC7" t="s">
        <v>186</v>
      </c>
      <c r="AD7">
        <v>242</v>
      </c>
      <c r="AE7">
        <v>21</v>
      </c>
      <c r="AF7">
        <v>263</v>
      </c>
      <c r="AG7">
        <v>92.01520912547528</v>
      </c>
    </row>
    <row r="8" spans="1:34" x14ac:dyDescent="0.35">
      <c r="A8" t="s">
        <v>114</v>
      </c>
      <c r="B8">
        <v>124.5</v>
      </c>
      <c r="C8">
        <v>38.833333333333336</v>
      </c>
      <c r="D8">
        <v>163.33333333333334</v>
      </c>
      <c r="E8">
        <v>76.224489795918359</v>
      </c>
      <c r="H8" t="s">
        <v>161</v>
      </c>
      <c r="I8">
        <v>0</v>
      </c>
      <c r="J8">
        <v>187</v>
      </c>
      <c r="K8">
        <v>187</v>
      </c>
      <c r="L8">
        <v>0</v>
      </c>
      <c r="O8" t="s">
        <v>187</v>
      </c>
      <c r="P8">
        <v>131</v>
      </c>
      <c r="Q8">
        <v>28</v>
      </c>
      <c r="R8">
        <v>159</v>
      </c>
      <c r="S8">
        <v>82.389937106918239</v>
      </c>
      <c r="V8" t="s">
        <v>141</v>
      </c>
      <c r="W8">
        <v>147</v>
      </c>
      <c r="X8">
        <v>47.5</v>
      </c>
      <c r="Y8">
        <v>194.5</v>
      </c>
      <c r="Z8">
        <v>75.578406169665811</v>
      </c>
      <c r="AC8" t="s">
        <v>188</v>
      </c>
      <c r="AD8">
        <v>221</v>
      </c>
      <c r="AE8">
        <v>21</v>
      </c>
      <c r="AF8">
        <v>242</v>
      </c>
      <c r="AG8">
        <v>91.322314049586765</v>
      </c>
    </row>
    <row r="9" spans="1:34" x14ac:dyDescent="0.35">
      <c r="A9" t="s">
        <v>73</v>
      </c>
      <c r="D9">
        <v>0</v>
      </c>
      <c r="E9">
        <v>76.573143978232167</v>
      </c>
      <c r="F9">
        <v>0.68223469361053013</v>
      </c>
      <c r="H9" t="s">
        <v>162</v>
      </c>
      <c r="K9">
        <v>0</v>
      </c>
      <c r="L9">
        <v>0.30581039755351686</v>
      </c>
      <c r="M9">
        <v>0.30581039755351691</v>
      </c>
      <c r="O9" t="s">
        <v>189</v>
      </c>
      <c r="R9">
        <v>0</v>
      </c>
      <c r="S9">
        <v>80.512971698113219</v>
      </c>
      <c r="T9">
        <v>1.0808408293143617</v>
      </c>
      <c r="V9" t="s">
        <v>142</v>
      </c>
      <c r="Y9">
        <v>0</v>
      </c>
      <c r="Z9">
        <v>76.612329786864436</v>
      </c>
      <c r="AA9">
        <v>0.87123308273561439</v>
      </c>
      <c r="AC9" t="s">
        <v>190</v>
      </c>
      <c r="AF9">
        <v>0</v>
      </c>
      <c r="AG9">
        <v>91.380706958737164</v>
      </c>
      <c r="AH9">
        <v>0.35069089145873039</v>
      </c>
    </row>
    <row r="10" spans="1:34" x14ac:dyDescent="0.35">
      <c r="A10" t="s">
        <v>132</v>
      </c>
      <c r="B10">
        <v>142</v>
      </c>
      <c r="C10">
        <v>26.666666666666668</v>
      </c>
      <c r="D10">
        <v>168.66666666666666</v>
      </c>
      <c r="E10">
        <v>84.189723320158109</v>
      </c>
      <c r="H10" t="s">
        <v>163</v>
      </c>
      <c r="I10">
        <v>163</v>
      </c>
      <c r="J10">
        <v>54</v>
      </c>
      <c r="K10">
        <v>217</v>
      </c>
      <c r="L10">
        <v>75.115207373271886</v>
      </c>
      <c r="O10" t="s">
        <v>191</v>
      </c>
      <c r="P10">
        <v>0</v>
      </c>
      <c r="Q10">
        <v>297</v>
      </c>
      <c r="R10">
        <v>297</v>
      </c>
      <c r="S10">
        <v>0</v>
      </c>
      <c r="V10" t="s">
        <v>143</v>
      </c>
      <c r="W10">
        <v>187</v>
      </c>
      <c r="X10">
        <v>29.5</v>
      </c>
      <c r="Y10">
        <v>216.5</v>
      </c>
      <c r="Z10">
        <v>86.374133949191688</v>
      </c>
      <c r="AC10" t="s">
        <v>192</v>
      </c>
      <c r="AD10">
        <v>65</v>
      </c>
      <c r="AE10">
        <v>7</v>
      </c>
      <c r="AF10">
        <v>72</v>
      </c>
      <c r="AG10">
        <v>90.277777777777786</v>
      </c>
    </row>
    <row r="11" spans="1:34" x14ac:dyDescent="0.35">
      <c r="A11" t="s">
        <v>133</v>
      </c>
      <c r="B11">
        <v>184</v>
      </c>
      <c r="C11">
        <v>41.833333333333336</v>
      </c>
      <c r="D11">
        <v>225.83333333333334</v>
      </c>
      <c r="E11">
        <v>81.476014760147592</v>
      </c>
      <c r="H11" t="s">
        <v>164</v>
      </c>
      <c r="I11">
        <v>166</v>
      </c>
      <c r="J11">
        <v>56</v>
      </c>
      <c r="K11">
        <v>222</v>
      </c>
      <c r="L11">
        <v>74.774774774774784</v>
      </c>
      <c r="O11" t="s">
        <v>193</v>
      </c>
      <c r="P11">
        <v>1</v>
      </c>
      <c r="Q11">
        <v>177</v>
      </c>
      <c r="R11">
        <v>178</v>
      </c>
      <c r="S11">
        <v>0.5617977528089888</v>
      </c>
      <c r="V11" t="s">
        <v>144</v>
      </c>
      <c r="W11">
        <v>167.5</v>
      </c>
      <c r="X11">
        <v>29</v>
      </c>
      <c r="Y11">
        <v>196.5</v>
      </c>
      <c r="Z11">
        <v>85.241730279898221</v>
      </c>
      <c r="AC11" t="s">
        <v>194</v>
      </c>
      <c r="AD11">
        <v>97</v>
      </c>
      <c r="AE11">
        <v>9</v>
      </c>
      <c r="AF11">
        <v>106</v>
      </c>
      <c r="AG11">
        <v>91.509433962264154</v>
      </c>
    </row>
    <row r="12" spans="1:34" x14ac:dyDescent="0.35">
      <c r="A12" t="s">
        <v>134</v>
      </c>
      <c r="B12">
        <v>230.66666666666666</v>
      </c>
      <c r="C12">
        <v>34.833333333333336</v>
      </c>
      <c r="D12">
        <v>265.5</v>
      </c>
      <c r="E12">
        <v>86.880100439422463</v>
      </c>
      <c r="H12" t="s">
        <v>165</v>
      </c>
      <c r="I12">
        <v>155</v>
      </c>
      <c r="J12">
        <v>37</v>
      </c>
      <c r="K12">
        <v>192</v>
      </c>
      <c r="L12">
        <v>80.729166666666657</v>
      </c>
      <c r="O12" t="s">
        <v>195</v>
      </c>
      <c r="P12">
        <v>1</v>
      </c>
      <c r="Q12">
        <v>90</v>
      </c>
      <c r="R12">
        <v>91</v>
      </c>
      <c r="S12">
        <v>1.098901098901099</v>
      </c>
      <c r="V12" t="s">
        <v>145</v>
      </c>
      <c r="W12">
        <v>141.5</v>
      </c>
      <c r="X12">
        <v>32</v>
      </c>
      <c r="Y12">
        <v>173.5</v>
      </c>
      <c r="Z12">
        <v>81.556195965417871</v>
      </c>
      <c r="AC12" t="s">
        <v>196</v>
      </c>
      <c r="AD12">
        <v>86</v>
      </c>
      <c r="AE12">
        <v>8</v>
      </c>
      <c r="AF12">
        <v>94</v>
      </c>
      <c r="AG12">
        <v>91.489361702127653</v>
      </c>
    </row>
    <row r="13" spans="1:34" x14ac:dyDescent="0.35">
      <c r="A13" t="s">
        <v>85</v>
      </c>
      <c r="D13">
        <v>0</v>
      </c>
      <c r="E13">
        <v>84.181946173242707</v>
      </c>
      <c r="F13">
        <v>1.5600300072163724</v>
      </c>
      <c r="H13" t="s">
        <v>166</v>
      </c>
      <c r="K13">
        <v>0</v>
      </c>
      <c r="L13">
        <v>76.873049604904438</v>
      </c>
      <c r="M13">
        <v>1.9305614627218439</v>
      </c>
      <c r="O13" t="s">
        <v>197</v>
      </c>
      <c r="R13">
        <v>0</v>
      </c>
      <c r="S13">
        <v>0.5535662839033626</v>
      </c>
      <c r="T13">
        <v>0.31725212061375258</v>
      </c>
      <c r="V13" t="s">
        <v>146</v>
      </c>
      <c r="Y13">
        <v>0</v>
      </c>
      <c r="Z13">
        <v>84.390686731502583</v>
      </c>
      <c r="AA13">
        <v>1.4544572807777243</v>
      </c>
      <c r="AC13" t="s">
        <v>198</v>
      </c>
      <c r="AF13">
        <v>0</v>
      </c>
      <c r="AG13">
        <v>91.092191147389869</v>
      </c>
      <c r="AH13">
        <v>0.40724790826510981</v>
      </c>
    </row>
    <row r="14" spans="1:34" x14ac:dyDescent="0.35">
      <c r="A14" t="s">
        <v>120</v>
      </c>
      <c r="B14">
        <v>163.16666666666666</v>
      </c>
      <c r="C14">
        <v>33.833333333333336</v>
      </c>
      <c r="D14">
        <v>197</v>
      </c>
      <c r="E14">
        <v>68.503937007874015</v>
      </c>
      <c r="H14" t="s">
        <v>167</v>
      </c>
      <c r="I14">
        <v>174.5</v>
      </c>
      <c r="J14">
        <v>18.5</v>
      </c>
      <c r="K14">
        <v>193</v>
      </c>
      <c r="L14">
        <v>90.414507772020727</v>
      </c>
      <c r="O14" t="s">
        <v>199</v>
      </c>
      <c r="P14">
        <v>170</v>
      </c>
      <c r="Q14">
        <v>12</v>
      </c>
      <c r="R14">
        <v>182</v>
      </c>
      <c r="S14">
        <v>93.406593406593402</v>
      </c>
      <c r="V14" t="s">
        <v>147</v>
      </c>
      <c r="W14">
        <v>19</v>
      </c>
      <c r="X14">
        <v>200</v>
      </c>
      <c r="Y14">
        <v>219</v>
      </c>
      <c r="Z14">
        <v>8.6757990867579906</v>
      </c>
      <c r="AC14" t="s">
        <v>200</v>
      </c>
      <c r="AD14">
        <v>220</v>
      </c>
      <c r="AE14">
        <v>10</v>
      </c>
      <c r="AF14">
        <v>230</v>
      </c>
      <c r="AG14">
        <v>95.652173913043484</v>
      </c>
    </row>
    <row r="15" spans="1:34" x14ac:dyDescent="0.35">
      <c r="A15" t="s">
        <v>121</v>
      </c>
      <c r="B15">
        <v>223.5</v>
      </c>
      <c r="C15">
        <v>42.666666666666664</v>
      </c>
      <c r="D15">
        <v>266.16666666666669</v>
      </c>
      <c r="E15">
        <v>63.04347826086957</v>
      </c>
      <c r="H15" t="s">
        <v>168</v>
      </c>
      <c r="I15">
        <v>202</v>
      </c>
      <c r="J15">
        <v>14.5</v>
      </c>
      <c r="K15">
        <v>216.5</v>
      </c>
      <c r="L15">
        <v>93.302540415704385</v>
      </c>
      <c r="O15" t="s">
        <v>201</v>
      </c>
      <c r="P15">
        <v>156</v>
      </c>
      <c r="Q15">
        <v>10</v>
      </c>
      <c r="R15">
        <v>166</v>
      </c>
      <c r="S15">
        <v>93.975903614457835</v>
      </c>
      <c r="V15" t="s">
        <v>148</v>
      </c>
      <c r="W15">
        <v>32</v>
      </c>
      <c r="X15">
        <v>233</v>
      </c>
      <c r="Y15">
        <v>265</v>
      </c>
      <c r="Z15">
        <v>12.075471698113208</v>
      </c>
      <c r="AC15" t="s">
        <v>202</v>
      </c>
      <c r="AD15">
        <v>161</v>
      </c>
      <c r="AE15">
        <v>10</v>
      </c>
      <c r="AF15">
        <v>171</v>
      </c>
      <c r="AG15">
        <v>94.152046783625735</v>
      </c>
    </row>
    <row r="16" spans="1:34" x14ac:dyDescent="0.35">
      <c r="A16" t="s">
        <v>122</v>
      </c>
      <c r="B16">
        <v>203.83333333333334</v>
      </c>
      <c r="C16">
        <v>48</v>
      </c>
      <c r="D16">
        <v>251.83333333333334</v>
      </c>
      <c r="E16">
        <v>76.530612244897952</v>
      </c>
      <c r="H16" t="s">
        <v>169</v>
      </c>
      <c r="I16">
        <v>232</v>
      </c>
      <c r="J16">
        <v>16.5</v>
      </c>
      <c r="K16">
        <v>248.5</v>
      </c>
      <c r="L16">
        <v>93.360160965794776</v>
      </c>
      <c r="O16" t="s">
        <v>203</v>
      </c>
      <c r="P16">
        <v>117</v>
      </c>
      <c r="Q16">
        <v>9</v>
      </c>
      <c r="R16">
        <v>126</v>
      </c>
      <c r="S16">
        <v>92.857142857142861</v>
      </c>
      <c r="V16" t="s">
        <v>149</v>
      </c>
      <c r="W16">
        <v>16</v>
      </c>
      <c r="X16">
        <v>229.5</v>
      </c>
      <c r="Y16">
        <v>245.5</v>
      </c>
      <c r="Z16">
        <v>6.517311608961303</v>
      </c>
      <c r="AC16" t="s">
        <v>204</v>
      </c>
      <c r="AD16">
        <v>136.5</v>
      </c>
      <c r="AE16">
        <v>6.5</v>
      </c>
      <c r="AF16">
        <v>143</v>
      </c>
      <c r="AG16">
        <v>95.454545454545453</v>
      </c>
    </row>
    <row r="17" spans="1:34" x14ac:dyDescent="0.35">
      <c r="A17" t="s">
        <v>91</v>
      </c>
      <c r="D17">
        <v>0</v>
      </c>
      <c r="E17">
        <v>69.359342504547172</v>
      </c>
      <c r="F17">
        <v>3.9168220408296714</v>
      </c>
      <c r="H17" t="s">
        <v>170</v>
      </c>
      <c r="K17">
        <v>0</v>
      </c>
      <c r="L17">
        <v>92.359069717839972</v>
      </c>
      <c r="M17">
        <v>0.97242324509347944</v>
      </c>
      <c r="O17" t="s">
        <v>205</v>
      </c>
      <c r="R17">
        <v>0</v>
      </c>
      <c r="S17">
        <v>93.413213292731371</v>
      </c>
      <c r="T17">
        <v>0.32297537325950665</v>
      </c>
      <c r="V17" t="s">
        <v>150</v>
      </c>
      <c r="Y17">
        <v>0</v>
      </c>
      <c r="Z17">
        <v>9.0895274646108337</v>
      </c>
      <c r="AA17">
        <v>1.6177828729613073</v>
      </c>
      <c r="AC17" t="s">
        <v>206</v>
      </c>
      <c r="AF17">
        <v>0</v>
      </c>
      <c r="AG17">
        <v>95.086255383738219</v>
      </c>
      <c r="AH17">
        <v>0.47057536884654266</v>
      </c>
    </row>
    <row r="18" spans="1:34" x14ac:dyDescent="0.35">
      <c r="A18" t="s">
        <v>123</v>
      </c>
      <c r="B18">
        <v>220.16666666666666</v>
      </c>
      <c r="C18">
        <v>13</v>
      </c>
      <c r="D18">
        <v>233.16666666666666</v>
      </c>
      <c r="E18">
        <v>94.424588992137231</v>
      </c>
      <c r="H18" t="s">
        <v>171</v>
      </c>
      <c r="I18">
        <v>277</v>
      </c>
      <c r="J18">
        <v>30</v>
      </c>
      <c r="K18">
        <v>307</v>
      </c>
      <c r="L18">
        <v>90.22801302931596</v>
      </c>
      <c r="O18" t="s">
        <v>207</v>
      </c>
      <c r="P18">
        <v>263</v>
      </c>
      <c r="Q18">
        <v>19</v>
      </c>
      <c r="R18">
        <v>282</v>
      </c>
      <c r="S18">
        <v>93.262411347517727</v>
      </c>
      <c r="V18" t="s">
        <v>152</v>
      </c>
      <c r="W18">
        <v>239</v>
      </c>
      <c r="X18">
        <v>6</v>
      </c>
      <c r="Y18">
        <v>245</v>
      </c>
      <c r="Z18">
        <v>97.551020408163268</v>
      </c>
      <c r="AC18" t="s">
        <v>208</v>
      </c>
      <c r="AD18">
        <v>0</v>
      </c>
      <c r="AE18">
        <v>203</v>
      </c>
      <c r="AF18">
        <v>203</v>
      </c>
      <c r="AG18">
        <v>0</v>
      </c>
    </row>
    <row r="19" spans="1:34" x14ac:dyDescent="0.35">
      <c r="A19" t="s">
        <v>124</v>
      </c>
      <c r="B19">
        <v>230.83333333333334</v>
      </c>
      <c r="C19">
        <v>15</v>
      </c>
      <c r="D19">
        <v>245.83333333333334</v>
      </c>
      <c r="E19">
        <v>93.898305084745758</v>
      </c>
      <c r="H19" t="s">
        <v>172</v>
      </c>
      <c r="I19">
        <v>211</v>
      </c>
      <c r="J19">
        <v>18</v>
      </c>
      <c r="K19">
        <v>229</v>
      </c>
      <c r="L19">
        <v>92.139737991266372</v>
      </c>
      <c r="O19" t="s">
        <v>209</v>
      </c>
      <c r="P19">
        <v>207</v>
      </c>
      <c r="Q19">
        <v>13</v>
      </c>
      <c r="R19">
        <v>220</v>
      </c>
      <c r="S19">
        <v>94.090909090909093</v>
      </c>
      <c r="V19" t="s">
        <v>153</v>
      </c>
      <c r="W19">
        <v>258.5</v>
      </c>
      <c r="X19">
        <v>8.5</v>
      </c>
      <c r="Y19">
        <v>267</v>
      </c>
      <c r="Z19">
        <v>96.816479400749074</v>
      </c>
      <c r="AC19" t="s">
        <v>210</v>
      </c>
      <c r="AD19">
        <v>0</v>
      </c>
      <c r="AE19">
        <v>168</v>
      </c>
      <c r="AF19">
        <v>168</v>
      </c>
      <c r="AG19">
        <v>0</v>
      </c>
    </row>
    <row r="20" spans="1:34" x14ac:dyDescent="0.35">
      <c r="A20" t="s">
        <v>125</v>
      </c>
      <c r="B20">
        <v>201.5</v>
      </c>
      <c r="C20">
        <v>11.166666666666666</v>
      </c>
      <c r="D20">
        <v>212.66666666666666</v>
      </c>
      <c r="E20">
        <v>94.749216300940446</v>
      </c>
      <c r="H20" t="s">
        <v>173</v>
      </c>
      <c r="I20">
        <v>158</v>
      </c>
      <c r="J20">
        <v>18</v>
      </c>
      <c r="K20">
        <v>176</v>
      </c>
      <c r="L20">
        <v>89.772727272727266</v>
      </c>
      <c r="O20" t="s">
        <v>211</v>
      </c>
      <c r="P20">
        <v>132</v>
      </c>
      <c r="Q20">
        <v>8</v>
      </c>
      <c r="R20">
        <v>140</v>
      </c>
      <c r="S20">
        <v>94.285714285714278</v>
      </c>
      <c r="V20" t="s">
        <v>154</v>
      </c>
      <c r="W20">
        <v>252</v>
      </c>
      <c r="X20">
        <v>17</v>
      </c>
      <c r="Y20">
        <v>269</v>
      </c>
      <c r="Z20">
        <v>93.680297397769522</v>
      </c>
      <c r="AC20" t="s">
        <v>212</v>
      </c>
      <c r="AD20">
        <v>1</v>
      </c>
      <c r="AE20">
        <v>246</v>
      </c>
      <c r="AF20">
        <v>247</v>
      </c>
      <c r="AG20">
        <v>0.40485829959514169</v>
      </c>
    </row>
    <row r="21" spans="1:34" x14ac:dyDescent="0.35">
      <c r="A21" t="s">
        <v>97</v>
      </c>
      <c r="E21">
        <v>94.357370125941145</v>
      </c>
      <c r="F21">
        <v>0.24792556439450167</v>
      </c>
      <c r="H21" t="s">
        <v>174</v>
      </c>
      <c r="K21">
        <v>0</v>
      </c>
      <c r="L21">
        <v>90.713492764436523</v>
      </c>
      <c r="M21">
        <v>0.72513283043621513</v>
      </c>
      <c r="O21" t="s">
        <v>213</v>
      </c>
      <c r="R21">
        <v>0</v>
      </c>
      <c r="S21">
        <v>93.879678241380361</v>
      </c>
      <c r="T21">
        <v>0.31371488099594219</v>
      </c>
      <c r="V21" t="s">
        <v>151</v>
      </c>
      <c r="Y21">
        <v>0</v>
      </c>
      <c r="Z21">
        <v>96.015932402227278</v>
      </c>
      <c r="AA21">
        <v>1.1869120689741632</v>
      </c>
      <c r="AC21" t="s">
        <v>214</v>
      </c>
      <c r="AF21">
        <v>0</v>
      </c>
      <c r="AG21">
        <v>0.1349527665317139</v>
      </c>
      <c r="AH21">
        <v>0.1349527665317139</v>
      </c>
    </row>
    <row r="23" spans="1:34" x14ac:dyDescent="0.35">
      <c r="J23" t="e">
        <f>AVERAGE(F)</f>
        <v>#NAME?</v>
      </c>
    </row>
    <row r="24" spans="1:34" x14ac:dyDescent="0.35">
      <c r="B24" t="s">
        <v>216</v>
      </c>
      <c r="C24" s="5">
        <v>297</v>
      </c>
      <c r="D24">
        <v>43</v>
      </c>
      <c r="E24">
        <v>340</v>
      </c>
      <c r="F24">
        <v>87.352941176470594</v>
      </c>
    </row>
    <row r="25" spans="1:34" x14ac:dyDescent="0.35">
      <c r="B25" t="s">
        <v>217</v>
      </c>
      <c r="C25" s="5">
        <v>344</v>
      </c>
      <c r="D25">
        <v>32</v>
      </c>
      <c r="E25">
        <v>376</v>
      </c>
      <c r="F25">
        <v>91.489361702127653</v>
      </c>
    </row>
    <row r="26" spans="1:34" x14ac:dyDescent="0.35">
      <c r="B26" t="s">
        <v>218</v>
      </c>
      <c r="C26" s="5">
        <v>326</v>
      </c>
      <c r="D26">
        <v>29</v>
      </c>
      <c r="E26">
        <v>355</v>
      </c>
      <c r="F26">
        <v>91.83098591549296</v>
      </c>
    </row>
    <row r="27" spans="1:34" x14ac:dyDescent="0.35">
      <c r="B27" s="2" t="s">
        <v>219</v>
      </c>
      <c r="C27" s="6"/>
      <c r="D27" s="2"/>
      <c r="E27" s="2">
        <v>0</v>
      </c>
      <c r="F27" s="2">
        <v>90.224429598030397</v>
      </c>
      <c r="G27">
        <v>1.4391271767004465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E547-D005-40A4-A0F2-959A4421C27A}">
  <dimension ref="C2:O60"/>
  <sheetViews>
    <sheetView zoomScale="40" workbookViewId="0">
      <selection activeCell="O20" sqref="O20"/>
    </sheetView>
  </sheetViews>
  <sheetFormatPr defaultRowHeight="14.5" x14ac:dyDescent="0.35"/>
  <cols>
    <col min="5" max="5" width="11.81640625" bestFit="1" customWidth="1"/>
    <col min="12" max="12" width="11.81640625" bestFit="1" customWidth="1"/>
  </cols>
  <sheetData>
    <row r="2" spans="3:15" x14ac:dyDescent="0.35">
      <c r="C2" t="s">
        <v>49</v>
      </c>
      <c r="D2">
        <v>76.573143978232167</v>
      </c>
      <c r="E2">
        <v>0.68223469361053013</v>
      </c>
      <c r="G2" t="s">
        <v>50</v>
      </c>
      <c r="H2">
        <v>92.292318194910081</v>
      </c>
      <c r="I2">
        <v>0.2775653273337485</v>
      </c>
      <c r="M2" t="s">
        <v>0</v>
      </c>
      <c r="O2" t="s">
        <v>115</v>
      </c>
    </row>
    <row r="3" spans="3:15" x14ac:dyDescent="0.35">
      <c r="C3" t="s">
        <v>51</v>
      </c>
      <c r="D3">
        <v>84.181946173242707</v>
      </c>
      <c r="E3">
        <v>1.5600300072163724</v>
      </c>
      <c r="G3" t="s">
        <v>52</v>
      </c>
      <c r="H3">
        <v>92.407146970955992</v>
      </c>
      <c r="I3">
        <v>0.23404676343511616</v>
      </c>
      <c r="M3" t="s">
        <v>1</v>
      </c>
      <c r="O3" t="s">
        <v>116</v>
      </c>
    </row>
    <row r="4" spans="3:15" x14ac:dyDescent="0.35">
      <c r="C4" t="s">
        <v>53</v>
      </c>
      <c r="D4">
        <v>69.359342504547172</v>
      </c>
      <c r="E4">
        <v>3.9168220408296714</v>
      </c>
      <c r="G4" t="s">
        <v>54</v>
      </c>
      <c r="H4">
        <v>43.855633730942714</v>
      </c>
      <c r="I4">
        <v>1.782013311626937</v>
      </c>
      <c r="M4" t="s">
        <v>5</v>
      </c>
      <c r="O4" t="s">
        <v>117</v>
      </c>
    </row>
    <row r="5" spans="3:15" x14ac:dyDescent="0.35">
      <c r="C5" t="s">
        <v>55</v>
      </c>
      <c r="D5">
        <v>94.357370125941145</v>
      </c>
      <c r="E5">
        <v>0.24792556439450167</v>
      </c>
      <c r="G5" t="s">
        <v>56</v>
      </c>
      <c r="H5">
        <v>93.414148444930547</v>
      </c>
      <c r="I5">
        <v>0.13649752953410049</v>
      </c>
      <c r="M5" t="s">
        <v>7</v>
      </c>
      <c r="O5" t="s">
        <v>118</v>
      </c>
    </row>
    <row r="6" spans="3:15" x14ac:dyDescent="0.35">
      <c r="C6" t="s">
        <v>57</v>
      </c>
      <c r="D6">
        <v>76.873049604904438</v>
      </c>
      <c r="E6">
        <v>1.9305614627218439</v>
      </c>
      <c r="G6" t="s">
        <v>58</v>
      </c>
      <c r="H6">
        <v>80.512971698113219</v>
      </c>
      <c r="I6">
        <v>1.0808408293143617</v>
      </c>
      <c r="M6" t="s">
        <v>10</v>
      </c>
      <c r="O6" t="s">
        <v>119</v>
      </c>
    </row>
    <row r="7" spans="3:15" x14ac:dyDescent="0.35">
      <c r="C7" t="s">
        <v>59</v>
      </c>
      <c r="D7">
        <v>92.359069717839972</v>
      </c>
      <c r="E7">
        <v>0.97242324509347944</v>
      </c>
      <c r="G7" t="s">
        <v>60</v>
      </c>
      <c r="H7">
        <v>76.612329786864436</v>
      </c>
      <c r="I7">
        <v>0.87123308273561439</v>
      </c>
    </row>
    <row r="8" spans="3:15" x14ac:dyDescent="0.35">
      <c r="C8" t="s">
        <v>61</v>
      </c>
      <c r="D8">
        <v>90.713492764436523</v>
      </c>
      <c r="E8">
        <v>0.72513283043621513</v>
      </c>
      <c r="G8" t="s">
        <v>215</v>
      </c>
      <c r="H8">
        <v>91.380706958737164</v>
      </c>
      <c r="I8">
        <v>0.35069089145873039</v>
      </c>
    </row>
    <row r="9" spans="3:15" x14ac:dyDescent="0.35">
      <c r="C9" t="s">
        <v>63</v>
      </c>
      <c r="D9">
        <v>93.413213292731371</v>
      </c>
      <c r="E9">
        <v>0.32297537325950665</v>
      </c>
      <c r="G9" t="s">
        <v>64</v>
      </c>
      <c r="H9">
        <v>84.390686731502583</v>
      </c>
      <c r="I9">
        <v>1.4544572807777243</v>
      </c>
    </row>
    <row r="10" spans="3:15" x14ac:dyDescent="0.35">
      <c r="C10" t="s">
        <v>65</v>
      </c>
      <c r="D10">
        <v>93.879678241380361</v>
      </c>
      <c r="E10">
        <v>0.31371488099594219</v>
      </c>
      <c r="G10" t="s">
        <v>66</v>
      </c>
      <c r="H10">
        <v>91.092191147389869</v>
      </c>
      <c r="I10">
        <v>0.40724790826510981</v>
      </c>
    </row>
    <row r="11" spans="3:15" x14ac:dyDescent="0.35">
      <c r="C11" t="s">
        <v>67</v>
      </c>
      <c r="D11">
        <v>95.086255383738219</v>
      </c>
      <c r="E11">
        <v>0.47057536884654266</v>
      </c>
      <c r="G11" t="s">
        <v>68</v>
      </c>
      <c r="H11">
        <v>96.015932402227278</v>
      </c>
      <c r="I11">
        <v>1.1869120689741632</v>
      </c>
    </row>
    <row r="12" spans="3:15" x14ac:dyDescent="0.35">
      <c r="C12" t="s">
        <v>220</v>
      </c>
      <c r="D12">
        <v>90.224429598030397</v>
      </c>
      <c r="E12">
        <v>1.4391271767004465</v>
      </c>
    </row>
    <row r="13" spans="3:15" x14ac:dyDescent="0.35">
      <c r="J13" s="2"/>
    </row>
    <row r="14" spans="3:15" x14ac:dyDescent="0.35">
      <c r="J14" s="3"/>
    </row>
    <row r="15" spans="3:15" x14ac:dyDescent="0.35">
      <c r="J15" s="3"/>
    </row>
    <row r="16" spans="3:15" x14ac:dyDescent="0.35">
      <c r="J16" s="3"/>
    </row>
    <row r="17" spans="3:12" x14ac:dyDescent="0.35">
      <c r="J17" s="4"/>
    </row>
    <row r="19" spans="3:12" ht="44" thickBot="1" x14ac:dyDescent="0.4">
      <c r="I19" s="10" t="s">
        <v>222</v>
      </c>
      <c r="J19" s="10" t="s">
        <v>223</v>
      </c>
      <c r="K19" s="10" t="s">
        <v>224</v>
      </c>
      <c r="L19" s="10" t="s">
        <v>225</v>
      </c>
    </row>
    <row r="20" spans="3:12" x14ac:dyDescent="0.35">
      <c r="I20" t="s">
        <v>49</v>
      </c>
      <c r="J20" s="1">
        <v>76.573143978232167</v>
      </c>
      <c r="K20" s="1">
        <v>92.292318194910081</v>
      </c>
      <c r="L20" s="7">
        <v>2.850234158293946E-5</v>
      </c>
    </row>
    <row r="21" spans="3:12" x14ac:dyDescent="0.35">
      <c r="C21" t="s">
        <v>112</v>
      </c>
      <c r="D21">
        <v>77.88990825688073</v>
      </c>
      <c r="F21" t="s">
        <v>155</v>
      </c>
      <c r="G21">
        <v>92.289719626168221</v>
      </c>
      <c r="I21" t="s">
        <v>51</v>
      </c>
      <c r="J21" s="1">
        <v>84.181946173242707</v>
      </c>
      <c r="K21" s="1">
        <v>92.407146970955992</v>
      </c>
      <c r="L21" s="7">
        <v>6.4534318090886094E-3</v>
      </c>
    </row>
    <row r="22" spans="3:12" x14ac:dyDescent="0.35">
      <c r="C22" t="s">
        <v>113</v>
      </c>
      <c r="D22">
        <v>75.605033881897384</v>
      </c>
      <c r="F22" t="s">
        <v>156</v>
      </c>
      <c r="G22">
        <v>91.812865497076018</v>
      </c>
      <c r="I22" t="s">
        <v>53</v>
      </c>
      <c r="J22" s="1">
        <v>69.359342504547172</v>
      </c>
      <c r="K22" s="1">
        <v>43.855633730942714</v>
      </c>
      <c r="L22" s="7">
        <v>4.0611196968646963E-3</v>
      </c>
    </row>
    <row r="23" spans="3:12" x14ac:dyDescent="0.35">
      <c r="C23" t="s">
        <v>114</v>
      </c>
      <c r="D23">
        <v>76.224489795918359</v>
      </c>
      <c r="E23" t="s">
        <v>221</v>
      </c>
      <c r="F23" t="s">
        <v>157</v>
      </c>
      <c r="G23">
        <v>92.774369461486032</v>
      </c>
      <c r="I23" t="s">
        <v>55</v>
      </c>
      <c r="J23" s="1">
        <v>94.357370125941145</v>
      </c>
      <c r="K23" s="1">
        <v>93.414148444930547</v>
      </c>
      <c r="L23" s="7">
        <v>2.9031470800669805E-2</v>
      </c>
    </row>
    <row r="24" spans="3:12" x14ac:dyDescent="0.35">
      <c r="C24" t="s">
        <v>73</v>
      </c>
      <c r="D24">
        <v>76.573143978232167</v>
      </c>
      <c r="E24">
        <f>_xlfn.T.TEST(D21:D23,G21:G23,2,2)</f>
        <v>2.850234158293946E-5</v>
      </c>
      <c r="F24" t="s">
        <v>158</v>
      </c>
      <c r="G24">
        <v>92.292318194910081</v>
      </c>
      <c r="I24" t="s">
        <v>57</v>
      </c>
      <c r="J24" s="1">
        <v>76.873049604904438</v>
      </c>
      <c r="K24" s="1">
        <v>80.512971698113219</v>
      </c>
      <c r="L24" s="8">
        <v>0.17528601480092149</v>
      </c>
    </row>
    <row r="25" spans="3:12" x14ac:dyDescent="0.35">
      <c r="C25" t="s">
        <v>132</v>
      </c>
      <c r="D25">
        <v>84.189723320158109</v>
      </c>
      <c r="F25" t="s">
        <v>175</v>
      </c>
      <c r="G25">
        <v>92.626728110599075</v>
      </c>
      <c r="I25" t="s">
        <v>59</v>
      </c>
      <c r="J25" s="1">
        <v>92.359069717839972</v>
      </c>
      <c r="K25" s="1">
        <v>76.612329786864436</v>
      </c>
      <c r="L25" s="7">
        <v>2.7102817368816247E-4</v>
      </c>
    </row>
    <row r="26" spans="3:12" x14ac:dyDescent="0.35">
      <c r="C26" t="s">
        <v>133</v>
      </c>
      <c r="D26">
        <v>81.476014760147592</v>
      </c>
      <c r="F26" t="s">
        <v>177</v>
      </c>
      <c r="G26">
        <v>91.939345570630479</v>
      </c>
      <c r="I26" t="s">
        <v>61</v>
      </c>
      <c r="J26" s="1">
        <v>90.713492764436523</v>
      </c>
      <c r="K26" s="1">
        <v>91.380706958737164</v>
      </c>
      <c r="L26" s="8">
        <v>0.45403955920131411</v>
      </c>
    </row>
    <row r="27" spans="3:12" x14ac:dyDescent="0.35">
      <c r="C27" t="s">
        <v>134</v>
      </c>
      <c r="D27">
        <v>86.880100439422463</v>
      </c>
      <c r="F27" t="s">
        <v>179</v>
      </c>
      <c r="G27">
        <v>92.655367231638422</v>
      </c>
      <c r="I27" t="s">
        <v>63</v>
      </c>
      <c r="J27" s="1">
        <v>93.413213292731371</v>
      </c>
      <c r="K27" s="1">
        <v>84.390686731502583</v>
      </c>
      <c r="L27" s="7">
        <v>3.7528019248962994E-3</v>
      </c>
    </row>
    <row r="28" spans="3:12" x14ac:dyDescent="0.35">
      <c r="C28" t="s">
        <v>85</v>
      </c>
      <c r="D28">
        <v>84.181946173242707</v>
      </c>
      <c r="E28">
        <f>_xlfn.T.TEST(D25:D27,G25:G27,2,2)</f>
        <v>6.4534318090886094E-3</v>
      </c>
      <c r="F28" t="s">
        <v>181</v>
      </c>
      <c r="G28">
        <v>92.407146970955992</v>
      </c>
      <c r="I28" t="s">
        <v>65</v>
      </c>
      <c r="J28" s="1">
        <v>93.879678241380361</v>
      </c>
      <c r="K28" s="1">
        <v>91.092191147389869</v>
      </c>
      <c r="L28" s="7">
        <v>5.6081133978036646E-3</v>
      </c>
    </row>
    <row r="29" spans="3:12" x14ac:dyDescent="0.35">
      <c r="C29" t="s">
        <v>120</v>
      </c>
      <c r="D29">
        <v>68.503937007874015</v>
      </c>
      <c r="F29" t="s">
        <v>135</v>
      </c>
      <c r="G29">
        <v>47.368421052631575</v>
      </c>
      <c r="I29" t="s">
        <v>67</v>
      </c>
      <c r="J29" s="1">
        <v>95.086255383738219</v>
      </c>
      <c r="K29" s="1">
        <v>96.015932402227278</v>
      </c>
      <c r="L29" s="8">
        <v>0.50686768343104738</v>
      </c>
    </row>
    <row r="30" spans="3:12" x14ac:dyDescent="0.35">
      <c r="C30" t="s">
        <v>121</v>
      </c>
      <c r="D30">
        <v>63.04347826086957</v>
      </c>
      <c r="F30" t="s">
        <v>136</v>
      </c>
      <c r="G30">
        <v>42.620736237757519</v>
      </c>
      <c r="L30" s="9"/>
    </row>
    <row r="31" spans="3:12" x14ac:dyDescent="0.35">
      <c r="C31" t="s">
        <v>122</v>
      </c>
      <c r="D31">
        <v>76.530612244897952</v>
      </c>
      <c r="F31" t="s">
        <v>137</v>
      </c>
      <c r="G31">
        <v>41.577743902439032</v>
      </c>
      <c r="L31" s="9"/>
    </row>
    <row r="32" spans="3:12" x14ac:dyDescent="0.35">
      <c r="C32" t="s">
        <v>91</v>
      </c>
      <c r="D32">
        <v>69.359342504547172</v>
      </c>
      <c r="E32">
        <f>_xlfn.T.TEST(D29:D31,G29:G31,2,2)</f>
        <v>4.0611196968646963E-3</v>
      </c>
      <c r="F32" t="s">
        <v>138</v>
      </c>
      <c r="G32">
        <v>43.855633730942714</v>
      </c>
    </row>
    <row r="33" spans="3:7" x14ac:dyDescent="0.35">
      <c r="C33" t="s">
        <v>123</v>
      </c>
      <c r="D33">
        <v>94.424588992137231</v>
      </c>
      <c r="F33" t="s">
        <v>176</v>
      </c>
      <c r="G33">
        <v>93.15352697095436</v>
      </c>
    </row>
    <row r="34" spans="3:7" x14ac:dyDescent="0.35">
      <c r="C34" t="s">
        <v>124</v>
      </c>
      <c r="D34">
        <v>93.898305084745758</v>
      </c>
      <c r="F34" t="s">
        <v>178</v>
      </c>
      <c r="G34">
        <v>93.474088291746654</v>
      </c>
    </row>
    <row r="35" spans="3:7" x14ac:dyDescent="0.35">
      <c r="C35" t="s">
        <v>125</v>
      </c>
      <c r="D35">
        <v>94.749216300940446</v>
      </c>
      <c r="F35" t="s">
        <v>180</v>
      </c>
      <c r="G35">
        <v>93.614830072090626</v>
      </c>
    </row>
    <row r="36" spans="3:7" x14ac:dyDescent="0.35">
      <c r="C36" t="s">
        <v>97</v>
      </c>
      <c r="D36">
        <v>94.357370125941145</v>
      </c>
      <c r="E36">
        <f>_xlfn.T.TEST(D33:D35,G33:G35,2,2)</f>
        <v>2.9031470800669805E-2</v>
      </c>
      <c r="F36" t="s">
        <v>182</v>
      </c>
      <c r="G36">
        <v>93.414148444930547</v>
      </c>
    </row>
    <row r="37" spans="3:7" x14ac:dyDescent="0.35">
      <c r="C37" t="s">
        <v>163</v>
      </c>
      <c r="D37">
        <v>75.115207373271886</v>
      </c>
      <c r="F37" t="s">
        <v>183</v>
      </c>
      <c r="G37">
        <v>80.503144654088061</v>
      </c>
    </row>
    <row r="38" spans="3:7" x14ac:dyDescent="0.35">
      <c r="C38" t="s">
        <v>164</v>
      </c>
      <c r="D38">
        <v>74.774774774774784</v>
      </c>
      <c r="F38" t="s">
        <v>185</v>
      </c>
      <c r="G38">
        <v>78.645833333333343</v>
      </c>
    </row>
    <row r="39" spans="3:7" x14ac:dyDescent="0.35">
      <c r="C39" t="s">
        <v>165</v>
      </c>
      <c r="D39">
        <v>80.729166666666657</v>
      </c>
      <c r="F39" t="s">
        <v>187</v>
      </c>
      <c r="G39">
        <v>82.389937106918239</v>
      </c>
    </row>
    <row r="40" spans="3:7" x14ac:dyDescent="0.35">
      <c r="C40" t="s">
        <v>166</v>
      </c>
      <c r="D40">
        <v>76.873049604904438</v>
      </c>
      <c r="E40">
        <f>_xlfn.T.TEST(D37:D39,G37:G39,2,2)</f>
        <v>0.17528601480092149</v>
      </c>
      <c r="F40" t="s">
        <v>189</v>
      </c>
      <c r="G40">
        <v>80.512971698113219</v>
      </c>
    </row>
    <row r="41" spans="3:7" x14ac:dyDescent="0.35">
      <c r="C41" t="s">
        <v>167</v>
      </c>
      <c r="D41">
        <v>90.414507772020727</v>
      </c>
      <c r="F41" t="s">
        <v>139</v>
      </c>
      <c r="G41">
        <v>78.343949044585997</v>
      </c>
    </row>
    <row r="42" spans="3:7" x14ac:dyDescent="0.35">
      <c r="C42" t="s">
        <v>168</v>
      </c>
      <c r="D42">
        <v>93.302540415704385</v>
      </c>
      <c r="F42" t="s">
        <v>140</v>
      </c>
      <c r="G42">
        <v>75.91463414634147</v>
      </c>
    </row>
    <row r="43" spans="3:7" x14ac:dyDescent="0.35">
      <c r="C43" t="s">
        <v>169</v>
      </c>
      <c r="D43">
        <v>93.360160965794776</v>
      </c>
      <c r="F43" t="s">
        <v>141</v>
      </c>
      <c r="G43">
        <v>75.578406169665811</v>
      </c>
    </row>
    <row r="44" spans="3:7" x14ac:dyDescent="0.35">
      <c r="C44" t="s">
        <v>170</v>
      </c>
      <c r="D44">
        <v>92.359069717839972</v>
      </c>
      <c r="E44">
        <f>_xlfn.T.TEST(D41:D43,G41:G43,2,2)</f>
        <v>2.7102817368816247E-4</v>
      </c>
      <c r="F44" t="s">
        <v>142</v>
      </c>
      <c r="G44">
        <v>76.612329786864436</v>
      </c>
    </row>
    <row r="45" spans="3:7" x14ac:dyDescent="0.35">
      <c r="C45" t="s">
        <v>171</v>
      </c>
      <c r="D45">
        <v>90.22801302931596</v>
      </c>
      <c r="F45" t="s">
        <v>184</v>
      </c>
      <c r="G45">
        <v>90.804597701149419</v>
      </c>
    </row>
    <row r="46" spans="3:7" x14ac:dyDescent="0.35">
      <c r="C46" t="s">
        <v>172</v>
      </c>
      <c r="D46">
        <v>92.139737991266372</v>
      </c>
      <c r="F46" t="s">
        <v>186</v>
      </c>
      <c r="G46">
        <v>92.01520912547528</v>
      </c>
    </row>
    <row r="47" spans="3:7" x14ac:dyDescent="0.35">
      <c r="C47" t="s">
        <v>173</v>
      </c>
      <c r="D47">
        <v>89.772727272727266</v>
      </c>
      <c r="F47" t="s">
        <v>188</v>
      </c>
      <c r="G47">
        <v>91.322314049586765</v>
      </c>
    </row>
    <row r="48" spans="3:7" x14ac:dyDescent="0.35">
      <c r="C48" t="s">
        <v>174</v>
      </c>
      <c r="D48">
        <v>90.713492764436523</v>
      </c>
      <c r="E48">
        <f>_xlfn.T.TEST(D45:D47,G45:G47,2,2)</f>
        <v>0.45403955920131411</v>
      </c>
      <c r="F48" t="s">
        <v>190</v>
      </c>
      <c r="G48">
        <v>91.380706958737164</v>
      </c>
    </row>
    <row r="49" spans="3:7" x14ac:dyDescent="0.35">
      <c r="C49" t="s">
        <v>199</v>
      </c>
      <c r="D49">
        <v>93.406593406593402</v>
      </c>
      <c r="F49" t="s">
        <v>143</v>
      </c>
      <c r="G49">
        <v>86.374133949191688</v>
      </c>
    </row>
    <row r="50" spans="3:7" x14ac:dyDescent="0.35">
      <c r="C50" t="s">
        <v>201</v>
      </c>
      <c r="D50">
        <v>93.975903614457835</v>
      </c>
      <c r="F50" t="s">
        <v>144</v>
      </c>
      <c r="G50">
        <v>85.241730279898221</v>
      </c>
    </row>
    <row r="51" spans="3:7" x14ac:dyDescent="0.35">
      <c r="C51" t="s">
        <v>203</v>
      </c>
      <c r="D51">
        <v>92.857142857142861</v>
      </c>
      <c r="F51" t="s">
        <v>145</v>
      </c>
      <c r="G51">
        <v>81.556195965417871</v>
      </c>
    </row>
    <row r="52" spans="3:7" x14ac:dyDescent="0.35">
      <c r="C52" t="s">
        <v>205</v>
      </c>
      <c r="D52">
        <v>93.413213292731371</v>
      </c>
      <c r="E52">
        <f>_xlfn.T.TEST(D49:D51,G49:G51,2,2)</f>
        <v>3.7528019248962994E-3</v>
      </c>
      <c r="F52" t="s">
        <v>146</v>
      </c>
      <c r="G52">
        <v>84.390686731502583</v>
      </c>
    </row>
    <row r="53" spans="3:7" x14ac:dyDescent="0.35">
      <c r="C53" t="s">
        <v>207</v>
      </c>
      <c r="D53">
        <v>93.262411347517727</v>
      </c>
      <c r="F53" t="s">
        <v>192</v>
      </c>
      <c r="G53">
        <v>90.277777777777786</v>
      </c>
    </row>
    <row r="54" spans="3:7" x14ac:dyDescent="0.35">
      <c r="C54" t="s">
        <v>209</v>
      </c>
      <c r="D54">
        <v>94.090909090909093</v>
      </c>
      <c r="F54" t="s">
        <v>194</v>
      </c>
      <c r="G54">
        <v>91.509433962264154</v>
      </c>
    </row>
    <row r="55" spans="3:7" x14ac:dyDescent="0.35">
      <c r="C55" t="s">
        <v>211</v>
      </c>
      <c r="D55">
        <v>94.285714285714278</v>
      </c>
      <c r="F55" t="s">
        <v>196</v>
      </c>
      <c r="G55">
        <v>91.489361702127653</v>
      </c>
    </row>
    <row r="56" spans="3:7" x14ac:dyDescent="0.35">
      <c r="C56" t="s">
        <v>213</v>
      </c>
      <c r="D56">
        <v>93.879678241380361</v>
      </c>
      <c r="E56">
        <f>_xlfn.T.TEST(D53:D55,G53:G55,2,2)</f>
        <v>5.6081133978036646E-3</v>
      </c>
      <c r="F56" t="s">
        <v>198</v>
      </c>
      <c r="G56">
        <v>91.092191147389869</v>
      </c>
    </row>
    <row r="57" spans="3:7" x14ac:dyDescent="0.35">
      <c r="C57" t="s">
        <v>152</v>
      </c>
      <c r="D57">
        <v>97.551020408163268</v>
      </c>
      <c r="F57" t="s">
        <v>200</v>
      </c>
      <c r="G57">
        <v>95.652173913043484</v>
      </c>
    </row>
    <row r="58" spans="3:7" x14ac:dyDescent="0.35">
      <c r="C58" t="s">
        <v>153</v>
      </c>
      <c r="D58">
        <v>96.816479400749074</v>
      </c>
      <c r="F58" t="s">
        <v>202</v>
      </c>
      <c r="G58">
        <v>94.152046783625735</v>
      </c>
    </row>
    <row r="59" spans="3:7" x14ac:dyDescent="0.35">
      <c r="C59" t="s">
        <v>154</v>
      </c>
      <c r="D59">
        <v>93.680297397769522</v>
      </c>
      <c r="F59" t="s">
        <v>204</v>
      </c>
      <c r="G59">
        <v>95.454545454545453</v>
      </c>
    </row>
    <row r="60" spans="3:7" x14ac:dyDescent="0.35">
      <c r="C60" t="s">
        <v>151</v>
      </c>
      <c r="D60">
        <v>96.015932402227278</v>
      </c>
      <c r="E60">
        <f>_xlfn.T.TEST(D57:D59,G57:G59,2,2)</f>
        <v>0.50686768343104738</v>
      </c>
      <c r="F60" t="s">
        <v>206</v>
      </c>
      <c r="G60">
        <v>95.086255383738219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0832-787F-41B7-9898-24915D341EC2}">
  <dimension ref="B1:AK73"/>
  <sheetViews>
    <sheetView tabSelected="1" zoomScale="54" workbookViewId="0">
      <selection activeCell="B2" sqref="B2:F11"/>
    </sheetView>
  </sheetViews>
  <sheetFormatPr defaultRowHeight="14.5" x14ac:dyDescent="0.35"/>
  <sheetData>
    <row r="1" spans="2:37" x14ac:dyDescent="0.35">
      <c r="B1" t="s">
        <v>47</v>
      </c>
      <c r="C1" t="s">
        <v>48</v>
      </c>
    </row>
    <row r="2" spans="2:37" x14ac:dyDescent="0.35">
      <c r="B2" t="s">
        <v>49</v>
      </c>
      <c r="C2">
        <v>76.567051144580645</v>
      </c>
      <c r="E2" t="s">
        <v>50</v>
      </c>
      <c r="F2">
        <v>92.542925710757174</v>
      </c>
      <c r="H2" t="s">
        <v>49</v>
      </c>
      <c r="I2">
        <v>76.567051144580645</v>
      </c>
      <c r="L2" t="s">
        <v>2</v>
      </c>
      <c r="M2" s="1">
        <v>0</v>
      </c>
      <c r="N2">
        <v>0</v>
      </c>
      <c r="P2" t="s">
        <v>0</v>
      </c>
      <c r="Q2" s="1">
        <v>0.25062656641604009</v>
      </c>
      <c r="R2">
        <v>0.25062656641604009</v>
      </c>
      <c r="T2" t="s">
        <v>3</v>
      </c>
      <c r="U2" s="1">
        <v>0</v>
      </c>
      <c r="V2">
        <v>0</v>
      </c>
      <c r="X2" t="s">
        <v>6</v>
      </c>
      <c r="Y2" s="1">
        <v>0.1061571125265393</v>
      </c>
      <c r="Z2">
        <v>0.1061571125265393</v>
      </c>
      <c r="AB2" t="s">
        <v>8</v>
      </c>
      <c r="AC2" s="1">
        <v>1.9090909090909089</v>
      </c>
      <c r="AD2">
        <v>0.95778670480479466</v>
      </c>
      <c r="AF2" t="s">
        <v>9</v>
      </c>
      <c r="AG2" s="1">
        <v>0.43479911900964535</v>
      </c>
      <c r="AH2">
        <v>0.24994239325106238</v>
      </c>
    </row>
    <row r="3" spans="2:37" x14ac:dyDescent="0.35">
      <c r="B3" t="s">
        <v>51</v>
      </c>
      <c r="C3">
        <v>85.817384509136488</v>
      </c>
      <c r="E3" t="s">
        <v>52</v>
      </c>
      <c r="F3">
        <v>92.656419415094945</v>
      </c>
      <c r="H3" t="s">
        <v>51</v>
      </c>
      <c r="I3">
        <v>85.817384509136488</v>
      </c>
      <c r="L3" t="s">
        <v>17</v>
      </c>
      <c r="M3">
        <v>0.1349527665317139</v>
      </c>
      <c r="N3">
        <v>0.1349527665317139</v>
      </c>
      <c r="P3" t="s">
        <v>11</v>
      </c>
      <c r="Q3">
        <v>0.25062656641604009</v>
      </c>
      <c r="R3">
        <v>0.25062656641604009</v>
      </c>
      <c r="T3" t="s">
        <v>23</v>
      </c>
      <c r="U3">
        <v>0.39870787024487209</v>
      </c>
      <c r="V3">
        <v>0.21452170199465323</v>
      </c>
      <c r="X3" t="s">
        <v>29</v>
      </c>
      <c r="Y3">
        <v>0</v>
      </c>
      <c r="Z3">
        <v>0</v>
      </c>
      <c r="AB3" t="s">
        <v>35</v>
      </c>
      <c r="AC3">
        <v>1.2508192899340609</v>
      </c>
      <c r="AD3">
        <v>0.28271815023243113</v>
      </c>
      <c r="AF3" t="s">
        <v>41</v>
      </c>
      <c r="AG3">
        <v>0</v>
      </c>
      <c r="AH3">
        <v>0</v>
      </c>
    </row>
    <row r="4" spans="2:37" x14ac:dyDescent="0.35">
      <c r="B4" t="s">
        <v>53</v>
      </c>
      <c r="C4">
        <v>83.074289123171312</v>
      </c>
      <c r="E4" t="s">
        <v>54</v>
      </c>
      <c r="F4">
        <v>45.501151703561256</v>
      </c>
      <c r="H4" t="s">
        <v>53</v>
      </c>
      <c r="I4">
        <v>83.074289123171312</v>
      </c>
      <c r="L4" t="s">
        <v>18</v>
      </c>
      <c r="M4">
        <v>0</v>
      </c>
      <c r="N4">
        <v>0</v>
      </c>
      <c r="P4" t="s">
        <v>12</v>
      </c>
      <c r="Q4">
        <v>0</v>
      </c>
      <c r="R4">
        <v>0</v>
      </c>
      <c r="T4" t="s">
        <v>24</v>
      </c>
      <c r="U4">
        <v>0</v>
      </c>
      <c r="V4">
        <v>0</v>
      </c>
      <c r="X4" t="s">
        <v>30</v>
      </c>
      <c r="Y4">
        <v>0.20407531277096494</v>
      </c>
      <c r="Z4">
        <v>0.10334075193647989</v>
      </c>
      <c r="AB4" t="s">
        <v>36</v>
      </c>
      <c r="AC4">
        <v>2.5043585785273765</v>
      </c>
      <c r="AD4">
        <v>0.44131958252502912</v>
      </c>
      <c r="AF4" t="s">
        <v>42</v>
      </c>
      <c r="AG4">
        <v>0.32422672319045381</v>
      </c>
      <c r="AH4">
        <v>0.16314934317492366</v>
      </c>
    </row>
    <row r="5" spans="2:37" x14ac:dyDescent="0.35">
      <c r="B5" t="s">
        <v>55</v>
      </c>
      <c r="C5">
        <v>94.376841695795804</v>
      </c>
      <c r="E5" t="s">
        <v>56</v>
      </c>
      <c r="F5">
        <v>93.557234487192204</v>
      </c>
      <c r="H5" t="s">
        <v>55</v>
      </c>
      <c r="I5">
        <v>94.376841695795804</v>
      </c>
      <c r="L5" t="s">
        <v>19</v>
      </c>
      <c r="M5">
        <v>0.2032520325203252</v>
      </c>
      <c r="N5">
        <v>0.2032520325203252</v>
      </c>
      <c r="P5" t="s">
        <v>13</v>
      </c>
      <c r="Q5">
        <v>1.5634895601789189</v>
      </c>
      <c r="R5">
        <v>0.68180776606318705</v>
      </c>
      <c r="T5" t="s">
        <v>25</v>
      </c>
      <c r="U5">
        <v>0</v>
      </c>
      <c r="V5">
        <v>0</v>
      </c>
      <c r="X5" t="s">
        <v>31</v>
      </c>
      <c r="Y5">
        <v>0</v>
      </c>
      <c r="Z5">
        <v>0</v>
      </c>
      <c r="AB5" t="s">
        <v>37</v>
      </c>
      <c r="AC5">
        <v>3.1942252715837625</v>
      </c>
      <c r="AD5">
        <v>0.41081597863297992</v>
      </c>
      <c r="AF5" t="s">
        <v>43</v>
      </c>
      <c r="AG5">
        <v>0.11148272017837235</v>
      </c>
      <c r="AH5">
        <v>0.11148272017837237</v>
      </c>
    </row>
    <row r="6" spans="2:37" x14ac:dyDescent="0.35">
      <c r="B6" t="s">
        <v>57</v>
      </c>
      <c r="C6">
        <v>76.873049604904438</v>
      </c>
      <c r="E6" t="s">
        <v>58</v>
      </c>
      <c r="F6">
        <v>80.512971698113219</v>
      </c>
      <c r="H6" t="s">
        <v>50</v>
      </c>
      <c r="I6">
        <v>92.542925710757174</v>
      </c>
      <c r="L6" t="s">
        <v>20</v>
      </c>
      <c r="M6">
        <v>0.34000033251866263</v>
      </c>
      <c r="N6">
        <v>0.18019589468219419</v>
      </c>
      <c r="P6" t="s">
        <v>14</v>
      </c>
      <c r="Q6">
        <v>0.86290357997836387</v>
      </c>
      <c r="R6">
        <v>0.20255676336927625</v>
      </c>
      <c r="T6" t="s">
        <v>26</v>
      </c>
      <c r="U6">
        <v>8.3333333333333329E-2</v>
      </c>
      <c r="V6">
        <v>8.3333333333333343E-2</v>
      </c>
      <c r="X6" t="s">
        <v>32</v>
      </c>
      <c r="Y6">
        <v>0.1061571125265393</v>
      </c>
      <c r="Z6">
        <v>0.1061571125265393</v>
      </c>
      <c r="AB6" t="s">
        <v>38</v>
      </c>
      <c r="AC6">
        <v>1.0218456436267596</v>
      </c>
      <c r="AD6">
        <v>0.48014311202087862</v>
      </c>
      <c r="AF6" t="s">
        <v>44</v>
      </c>
      <c r="AG6">
        <v>0</v>
      </c>
      <c r="AH6">
        <v>0</v>
      </c>
    </row>
    <row r="7" spans="2:37" x14ac:dyDescent="0.35">
      <c r="B7" t="s">
        <v>59</v>
      </c>
      <c r="C7">
        <v>92.214787116338471</v>
      </c>
      <c r="E7" t="s">
        <v>60</v>
      </c>
      <c r="F7">
        <v>76.924968968462764</v>
      </c>
      <c r="H7" t="s">
        <v>57</v>
      </c>
      <c r="I7">
        <v>76.873049604904438</v>
      </c>
      <c r="L7" t="s">
        <v>21</v>
      </c>
      <c r="M7">
        <v>0.28050490883590462</v>
      </c>
      <c r="N7">
        <v>0.14479621697331413</v>
      </c>
      <c r="P7" t="s">
        <v>15</v>
      </c>
      <c r="Q7">
        <v>0.92088818438602615</v>
      </c>
      <c r="R7">
        <v>0.38382767128052114</v>
      </c>
      <c r="T7" t="s">
        <v>27</v>
      </c>
      <c r="U7">
        <v>0.49751243781094523</v>
      </c>
      <c r="V7">
        <v>0.49751243781094528</v>
      </c>
      <c r="X7" t="s">
        <v>33</v>
      </c>
      <c r="Y7">
        <v>0</v>
      </c>
      <c r="Z7">
        <v>0</v>
      </c>
      <c r="AB7" t="s">
        <v>39</v>
      </c>
      <c r="AC7">
        <v>1.9090909090909089</v>
      </c>
      <c r="AD7">
        <v>0.95778670480479466</v>
      </c>
      <c r="AF7" t="s">
        <v>45</v>
      </c>
      <c r="AG7">
        <v>0.35087719298245612</v>
      </c>
      <c r="AH7">
        <v>0.35087719298245612</v>
      </c>
    </row>
    <row r="8" spans="2:37" x14ac:dyDescent="0.35">
      <c r="B8" t="s">
        <v>61</v>
      </c>
      <c r="C8">
        <v>90.713492764436523</v>
      </c>
      <c r="E8" t="s">
        <v>62</v>
      </c>
      <c r="F8">
        <v>91.380706958737164</v>
      </c>
      <c r="H8" t="s">
        <v>59</v>
      </c>
      <c r="I8">
        <v>92.214787116338471</v>
      </c>
      <c r="L8" t="s">
        <v>22</v>
      </c>
      <c r="M8">
        <v>0.61415098449830186</v>
      </c>
      <c r="N8">
        <v>0.14629457183917466</v>
      </c>
      <c r="P8" t="s">
        <v>16</v>
      </c>
      <c r="Q8">
        <v>0.45045045045045046</v>
      </c>
      <c r="R8">
        <v>0.45045045045045046</v>
      </c>
      <c r="T8" t="s">
        <v>28</v>
      </c>
      <c r="U8">
        <v>0.1923162188525317</v>
      </c>
      <c r="V8">
        <v>9.6302945467438131E-2</v>
      </c>
      <c r="X8" t="s">
        <v>34</v>
      </c>
      <c r="Y8">
        <v>0</v>
      </c>
      <c r="Z8">
        <v>0</v>
      </c>
      <c r="AB8" t="s">
        <v>40</v>
      </c>
      <c r="AC8">
        <v>0.99067491931200724</v>
      </c>
      <c r="AD8">
        <v>0.24423980107521687</v>
      </c>
      <c r="AF8" t="s">
        <v>46</v>
      </c>
      <c r="AG8">
        <v>0.43479911900964535</v>
      </c>
      <c r="AH8">
        <v>0.24994239325106238</v>
      </c>
    </row>
    <row r="9" spans="2:37" x14ac:dyDescent="0.35">
      <c r="B9" t="s">
        <v>63</v>
      </c>
      <c r="C9">
        <v>93.426544868455778</v>
      </c>
      <c r="E9" t="s">
        <v>64</v>
      </c>
      <c r="F9">
        <v>85.125298809939068</v>
      </c>
      <c r="H9" t="s">
        <v>61</v>
      </c>
      <c r="I9">
        <v>90.713492764436523</v>
      </c>
      <c r="Q9" s="1"/>
    </row>
    <row r="10" spans="2:37" x14ac:dyDescent="0.35">
      <c r="B10" t="s">
        <v>65</v>
      </c>
      <c r="C10">
        <v>93.879678241380361</v>
      </c>
      <c r="E10" t="s">
        <v>66</v>
      </c>
      <c r="F10">
        <v>91.092191147389869</v>
      </c>
      <c r="H10" t="s">
        <v>52</v>
      </c>
      <c r="I10">
        <v>92.656419415094945</v>
      </c>
    </row>
    <row r="11" spans="2:37" x14ac:dyDescent="0.35">
      <c r="B11" t="s">
        <v>67</v>
      </c>
      <c r="C11">
        <v>94.642235204267593</v>
      </c>
      <c r="E11" t="s">
        <v>68</v>
      </c>
      <c r="F11">
        <v>95.96262147422209</v>
      </c>
      <c r="H11" t="s">
        <v>58</v>
      </c>
      <c r="I11">
        <v>80.512971698113219</v>
      </c>
    </row>
    <row r="12" spans="2:37" x14ac:dyDescent="0.35">
      <c r="B12" t="s">
        <v>107</v>
      </c>
      <c r="C12" s="1">
        <v>90.224429598030397</v>
      </c>
      <c r="D12">
        <v>1.4391271767004465</v>
      </c>
      <c r="H12" t="s">
        <v>63</v>
      </c>
      <c r="I12">
        <v>93.426544868455778</v>
      </c>
      <c r="T12" t="s">
        <v>69</v>
      </c>
      <c r="U12">
        <v>11.19995745215158</v>
      </c>
      <c r="V12">
        <v>1.1867115694334665</v>
      </c>
      <c r="X12" t="s">
        <v>70</v>
      </c>
      <c r="Y12">
        <v>0.8232323232323232</v>
      </c>
      <c r="Z12">
        <v>0.41552491256720497</v>
      </c>
    </row>
    <row r="13" spans="2:37" x14ac:dyDescent="0.35">
      <c r="H13" t="s">
        <v>65</v>
      </c>
      <c r="I13">
        <v>93.879678241380361</v>
      </c>
      <c r="Q13" s="1"/>
      <c r="T13" t="s">
        <v>71</v>
      </c>
      <c r="U13">
        <v>14.846091447234897</v>
      </c>
      <c r="V13">
        <v>1.0653121903525689</v>
      </c>
      <c r="X13" t="s">
        <v>72</v>
      </c>
      <c r="Y13">
        <v>0</v>
      </c>
      <c r="Z13">
        <v>0</v>
      </c>
    </row>
    <row r="14" spans="2:37" x14ac:dyDescent="0.35">
      <c r="H14" t="s">
        <v>56</v>
      </c>
      <c r="I14">
        <v>93.557234487192204</v>
      </c>
    </row>
    <row r="15" spans="2:37" x14ac:dyDescent="0.35">
      <c r="H15" t="s">
        <v>62</v>
      </c>
      <c r="I15">
        <v>91.380706958737164</v>
      </c>
    </row>
    <row r="16" spans="2:37" x14ac:dyDescent="0.35">
      <c r="H16" t="s">
        <v>66</v>
      </c>
      <c r="I16">
        <v>91.092191147389869</v>
      </c>
      <c r="M16" t="s">
        <v>73</v>
      </c>
      <c r="N16">
        <v>68.487907891691748</v>
      </c>
      <c r="O16">
        <v>0.46383482799880732</v>
      </c>
      <c r="Q16" t="s">
        <v>74</v>
      </c>
      <c r="R16">
        <v>71.828143883483605</v>
      </c>
      <c r="S16">
        <v>2.7167283071327391</v>
      </c>
      <c r="U16" t="s">
        <v>75</v>
      </c>
      <c r="V16">
        <v>74.020609065102178</v>
      </c>
      <c r="W16">
        <v>0.61142341617368567</v>
      </c>
      <c r="Y16" t="s">
        <v>76</v>
      </c>
      <c r="Z16">
        <v>76.451678040844357</v>
      </c>
      <c r="AA16">
        <v>1.9016600130057322</v>
      </c>
      <c r="AC16" t="s">
        <v>77</v>
      </c>
      <c r="AD16">
        <v>80.702115556518677</v>
      </c>
      <c r="AE16">
        <v>3.1286727828626972</v>
      </c>
      <c r="AG16" t="s">
        <v>78</v>
      </c>
      <c r="AH16">
        <v>87.911852429843307</v>
      </c>
      <c r="AI16">
        <v>1.7959264735350926</v>
      </c>
      <c r="AK16">
        <f>AVERAGE(N16,R16,V16,Z16,AD16,AH16)</f>
        <v>76.567051144580645</v>
      </c>
    </row>
    <row r="17" spans="4:37" x14ac:dyDescent="0.35">
      <c r="H17" t="s">
        <v>67</v>
      </c>
      <c r="I17">
        <v>94.642235204267593</v>
      </c>
      <c r="M17" t="s">
        <v>79</v>
      </c>
      <c r="N17">
        <v>75.108574220774472</v>
      </c>
      <c r="O17">
        <v>2.9503020582670154</v>
      </c>
      <c r="Q17" t="s">
        <v>80</v>
      </c>
      <c r="R17">
        <v>83.454232641633169</v>
      </c>
      <c r="S17">
        <v>1.5006243688616341</v>
      </c>
      <c r="U17" t="s">
        <v>81</v>
      </c>
      <c r="V17">
        <v>83.963607773384766</v>
      </c>
      <c r="W17">
        <v>2.1137731233376389</v>
      </c>
      <c r="Y17" t="s">
        <v>82</v>
      </c>
      <c r="Z17">
        <v>86.044056710579341</v>
      </c>
      <c r="AA17">
        <v>1.0542737152183157</v>
      </c>
      <c r="AC17" t="s">
        <v>83</v>
      </c>
      <c r="AD17">
        <v>90.857281918541617</v>
      </c>
      <c r="AE17">
        <v>2.8680859472104387</v>
      </c>
      <c r="AG17" t="s">
        <v>84</v>
      </c>
      <c r="AH17">
        <v>87.644033074904641</v>
      </c>
      <c r="AI17">
        <v>2.760433625672194</v>
      </c>
      <c r="AK17">
        <f t="shared" ref="AK17:AK20" si="0">AVERAGE(N17,R17,V17,Z17,AD17,AH17)</f>
        <v>84.511964389969663</v>
      </c>
    </row>
    <row r="18" spans="4:37" x14ac:dyDescent="0.35">
      <c r="H18" t="s">
        <v>54</v>
      </c>
      <c r="I18">
        <v>45.501151703561256</v>
      </c>
      <c r="M18" t="s">
        <v>85</v>
      </c>
      <c r="N18">
        <v>78.578977854004933</v>
      </c>
      <c r="O18">
        <v>2.6037773438941048</v>
      </c>
      <c r="Q18" t="s">
        <v>86</v>
      </c>
      <c r="R18">
        <v>82.742902876804138</v>
      </c>
      <c r="S18">
        <v>0.71311182544783558</v>
      </c>
      <c r="U18" t="s">
        <v>87</v>
      </c>
      <c r="V18">
        <v>84.255161188556187</v>
      </c>
      <c r="W18">
        <v>1.8541892763148806</v>
      </c>
      <c r="Y18" t="s">
        <v>88</v>
      </c>
      <c r="Z18">
        <v>91.925832279814585</v>
      </c>
      <c r="AA18">
        <v>0.96308902133842311</v>
      </c>
      <c r="AC18" t="s">
        <v>89</v>
      </c>
      <c r="AD18">
        <v>88.505411008406554</v>
      </c>
      <c r="AE18">
        <v>0.79401767084912689</v>
      </c>
      <c r="AG18" t="s">
        <v>90</v>
      </c>
      <c r="AH18">
        <v>88.896021847232419</v>
      </c>
      <c r="AI18">
        <v>1.5309269061475965</v>
      </c>
      <c r="AK18">
        <f t="shared" si="0"/>
        <v>85.817384509136488</v>
      </c>
    </row>
    <row r="19" spans="4:37" x14ac:dyDescent="0.35">
      <c r="H19" t="s">
        <v>60</v>
      </c>
      <c r="I19">
        <v>76.924968968462764</v>
      </c>
      <c r="M19" t="s">
        <v>91</v>
      </c>
      <c r="N19">
        <v>69.359342504547172</v>
      </c>
      <c r="O19">
        <v>3.9168220408296714</v>
      </c>
      <c r="Q19" t="s">
        <v>92</v>
      </c>
      <c r="R19">
        <v>82.222081591074314</v>
      </c>
      <c r="S19">
        <v>3.1881874603420117</v>
      </c>
      <c r="U19" t="s">
        <v>93</v>
      </c>
      <c r="V19">
        <v>79.724790540658731</v>
      </c>
      <c r="W19">
        <v>1.3040340317155881</v>
      </c>
      <c r="Y19" t="s">
        <v>94</v>
      </c>
      <c r="Z19">
        <v>85.424524771740764</v>
      </c>
      <c r="AA19">
        <v>0.86544694291090163</v>
      </c>
      <c r="AC19" t="s">
        <v>95</v>
      </c>
      <c r="AD19">
        <v>87.422665563938551</v>
      </c>
      <c r="AE19">
        <v>3.2296321634429743</v>
      </c>
      <c r="AG19" t="s">
        <v>96</v>
      </c>
      <c r="AH19">
        <v>85.666278166278175</v>
      </c>
      <c r="AI19">
        <v>0.9624523766124653</v>
      </c>
      <c r="AK19">
        <f t="shared" si="0"/>
        <v>81.636613856372961</v>
      </c>
    </row>
    <row r="20" spans="4:37" x14ac:dyDescent="0.35">
      <c r="H20" t="s">
        <v>64</v>
      </c>
      <c r="I20">
        <v>85.125298809939068</v>
      </c>
      <c r="M20" t="s">
        <v>97</v>
      </c>
      <c r="N20">
        <v>92.760501821062618</v>
      </c>
      <c r="O20">
        <v>1.382735362793146</v>
      </c>
      <c r="Q20" t="s">
        <v>98</v>
      </c>
      <c r="R20">
        <v>92.379393644955641</v>
      </c>
      <c r="S20">
        <v>1.1896972687717478</v>
      </c>
      <c r="U20" t="s">
        <v>99</v>
      </c>
      <c r="V20">
        <v>93.000412753062918</v>
      </c>
      <c r="W20">
        <v>0.17598316098040634</v>
      </c>
      <c r="Y20" t="s">
        <v>100</v>
      </c>
      <c r="Z20">
        <v>95.086588705566328</v>
      </c>
      <c r="AA20">
        <v>0.479606027376553</v>
      </c>
      <c r="AC20" t="s">
        <v>101</v>
      </c>
      <c r="AD20">
        <v>96.192588067142594</v>
      </c>
      <c r="AE20">
        <v>0.4781709253018227</v>
      </c>
      <c r="AG20" t="s">
        <v>102</v>
      </c>
      <c r="AH20">
        <v>96.841565182984709</v>
      </c>
      <c r="AI20">
        <v>0.23059422071472824</v>
      </c>
      <c r="AK20">
        <f t="shared" si="0"/>
        <v>94.376841695795804</v>
      </c>
    </row>
    <row r="21" spans="4:37" x14ac:dyDescent="0.35">
      <c r="H21" t="s">
        <v>68</v>
      </c>
      <c r="I21">
        <v>95.96262147422209</v>
      </c>
      <c r="Q21" s="1"/>
    </row>
    <row r="24" spans="4:37" x14ac:dyDescent="0.35">
      <c r="M24" t="s">
        <v>54</v>
      </c>
      <c r="N24">
        <v>53.558702635555875</v>
      </c>
      <c r="O24">
        <v>1.6237709708330024</v>
      </c>
      <c r="Q24" t="s">
        <v>103</v>
      </c>
      <c r="R24">
        <v>64.296575210244839</v>
      </c>
      <c r="S24">
        <v>1.8579394192386209</v>
      </c>
      <c r="U24">
        <v>45.501151703561256</v>
      </c>
    </row>
    <row r="25" spans="4:37" x14ac:dyDescent="0.35">
      <c r="M25" t="s">
        <v>60</v>
      </c>
      <c r="N25">
        <v>80.819715653694402</v>
      </c>
      <c r="O25">
        <v>1.5634231426781651</v>
      </c>
      <c r="Q25" t="s">
        <v>104</v>
      </c>
      <c r="R25">
        <v>73.030222283231112</v>
      </c>
      <c r="S25">
        <v>0.29569447025444001</v>
      </c>
      <c r="U25">
        <f>AVERAGE(N25,R25)</f>
        <v>76.924968968462764</v>
      </c>
    </row>
    <row r="28" spans="4:37" x14ac:dyDescent="0.35">
      <c r="D28" t="e">
        <f>AVERAGE(C11,#REF!)</f>
        <v>#REF!</v>
      </c>
      <c r="U28" t="e">
        <f t="shared" ref="U28:U34" si="1">AVERAGE(N28,R28)</f>
        <v>#DIV/0!</v>
      </c>
    </row>
    <row r="29" spans="4:37" x14ac:dyDescent="0.35">
      <c r="M29" t="s">
        <v>64</v>
      </c>
      <c r="N29">
        <v>86.827485380116968</v>
      </c>
      <c r="O29">
        <v>3.0868732781252906</v>
      </c>
      <c r="Q29" t="s">
        <v>105</v>
      </c>
      <c r="R29">
        <v>83.423112239761181</v>
      </c>
      <c r="S29">
        <v>1.7297377475898172</v>
      </c>
      <c r="U29">
        <f t="shared" si="1"/>
        <v>85.125298809939068</v>
      </c>
    </row>
    <row r="30" spans="4:37" x14ac:dyDescent="0.35">
      <c r="U30" t="e">
        <f t="shared" si="1"/>
        <v>#DIV/0!</v>
      </c>
    </row>
    <row r="31" spans="4:37" x14ac:dyDescent="0.35">
      <c r="U31" t="e">
        <f t="shared" si="1"/>
        <v>#DIV/0!</v>
      </c>
    </row>
    <row r="32" spans="4:37" x14ac:dyDescent="0.35">
      <c r="U32" t="e">
        <f t="shared" si="1"/>
        <v>#DIV/0!</v>
      </c>
    </row>
    <row r="33" spans="4:21" x14ac:dyDescent="0.35">
      <c r="U33" t="e">
        <f t="shared" si="1"/>
        <v>#DIV/0!</v>
      </c>
    </row>
    <row r="34" spans="4:21" x14ac:dyDescent="0.35">
      <c r="M34" t="s">
        <v>68</v>
      </c>
      <c r="N34">
        <v>95.617010155316621</v>
      </c>
      <c r="O34">
        <v>1.2125263501649279</v>
      </c>
      <c r="Q34" t="s">
        <v>106</v>
      </c>
      <c r="R34">
        <v>96.308232793127559</v>
      </c>
      <c r="S34">
        <v>1.3199541398237253</v>
      </c>
      <c r="U34">
        <f t="shared" si="1"/>
        <v>95.96262147422209</v>
      </c>
    </row>
    <row r="36" spans="4:21" x14ac:dyDescent="0.35">
      <c r="N36">
        <f>AVERAGE(N24,N26,N27,N30,N32,N33)</f>
        <v>53.558702635555875</v>
      </c>
      <c r="R36">
        <f>AVERAGE(R24,R26,R27,R30,R32,R33)</f>
        <v>64.296575210244839</v>
      </c>
      <c r="T36">
        <f>AVERAGE(N36,R36)</f>
        <v>58.927638922900357</v>
      </c>
    </row>
    <row r="44" spans="4:21" x14ac:dyDescent="0.35">
      <c r="D44" t="e">
        <f>AVERAGE(#REF!,#REF!,#REF!,#REF!,C11,#REF!)</f>
        <v>#REF!</v>
      </c>
      <c r="K44">
        <v>92.681661846156544</v>
      </c>
    </row>
    <row r="73" spans="21:21" x14ac:dyDescent="0.35">
      <c r="U73">
        <f>78+20+110</f>
        <v>208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711A-7A0D-4316-82F2-AAC0F0987082}">
  <dimension ref="B1:I47"/>
  <sheetViews>
    <sheetView zoomScale="52" workbookViewId="0">
      <selection activeCell="D43" sqref="D43"/>
    </sheetView>
  </sheetViews>
  <sheetFormatPr defaultRowHeight="14.5" x14ac:dyDescent="0.35"/>
  <sheetData>
    <row r="1" spans="2:9" x14ac:dyDescent="0.35">
      <c r="B1" t="s">
        <v>0</v>
      </c>
      <c r="C1" s="1">
        <v>0.25062656641604009</v>
      </c>
    </row>
    <row r="2" spans="2:9" x14ac:dyDescent="0.35">
      <c r="B2" t="s">
        <v>1</v>
      </c>
      <c r="C2" s="1">
        <v>0.30581039755351686</v>
      </c>
      <c r="F2" t="s">
        <v>11</v>
      </c>
      <c r="G2">
        <v>0.25062656641604009</v>
      </c>
      <c r="I2">
        <f>AVERAGE(G2:G47)</f>
        <v>0.52794558926626323</v>
      </c>
    </row>
    <row r="3" spans="2:9" x14ac:dyDescent="0.35">
      <c r="B3" t="s">
        <v>2</v>
      </c>
      <c r="C3" s="1">
        <v>0</v>
      </c>
      <c r="F3" t="s">
        <v>12</v>
      </c>
      <c r="G3">
        <v>0</v>
      </c>
    </row>
    <row r="4" spans="2:9" x14ac:dyDescent="0.35">
      <c r="B4" t="s">
        <v>3</v>
      </c>
      <c r="C4" s="1">
        <v>0</v>
      </c>
      <c r="F4" t="s">
        <v>13</v>
      </c>
      <c r="G4">
        <v>1.5634895601789189</v>
      </c>
    </row>
    <row r="5" spans="2:9" x14ac:dyDescent="0.35">
      <c r="B5" t="s">
        <v>4</v>
      </c>
      <c r="C5" s="1">
        <v>11.19995745215158</v>
      </c>
      <c r="F5" t="s">
        <v>14</v>
      </c>
      <c r="G5">
        <v>0.86290357997836387</v>
      </c>
    </row>
    <row r="6" spans="2:9" x14ac:dyDescent="0.35">
      <c r="B6" t="s">
        <v>5</v>
      </c>
      <c r="C6" s="1">
        <v>0.5535662839033626</v>
      </c>
      <c r="F6" t="s">
        <v>15</v>
      </c>
      <c r="G6">
        <v>0.92088818438602615</v>
      </c>
    </row>
    <row r="7" spans="2:9" x14ac:dyDescent="0.35">
      <c r="B7" t="s">
        <v>6</v>
      </c>
      <c r="C7" s="1">
        <v>0.1061571125265393</v>
      </c>
      <c r="F7" t="s">
        <v>16</v>
      </c>
      <c r="G7">
        <v>0.45045045045045046</v>
      </c>
    </row>
    <row r="8" spans="2:9" x14ac:dyDescent="0.35">
      <c r="B8" t="s">
        <v>7</v>
      </c>
      <c r="C8" s="1">
        <v>0.8232323232323232</v>
      </c>
      <c r="G8" s="1"/>
    </row>
    <row r="9" spans="2:9" x14ac:dyDescent="0.35">
      <c r="B9" t="s">
        <v>8</v>
      </c>
      <c r="C9" s="1">
        <v>1.9090909090909089</v>
      </c>
      <c r="F9" t="s">
        <v>2</v>
      </c>
      <c r="G9" s="1">
        <v>0</v>
      </c>
    </row>
    <row r="10" spans="2:9" x14ac:dyDescent="0.35">
      <c r="B10" t="s">
        <v>9</v>
      </c>
      <c r="C10" s="1">
        <v>0.43479911900964535</v>
      </c>
      <c r="F10" t="s">
        <v>17</v>
      </c>
      <c r="G10">
        <v>0.1349527665317139</v>
      </c>
    </row>
    <row r="11" spans="2:9" x14ac:dyDescent="0.35">
      <c r="B11" t="s">
        <v>10</v>
      </c>
      <c r="C11" s="1">
        <v>0.1349527665317139</v>
      </c>
      <c r="F11" t="s">
        <v>18</v>
      </c>
      <c r="G11">
        <v>0</v>
      </c>
    </row>
    <row r="12" spans="2:9" x14ac:dyDescent="0.35">
      <c r="F12" t="s">
        <v>19</v>
      </c>
      <c r="G12">
        <v>0.2032520325203252</v>
      </c>
    </row>
    <row r="13" spans="2:9" x14ac:dyDescent="0.35">
      <c r="F13" t="s">
        <v>20</v>
      </c>
      <c r="G13">
        <v>0.34000033251866263</v>
      </c>
    </row>
    <row r="14" spans="2:9" x14ac:dyDescent="0.35">
      <c r="F14" t="s">
        <v>21</v>
      </c>
      <c r="G14">
        <v>0.28050490883590462</v>
      </c>
    </row>
    <row r="15" spans="2:9" x14ac:dyDescent="0.35">
      <c r="F15" t="s">
        <v>22</v>
      </c>
      <c r="G15">
        <v>0.61415098449830186</v>
      </c>
    </row>
    <row r="17" spans="6:7" x14ac:dyDescent="0.35">
      <c r="F17" t="s">
        <v>3</v>
      </c>
      <c r="G17" s="1">
        <v>0</v>
      </c>
    </row>
    <row r="18" spans="6:7" x14ac:dyDescent="0.35">
      <c r="F18" t="s">
        <v>23</v>
      </c>
      <c r="G18">
        <v>0.39870787024487209</v>
      </c>
    </row>
    <row r="19" spans="6:7" x14ac:dyDescent="0.35">
      <c r="F19" t="s">
        <v>24</v>
      </c>
      <c r="G19">
        <v>0</v>
      </c>
    </row>
    <row r="20" spans="6:7" x14ac:dyDescent="0.35">
      <c r="F20" t="s">
        <v>25</v>
      </c>
      <c r="G20">
        <v>0</v>
      </c>
    </row>
    <row r="21" spans="6:7" x14ac:dyDescent="0.35">
      <c r="F21" t="s">
        <v>26</v>
      </c>
      <c r="G21">
        <v>8.3333333333333329E-2</v>
      </c>
    </row>
    <row r="22" spans="6:7" x14ac:dyDescent="0.35">
      <c r="F22" t="s">
        <v>27</v>
      </c>
      <c r="G22">
        <v>0.49751243781094523</v>
      </c>
    </row>
    <row r="23" spans="6:7" x14ac:dyDescent="0.35">
      <c r="F23" t="s">
        <v>28</v>
      </c>
      <c r="G23">
        <v>0.1923162188525317</v>
      </c>
    </row>
    <row r="25" spans="6:7" x14ac:dyDescent="0.35">
      <c r="F25" t="s">
        <v>6</v>
      </c>
      <c r="G25" s="1">
        <v>0.1061571125265393</v>
      </c>
    </row>
    <row r="26" spans="6:7" x14ac:dyDescent="0.35">
      <c r="F26" t="s">
        <v>29</v>
      </c>
      <c r="G26">
        <v>0</v>
      </c>
    </row>
    <row r="27" spans="6:7" x14ac:dyDescent="0.35">
      <c r="F27" t="s">
        <v>30</v>
      </c>
      <c r="G27">
        <v>0.20407531277096494</v>
      </c>
    </row>
    <row r="28" spans="6:7" x14ac:dyDescent="0.35">
      <c r="F28" t="s">
        <v>31</v>
      </c>
      <c r="G28">
        <v>0</v>
      </c>
    </row>
    <row r="29" spans="6:7" x14ac:dyDescent="0.35">
      <c r="F29" t="s">
        <v>32</v>
      </c>
      <c r="G29">
        <v>0.1061571125265393</v>
      </c>
    </row>
    <row r="30" spans="6:7" x14ac:dyDescent="0.35">
      <c r="F30" t="s">
        <v>33</v>
      </c>
      <c r="G30">
        <v>0</v>
      </c>
    </row>
    <row r="31" spans="6:7" x14ac:dyDescent="0.35">
      <c r="F31" t="s">
        <v>34</v>
      </c>
      <c r="G31">
        <v>0</v>
      </c>
    </row>
    <row r="33" spans="6:7" x14ac:dyDescent="0.35">
      <c r="F33" t="s">
        <v>8</v>
      </c>
      <c r="G33" s="1">
        <v>1.9090909090909089</v>
      </c>
    </row>
    <row r="34" spans="6:7" x14ac:dyDescent="0.35">
      <c r="F34" t="s">
        <v>35</v>
      </c>
      <c r="G34">
        <v>1.2508192899340609</v>
      </c>
    </row>
    <row r="35" spans="6:7" x14ac:dyDescent="0.35">
      <c r="F35" t="s">
        <v>36</v>
      </c>
      <c r="G35">
        <v>2.5043585785273765</v>
      </c>
    </row>
    <row r="36" spans="6:7" x14ac:dyDescent="0.35">
      <c r="F36" t="s">
        <v>37</v>
      </c>
      <c r="G36">
        <v>3.1942252715837625</v>
      </c>
    </row>
    <row r="37" spans="6:7" x14ac:dyDescent="0.35">
      <c r="F37" t="s">
        <v>38</v>
      </c>
      <c r="G37">
        <v>1.0218456436267596</v>
      </c>
    </row>
    <row r="38" spans="6:7" x14ac:dyDescent="0.35">
      <c r="F38" t="s">
        <v>39</v>
      </c>
      <c r="G38">
        <v>1.9090909090909089</v>
      </c>
    </row>
    <row r="39" spans="6:7" x14ac:dyDescent="0.35">
      <c r="F39" t="s">
        <v>40</v>
      </c>
      <c r="G39">
        <v>0.99067491931200724</v>
      </c>
    </row>
    <row r="41" spans="6:7" x14ac:dyDescent="0.35">
      <c r="F41" t="s">
        <v>9</v>
      </c>
      <c r="G41" s="1">
        <v>0.43479911900964535</v>
      </c>
    </row>
    <row r="42" spans="6:7" x14ac:dyDescent="0.35">
      <c r="F42" t="s">
        <v>41</v>
      </c>
      <c r="G42">
        <v>0</v>
      </c>
    </row>
    <row r="43" spans="6:7" x14ac:dyDescent="0.35">
      <c r="F43" t="s">
        <v>42</v>
      </c>
      <c r="G43">
        <v>0.32422672319045381</v>
      </c>
    </row>
    <row r="44" spans="6:7" x14ac:dyDescent="0.35">
      <c r="F44" t="s">
        <v>43</v>
      </c>
      <c r="G44">
        <v>0.11148272017837235</v>
      </c>
    </row>
    <row r="45" spans="6:7" x14ac:dyDescent="0.35">
      <c r="F45" t="s">
        <v>44</v>
      </c>
      <c r="G45">
        <v>0</v>
      </c>
    </row>
    <row r="46" spans="6:7" x14ac:dyDescent="0.35">
      <c r="F46" t="s">
        <v>45</v>
      </c>
      <c r="G46">
        <v>0.35087719298245612</v>
      </c>
    </row>
    <row r="47" spans="6:7" x14ac:dyDescent="0.35">
      <c r="F47" t="s">
        <v>46</v>
      </c>
      <c r="G47">
        <v>0.43479911900964535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"Raw Counts"</vt:lpstr>
      <vt:lpstr>Reciprocal Crosses</vt:lpstr>
      <vt:lpstr>no clones and MORE clones!</vt:lpstr>
      <vt:lpstr>Sheet1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Emily Emily (Student)</dc:creator>
  <cp:lastModifiedBy>Parsons, Emily Emily (Student)</cp:lastModifiedBy>
  <dcterms:created xsi:type="dcterms:W3CDTF">2022-11-01T19:51:57Z</dcterms:created>
  <dcterms:modified xsi:type="dcterms:W3CDTF">2022-11-26T04:15:59Z</dcterms:modified>
</cp:coreProperties>
</file>