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8_{64529695-2EE8-45EC-B3AF-CA6ABBA680C8}" xr6:coauthVersionLast="45" xr6:coauthVersionMax="45" xr10:uidLastSave="{00000000-0000-0000-0000-000000000000}"/>
  <bookViews>
    <workbookView xWindow="1480" yWindow="1480" windowWidth="10420" windowHeight="8680" firstSheet="3" activeTab="6" xr2:uid="{6105780A-6AE0-4C94-AA25-9B1AC18E6B40}"/>
  </bookViews>
  <sheets>
    <sheet name="Raw Counts" sheetId="11" r:id="rId1"/>
    <sheet name="time" sheetId="10" r:id="rId2"/>
    <sheet name="Overall Combined Genet Averages" sheetId="8" r:id="rId3"/>
    <sheet name="Sheet3" sheetId="9" r:id="rId4"/>
    <sheet name="Sperm Graph" sheetId="3" r:id="rId5"/>
    <sheet name="Ova Graph" sheetId="4" r:id="rId6"/>
    <sheet name="Self Crosses Graph" sheetId="7" r:id="rId7"/>
    <sheet name="Reciprocal Cross Graph" sheetId="6" r:id="rId8"/>
    <sheet name="Sheet2" sheetId="12" r:id="rId9"/>
  </sheets>
  <definedNames>
    <definedName name="Genet">'Overall Combined Genet Averages'!$K$8:$K$18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" i="9" l="1"/>
  <c r="AB4" i="6" l="1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3" i="6"/>
  <c r="Y6" i="6"/>
  <c r="Y7" i="6"/>
  <c r="Y8" i="6"/>
  <c r="Y9" i="6"/>
  <c r="Y10" i="6"/>
  <c r="Y11" i="6"/>
  <c r="Y12" i="6"/>
  <c r="Y13" i="6"/>
  <c r="Y14" i="6"/>
  <c r="Y15" i="6"/>
  <c r="Z17" i="6" s="1"/>
  <c r="Y16" i="6"/>
  <c r="Y17" i="6"/>
  <c r="Y18" i="6"/>
  <c r="Y19" i="6"/>
  <c r="Y20" i="6"/>
  <c r="Y21" i="6"/>
  <c r="Y22" i="6"/>
  <c r="Y23" i="6"/>
  <c r="Z25" i="6" s="1"/>
  <c r="Y24" i="6"/>
  <c r="Y25" i="6"/>
  <c r="Y26" i="6"/>
  <c r="Y27" i="6"/>
  <c r="Z29" i="6" s="1"/>
  <c r="Y28" i="6"/>
  <c r="Y29" i="6"/>
  <c r="Y30" i="6"/>
  <c r="Y31" i="6"/>
  <c r="Z33" i="6" s="1"/>
  <c r="Y32" i="6"/>
  <c r="Y33" i="6"/>
  <c r="Y34" i="6"/>
  <c r="Y35" i="6"/>
  <c r="Y36" i="6"/>
  <c r="Y37" i="6"/>
  <c r="Y38" i="6"/>
  <c r="Y39" i="6"/>
  <c r="Z41" i="6" s="1"/>
  <c r="Y40" i="6"/>
  <c r="Y41" i="6"/>
  <c r="Y42" i="6"/>
  <c r="Y43" i="6"/>
  <c r="Y44" i="6"/>
  <c r="Y45" i="6"/>
  <c r="Y46" i="6"/>
  <c r="Y47" i="6"/>
  <c r="Z49" i="6" s="1"/>
  <c r="Y48" i="6"/>
  <c r="Y49" i="6"/>
  <c r="Y50" i="6"/>
  <c r="Y51" i="6"/>
  <c r="Y52" i="6"/>
  <c r="Y53" i="6"/>
  <c r="Y54" i="6"/>
  <c r="Y55" i="6"/>
  <c r="Z57" i="6" s="1"/>
  <c r="Y56" i="6"/>
  <c r="Y57" i="6"/>
  <c r="Y58" i="6"/>
  <c r="Y59" i="6"/>
  <c r="Y60" i="6"/>
  <c r="Y61" i="6"/>
  <c r="Y62" i="6"/>
  <c r="Y63" i="6"/>
  <c r="Z65" i="6" s="1"/>
  <c r="Y64" i="6"/>
  <c r="Y65" i="6"/>
  <c r="Y66" i="6"/>
  <c r="Y67" i="6"/>
  <c r="Y68" i="6"/>
  <c r="Y69" i="6"/>
  <c r="Y70" i="6"/>
  <c r="Y71" i="6"/>
  <c r="Z73" i="6" s="1"/>
  <c r="Y72" i="6"/>
  <c r="Y73" i="6"/>
  <c r="Y74" i="6"/>
  <c r="Y75" i="6"/>
  <c r="Y76" i="6"/>
  <c r="Y77" i="6"/>
  <c r="Y78" i="6"/>
  <c r="Y79" i="6"/>
  <c r="Z81" i="6" s="1"/>
  <c r="Y80" i="6"/>
  <c r="Y81" i="6"/>
  <c r="Y82" i="6"/>
  <c r="Y83" i="6"/>
  <c r="Y84" i="6"/>
  <c r="Y85" i="6"/>
  <c r="Y86" i="6"/>
  <c r="Y87" i="6"/>
  <c r="Z89" i="6" s="1"/>
  <c r="Y88" i="6"/>
  <c r="Y89" i="6"/>
  <c r="Y90" i="6"/>
  <c r="Y91" i="6"/>
  <c r="Y92" i="6"/>
  <c r="Y93" i="6"/>
  <c r="Y94" i="6"/>
  <c r="Y95" i="6"/>
  <c r="Z97" i="6" s="1"/>
  <c r="Y96" i="6"/>
  <c r="Y97" i="6"/>
  <c r="Y98" i="6"/>
  <c r="Y99" i="6"/>
  <c r="Z101" i="6" s="1"/>
  <c r="Y100" i="6"/>
  <c r="Y101" i="6"/>
  <c r="Y102" i="6"/>
  <c r="Y103" i="6"/>
  <c r="Z105" i="6" s="1"/>
  <c r="Y104" i="6"/>
  <c r="Y105" i="6"/>
  <c r="Y106" i="6"/>
  <c r="Y107" i="6"/>
  <c r="Y108" i="6"/>
  <c r="Y109" i="6"/>
  <c r="Y110" i="6"/>
  <c r="Y111" i="6"/>
  <c r="Z113" i="6" s="1"/>
  <c r="Y112" i="6"/>
  <c r="Y113" i="6"/>
  <c r="Y114" i="6"/>
  <c r="Y115" i="6"/>
  <c r="Y116" i="6"/>
  <c r="Y117" i="6"/>
  <c r="Y118" i="6"/>
  <c r="Y119" i="6"/>
  <c r="Z121" i="6" s="1"/>
  <c r="Y120" i="6"/>
  <c r="Y121" i="6"/>
  <c r="Y122" i="6"/>
  <c r="Y123" i="6"/>
  <c r="Y124" i="6"/>
  <c r="Y125" i="6"/>
  <c r="Y126" i="6"/>
  <c r="Y127" i="6"/>
  <c r="Z129" i="6" s="1"/>
  <c r="Y128" i="6"/>
  <c r="Y129" i="6"/>
  <c r="Y130" i="6"/>
  <c r="Y131" i="6"/>
  <c r="Y132" i="6"/>
  <c r="Y133" i="6"/>
  <c r="Y134" i="6"/>
  <c r="Y135" i="6"/>
  <c r="Z137" i="6" s="1"/>
  <c r="Y136" i="6"/>
  <c r="Y137" i="6"/>
  <c r="Y138" i="6"/>
  <c r="Y139" i="6"/>
  <c r="Y140" i="6"/>
  <c r="Y141" i="6"/>
  <c r="Y142" i="6"/>
  <c r="Y143" i="6"/>
  <c r="Z145" i="6" s="1"/>
  <c r="Y144" i="6"/>
  <c r="Y145" i="6"/>
  <c r="Y146" i="6"/>
  <c r="Y147" i="6"/>
  <c r="Y148" i="6"/>
  <c r="Y149" i="6"/>
  <c r="Y150" i="6"/>
  <c r="Y151" i="6"/>
  <c r="Z153" i="6" s="1"/>
  <c r="Y152" i="6"/>
  <c r="Y153" i="6"/>
  <c r="Y154" i="6"/>
  <c r="Y155" i="6"/>
  <c r="Z157" i="6" s="1"/>
  <c r="Y156" i="6"/>
  <c r="Y157" i="6"/>
  <c r="Y158" i="6"/>
  <c r="Y159" i="6"/>
  <c r="Z161" i="6" s="1"/>
  <c r="Y160" i="6"/>
  <c r="Y161" i="6"/>
  <c r="Y162" i="6"/>
  <c r="Y163" i="6"/>
  <c r="Y164" i="6"/>
  <c r="Y165" i="6"/>
  <c r="Y166" i="6"/>
  <c r="Y167" i="6"/>
  <c r="Z169" i="6" s="1"/>
  <c r="Y168" i="6"/>
  <c r="Y169" i="6"/>
  <c r="Y170" i="6"/>
  <c r="Y171" i="6"/>
  <c r="Y172" i="6"/>
  <c r="Y173" i="6"/>
  <c r="Y174" i="6"/>
  <c r="Y175" i="6"/>
  <c r="Z177" i="6" s="1"/>
  <c r="Y176" i="6"/>
  <c r="Y177" i="6"/>
  <c r="Y178" i="6"/>
  <c r="Y179" i="6"/>
  <c r="Y180" i="6"/>
  <c r="Y181" i="6"/>
  <c r="Y5" i="6"/>
  <c r="Y4" i="6"/>
  <c r="Y3" i="6"/>
  <c r="Z69" i="6"/>
  <c r="T13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21" i="6"/>
  <c r="Z165" i="6" l="1"/>
  <c r="Z133" i="6"/>
  <c r="Z125" i="6"/>
  <c r="Z93" i="6"/>
  <c r="Z61" i="6"/>
  <c r="Z37" i="6"/>
  <c r="Z9" i="6"/>
  <c r="Z181" i="6"/>
  <c r="Z141" i="6"/>
  <c r="Z85" i="6"/>
  <c r="Z77" i="6"/>
  <c r="Z45" i="6"/>
  <c r="Z21" i="6"/>
  <c r="Z13" i="6"/>
  <c r="Z173" i="6"/>
  <c r="Z117" i="6"/>
  <c r="Z149" i="6"/>
  <c r="Z109" i="6"/>
  <c r="Z53" i="6"/>
  <c r="Z5" i="6"/>
  <c r="T181" i="6"/>
  <c r="T177" i="6"/>
  <c r="T173" i="6"/>
  <c r="T169" i="6"/>
  <c r="T165" i="6"/>
  <c r="T161" i="6"/>
  <c r="T157" i="6"/>
  <c r="T153" i="6"/>
  <c r="T149" i="6"/>
  <c r="T145" i="6"/>
  <c r="T141" i="6"/>
  <c r="T137" i="6"/>
  <c r="T133" i="6"/>
  <c r="T129" i="6"/>
  <c r="T125" i="6"/>
  <c r="T121" i="6"/>
  <c r="T117" i="6"/>
  <c r="T113" i="6"/>
  <c r="T109" i="6"/>
  <c r="T105" i="6"/>
  <c r="T101" i="6"/>
  <c r="T97" i="6"/>
  <c r="T93" i="6"/>
  <c r="T89" i="6"/>
  <c r="T85" i="6"/>
  <c r="T81" i="6"/>
  <c r="T77" i="6"/>
  <c r="T73" i="6"/>
  <c r="T69" i="6"/>
  <c r="T65" i="6"/>
  <c r="T61" i="6"/>
  <c r="T57" i="6"/>
  <c r="T53" i="6"/>
  <c r="T49" i="6"/>
  <c r="T45" i="6"/>
  <c r="T41" i="6"/>
  <c r="T37" i="6"/>
  <c r="T33" i="6"/>
  <c r="T29" i="6"/>
  <c r="T25" i="6"/>
  <c r="T21" i="6"/>
  <c r="T17" i="6"/>
  <c r="T9" i="6"/>
  <c r="T5" i="6"/>
  <c r="E47" i="11"/>
  <c r="E46" i="11"/>
  <c r="F46" i="11" s="1"/>
  <c r="E45" i="11"/>
  <c r="F45" i="11" s="1"/>
  <c r="F44" i="11"/>
  <c r="E44" i="11"/>
  <c r="BP41" i="11"/>
  <c r="BI41" i="11"/>
  <c r="BB41" i="11"/>
  <c r="AU41" i="11"/>
  <c r="AN41" i="11"/>
  <c r="AG41" i="11"/>
  <c r="Z41" i="11"/>
  <c r="S41" i="11"/>
  <c r="L41" i="11"/>
  <c r="E41" i="11"/>
  <c r="BP40" i="11"/>
  <c r="BQ40" i="11" s="1"/>
  <c r="BI40" i="11"/>
  <c r="BJ40" i="11" s="1"/>
  <c r="BB40" i="11"/>
  <c r="BC40" i="11" s="1"/>
  <c r="AU40" i="11"/>
  <c r="AV40" i="11" s="1"/>
  <c r="AN40" i="11"/>
  <c r="AO40" i="11" s="1"/>
  <c r="AH40" i="11"/>
  <c r="AG40" i="11"/>
  <c r="AA40" i="11"/>
  <c r="Z40" i="11"/>
  <c r="S40" i="11"/>
  <c r="T40" i="11" s="1"/>
  <c r="M40" i="11"/>
  <c r="L40" i="11"/>
  <c r="E40" i="11"/>
  <c r="F40" i="11" s="1"/>
  <c r="BP39" i="11"/>
  <c r="BQ39" i="11" s="1"/>
  <c r="BI39" i="11"/>
  <c r="BJ39" i="11" s="1"/>
  <c r="BB39" i="11"/>
  <c r="BC39" i="11" s="1"/>
  <c r="BC41" i="11" s="1"/>
  <c r="AU39" i="11"/>
  <c r="AV39" i="11" s="1"/>
  <c r="AO39" i="11"/>
  <c r="AN39" i="11"/>
  <c r="AG39" i="11"/>
  <c r="AH39" i="11" s="1"/>
  <c r="Z39" i="11"/>
  <c r="AA39" i="11" s="1"/>
  <c r="T39" i="11"/>
  <c r="S39" i="11"/>
  <c r="L39" i="11"/>
  <c r="M39" i="11" s="1"/>
  <c r="E39" i="11"/>
  <c r="F39" i="11" s="1"/>
  <c r="BQ38" i="11"/>
  <c r="BP38" i="11"/>
  <c r="BI38" i="11"/>
  <c r="BJ38" i="11" s="1"/>
  <c r="BK41" i="11" s="1"/>
  <c r="BB38" i="11"/>
  <c r="BC38" i="11" s="1"/>
  <c r="AU38" i="11"/>
  <c r="AV38" i="11" s="1"/>
  <c r="AN38" i="11"/>
  <c r="AO38" i="11" s="1"/>
  <c r="AP41" i="11" s="1"/>
  <c r="AG38" i="11"/>
  <c r="AH38" i="11" s="1"/>
  <c r="AA38" i="11"/>
  <c r="Z38" i="11"/>
  <c r="S38" i="11"/>
  <c r="T38" i="11" s="1"/>
  <c r="U41" i="11" s="1"/>
  <c r="M38" i="11"/>
  <c r="L38" i="11"/>
  <c r="F38" i="11"/>
  <c r="E38" i="11"/>
  <c r="BP37" i="11"/>
  <c r="BI37" i="11"/>
  <c r="BB37" i="11"/>
  <c r="AU37" i="11"/>
  <c r="AN37" i="11"/>
  <c r="AG37" i="11"/>
  <c r="Z37" i="11"/>
  <c r="S37" i="11"/>
  <c r="L37" i="11"/>
  <c r="E37" i="11"/>
  <c r="BP36" i="11"/>
  <c r="BQ36" i="11" s="1"/>
  <c r="BI36" i="11"/>
  <c r="BJ36" i="11" s="1"/>
  <c r="BB36" i="11"/>
  <c r="BC36" i="11" s="1"/>
  <c r="AU36" i="11"/>
  <c r="AV36" i="11" s="1"/>
  <c r="AO36" i="11"/>
  <c r="AN36" i="11"/>
  <c r="AH36" i="11"/>
  <c r="AG36" i="11"/>
  <c r="Z36" i="11"/>
  <c r="AA36" i="11" s="1"/>
  <c r="T36" i="11"/>
  <c r="S36" i="11"/>
  <c r="L36" i="11"/>
  <c r="M36" i="11" s="1"/>
  <c r="E36" i="11"/>
  <c r="F36" i="11" s="1"/>
  <c r="BP35" i="11"/>
  <c r="BQ35" i="11" s="1"/>
  <c r="BI35" i="11"/>
  <c r="BJ35" i="11" s="1"/>
  <c r="BB35" i="11"/>
  <c r="BC35" i="11" s="1"/>
  <c r="AV35" i="11"/>
  <c r="AU35" i="11"/>
  <c r="AN35" i="11"/>
  <c r="AO35" i="11" s="1"/>
  <c r="AG35" i="11"/>
  <c r="AH35" i="11" s="1"/>
  <c r="AI37" i="11" s="1"/>
  <c r="AA35" i="11"/>
  <c r="Z35" i="11"/>
  <c r="S35" i="11"/>
  <c r="T35" i="11" s="1"/>
  <c r="L35" i="11"/>
  <c r="M35" i="11" s="1"/>
  <c r="F35" i="11"/>
  <c r="E35" i="11"/>
  <c r="BP34" i="11"/>
  <c r="BQ34" i="11" s="1"/>
  <c r="BI34" i="11"/>
  <c r="BJ34" i="11" s="1"/>
  <c r="BK37" i="11" s="1"/>
  <c r="BB34" i="11"/>
  <c r="BC34" i="11" s="1"/>
  <c r="AU34" i="11"/>
  <c r="AV34" i="11" s="1"/>
  <c r="AN34" i="11"/>
  <c r="AO34" i="11" s="1"/>
  <c r="AP37" i="11" s="1"/>
  <c r="AH34" i="11"/>
  <c r="AG34" i="11"/>
  <c r="Z34" i="11"/>
  <c r="AA34" i="11" s="1"/>
  <c r="T34" i="11"/>
  <c r="S34" i="11"/>
  <c r="M34" i="11"/>
  <c r="L34" i="11"/>
  <c r="E34" i="11"/>
  <c r="F34" i="11" s="1"/>
  <c r="F37" i="11" s="1"/>
  <c r="BP33" i="11"/>
  <c r="BI33" i="11"/>
  <c r="BB33" i="11"/>
  <c r="AU33" i="11"/>
  <c r="AN33" i="11"/>
  <c r="AG33" i="11"/>
  <c r="Z33" i="11"/>
  <c r="S33" i="11"/>
  <c r="L33" i="11"/>
  <c r="E33" i="11"/>
  <c r="BP32" i="11"/>
  <c r="BQ32" i="11" s="1"/>
  <c r="BI32" i="11"/>
  <c r="BJ32" i="11" s="1"/>
  <c r="BB32" i="11"/>
  <c r="BC32" i="11" s="1"/>
  <c r="AU32" i="11"/>
  <c r="AV32" i="11" s="1"/>
  <c r="AO32" i="11"/>
  <c r="AN32" i="11"/>
  <c r="AG32" i="11"/>
  <c r="AH32" i="11" s="1"/>
  <c r="Z32" i="11"/>
  <c r="AA32" i="11" s="1"/>
  <c r="S32" i="11"/>
  <c r="T32" i="11" s="1"/>
  <c r="L32" i="11"/>
  <c r="M32" i="11" s="1"/>
  <c r="E32" i="11"/>
  <c r="F32" i="11" s="1"/>
  <c r="BP31" i="11"/>
  <c r="BQ31" i="11" s="1"/>
  <c r="BJ31" i="11"/>
  <c r="BI31" i="11"/>
  <c r="BB31" i="11"/>
  <c r="BC31" i="11" s="1"/>
  <c r="AU31" i="11"/>
  <c r="AV31" i="11" s="1"/>
  <c r="AN31" i="11"/>
  <c r="AO31" i="11" s="1"/>
  <c r="AG31" i="11"/>
  <c r="AH31" i="11" s="1"/>
  <c r="Z31" i="11"/>
  <c r="AA31" i="11" s="1"/>
  <c r="S31" i="11"/>
  <c r="T31" i="11" s="1"/>
  <c r="L31" i="11"/>
  <c r="M31" i="11" s="1"/>
  <c r="E31" i="11"/>
  <c r="F31" i="11" s="1"/>
  <c r="BP30" i="11"/>
  <c r="BQ30" i="11" s="1"/>
  <c r="BI30" i="11"/>
  <c r="BJ30" i="11" s="1"/>
  <c r="BB30" i="11"/>
  <c r="BC30" i="11" s="1"/>
  <c r="AU30" i="11"/>
  <c r="AV30" i="11" s="1"/>
  <c r="AW33" i="11" s="1"/>
  <c r="AO30" i="11"/>
  <c r="AN30" i="11"/>
  <c r="AG30" i="11"/>
  <c r="AH30" i="11" s="1"/>
  <c r="Z30" i="11"/>
  <c r="AA30" i="11" s="1"/>
  <c r="S30" i="11"/>
  <c r="T30" i="11" s="1"/>
  <c r="L30" i="11"/>
  <c r="M30" i="11" s="1"/>
  <c r="E30" i="11"/>
  <c r="F30" i="11" s="1"/>
  <c r="BP29" i="11"/>
  <c r="BI29" i="11"/>
  <c r="BB29" i="11"/>
  <c r="AU29" i="11"/>
  <c r="AN29" i="11"/>
  <c r="AG29" i="11"/>
  <c r="Z29" i="11"/>
  <c r="S29" i="11"/>
  <c r="L29" i="11"/>
  <c r="E29" i="11"/>
  <c r="BP28" i="11"/>
  <c r="BQ28" i="11" s="1"/>
  <c r="BI28" i="11"/>
  <c r="BJ28" i="11" s="1"/>
  <c r="BB28" i="11"/>
  <c r="BC28" i="11" s="1"/>
  <c r="AU28" i="11"/>
  <c r="AV28" i="11" s="1"/>
  <c r="AN28" i="11"/>
  <c r="AO28" i="11" s="1"/>
  <c r="AG28" i="11"/>
  <c r="AH28" i="11" s="1"/>
  <c r="Z28" i="11"/>
  <c r="AA28" i="11" s="1"/>
  <c r="T28" i="11"/>
  <c r="S28" i="11"/>
  <c r="L28" i="11"/>
  <c r="M28" i="11" s="1"/>
  <c r="E28" i="11"/>
  <c r="F28" i="11" s="1"/>
  <c r="BP27" i="11"/>
  <c r="BQ27" i="11" s="1"/>
  <c r="BI27" i="11"/>
  <c r="BJ27" i="11" s="1"/>
  <c r="BB27" i="11"/>
  <c r="BC27" i="11" s="1"/>
  <c r="AU27" i="11"/>
  <c r="AV27" i="11" s="1"/>
  <c r="AN27" i="11"/>
  <c r="AO27" i="11" s="1"/>
  <c r="AH27" i="11"/>
  <c r="AG27" i="11"/>
  <c r="Z27" i="11"/>
  <c r="AA27" i="11" s="1"/>
  <c r="T27" i="11"/>
  <c r="S27" i="11"/>
  <c r="M27" i="11"/>
  <c r="L27" i="11"/>
  <c r="E27" i="11"/>
  <c r="F27" i="11" s="1"/>
  <c r="BP26" i="11"/>
  <c r="BQ26" i="11" s="1"/>
  <c r="BI26" i="11"/>
  <c r="BJ26" i="11" s="1"/>
  <c r="BC26" i="11"/>
  <c r="BC29" i="11" s="1"/>
  <c r="BB26" i="11"/>
  <c r="AV26" i="11"/>
  <c r="AU26" i="11"/>
  <c r="AN26" i="11"/>
  <c r="AO26" i="11" s="1"/>
  <c r="AG26" i="11"/>
  <c r="AH26" i="11" s="1"/>
  <c r="Z26" i="11"/>
  <c r="AA26" i="11" s="1"/>
  <c r="T26" i="11"/>
  <c r="S26" i="11"/>
  <c r="L26" i="11"/>
  <c r="M26" i="11" s="1"/>
  <c r="N29" i="11" s="1"/>
  <c r="E26" i="11"/>
  <c r="F26" i="11" s="1"/>
  <c r="BP25" i="11"/>
  <c r="BI25" i="11"/>
  <c r="BB25" i="11"/>
  <c r="AU25" i="11"/>
  <c r="AN25" i="11"/>
  <c r="AG25" i="11"/>
  <c r="Z25" i="11"/>
  <c r="S25" i="11"/>
  <c r="L25" i="11"/>
  <c r="E25" i="11"/>
  <c r="BP24" i="11"/>
  <c r="BQ24" i="11" s="1"/>
  <c r="BI24" i="11"/>
  <c r="BJ24" i="11" s="1"/>
  <c r="BB24" i="11"/>
  <c r="BC24" i="11" s="1"/>
  <c r="AU24" i="11"/>
  <c r="AV24" i="11" s="1"/>
  <c r="AN24" i="11"/>
  <c r="AO24" i="11" s="1"/>
  <c r="AH24" i="11"/>
  <c r="AG24" i="11"/>
  <c r="AA24" i="11"/>
  <c r="Z24" i="11"/>
  <c r="S24" i="11"/>
  <c r="T24" i="11" s="1"/>
  <c r="M24" i="11"/>
  <c r="L24" i="11"/>
  <c r="E24" i="11"/>
  <c r="F24" i="11" s="1"/>
  <c r="BP23" i="11"/>
  <c r="BQ23" i="11" s="1"/>
  <c r="BI23" i="11"/>
  <c r="BJ23" i="11" s="1"/>
  <c r="BB23" i="11"/>
  <c r="BC23" i="11" s="1"/>
  <c r="AV23" i="11"/>
  <c r="AU23" i="11"/>
  <c r="AN23" i="11"/>
  <c r="AO23" i="11" s="1"/>
  <c r="AG23" i="11"/>
  <c r="AH23" i="11" s="1"/>
  <c r="AA23" i="11"/>
  <c r="Z23" i="11"/>
  <c r="S23" i="11"/>
  <c r="T23" i="11" s="1"/>
  <c r="T25" i="11" s="1"/>
  <c r="L23" i="11"/>
  <c r="M23" i="11" s="1"/>
  <c r="E23" i="11"/>
  <c r="F23" i="11" s="1"/>
  <c r="BP22" i="11"/>
  <c r="BQ22" i="11" s="1"/>
  <c r="BJ22" i="11"/>
  <c r="BI22" i="11"/>
  <c r="BB22" i="11"/>
  <c r="BC22" i="11" s="1"/>
  <c r="AU22" i="11"/>
  <c r="AV22" i="11" s="1"/>
  <c r="AN22" i="11"/>
  <c r="AO22" i="11" s="1"/>
  <c r="AG22" i="11"/>
  <c r="AH22" i="11" s="1"/>
  <c r="Z22" i="11"/>
  <c r="AA22" i="11" s="1"/>
  <c r="AB25" i="11" s="1"/>
  <c r="S22" i="11"/>
  <c r="T22" i="11" s="1"/>
  <c r="L22" i="11"/>
  <c r="M22" i="11" s="1"/>
  <c r="F22" i="11"/>
  <c r="E22" i="11"/>
  <c r="BP21" i="11"/>
  <c r="BI21" i="11"/>
  <c r="BB21" i="11"/>
  <c r="AU21" i="11"/>
  <c r="AN21" i="11"/>
  <c r="AG21" i="11"/>
  <c r="Z21" i="11"/>
  <c r="S21" i="11"/>
  <c r="L21" i="11"/>
  <c r="E21" i="11"/>
  <c r="BP20" i="11"/>
  <c r="BQ20" i="11" s="1"/>
  <c r="BI20" i="11"/>
  <c r="BJ20" i="11" s="1"/>
  <c r="BB20" i="11"/>
  <c r="BC20" i="11" s="1"/>
  <c r="AU20" i="11"/>
  <c r="AV20" i="11" s="1"/>
  <c r="AN20" i="11"/>
  <c r="AO20" i="11" s="1"/>
  <c r="AH20" i="11"/>
  <c r="AG20" i="11"/>
  <c r="Z20" i="11"/>
  <c r="AA20" i="11" s="1"/>
  <c r="S20" i="11"/>
  <c r="T20" i="11" s="1"/>
  <c r="L20" i="11"/>
  <c r="M20" i="11" s="1"/>
  <c r="E20" i="11"/>
  <c r="F20" i="11" s="1"/>
  <c r="BP19" i="11"/>
  <c r="BQ19" i="11" s="1"/>
  <c r="BI19" i="11"/>
  <c r="BJ19" i="11" s="1"/>
  <c r="BB19" i="11"/>
  <c r="BC19" i="11" s="1"/>
  <c r="BD21" i="11" s="1"/>
  <c r="AV19" i="11"/>
  <c r="AU19" i="11"/>
  <c r="AN19" i="11"/>
  <c r="AO19" i="11" s="1"/>
  <c r="AG19" i="11"/>
  <c r="AH19" i="11" s="1"/>
  <c r="Z19" i="11"/>
  <c r="AA19" i="11" s="1"/>
  <c r="S19" i="11"/>
  <c r="T19" i="11" s="1"/>
  <c r="L19" i="11"/>
  <c r="M19" i="11" s="1"/>
  <c r="E19" i="11"/>
  <c r="F19" i="11" s="1"/>
  <c r="F21" i="11" s="1"/>
  <c r="BQ18" i="11"/>
  <c r="BP18" i="11"/>
  <c r="BJ18" i="11"/>
  <c r="BI18" i="11"/>
  <c r="BB18" i="11"/>
  <c r="BC18" i="11" s="1"/>
  <c r="AV18" i="11"/>
  <c r="AU18" i="11"/>
  <c r="AN18" i="11"/>
  <c r="AO18" i="11" s="1"/>
  <c r="AP21" i="11" s="1"/>
  <c r="AG18" i="11"/>
  <c r="AH18" i="11" s="1"/>
  <c r="Z18" i="11"/>
  <c r="AA18" i="11" s="1"/>
  <c r="S18" i="11"/>
  <c r="T18" i="11" s="1"/>
  <c r="M18" i="11"/>
  <c r="L18" i="11"/>
  <c r="E18" i="11"/>
  <c r="F18" i="11" s="1"/>
  <c r="BP17" i="11"/>
  <c r="BI17" i="11"/>
  <c r="BB17" i="11"/>
  <c r="AU17" i="11"/>
  <c r="AN17" i="11"/>
  <c r="AG17" i="11"/>
  <c r="Z17" i="11"/>
  <c r="S17" i="11"/>
  <c r="L17" i="11"/>
  <c r="E17" i="11"/>
  <c r="BP16" i="11"/>
  <c r="BQ16" i="11" s="1"/>
  <c r="BI16" i="11"/>
  <c r="BJ16" i="11" s="1"/>
  <c r="BB16" i="11"/>
  <c r="BC16" i="11" s="1"/>
  <c r="AU16" i="11"/>
  <c r="AV16" i="11" s="1"/>
  <c r="AN16" i="11"/>
  <c r="AO16" i="11" s="1"/>
  <c r="AG16" i="11"/>
  <c r="AH16" i="11" s="1"/>
  <c r="Z16" i="11"/>
  <c r="AA16" i="11" s="1"/>
  <c r="T16" i="11"/>
  <c r="S16" i="11"/>
  <c r="M16" i="11"/>
  <c r="L16" i="11"/>
  <c r="E16" i="11"/>
  <c r="F16" i="11" s="1"/>
  <c r="BP15" i="11"/>
  <c r="BQ15" i="11" s="1"/>
  <c r="BR17" i="11" s="1"/>
  <c r="BJ15" i="11"/>
  <c r="BI15" i="11"/>
  <c r="BC15" i="11"/>
  <c r="BB15" i="11"/>
  <c r="AU15" i="11"/>
  <c r="AV15" i="11" s="1"/>
  <c r="AN15" i="11"/>
  <c r="AO15" i="11" s="1"/>
  <c r="AP17" i="11" s="1"/>
  <c r="AH15" i="11"/>
  <c r="AG15" i="11"/>
  <c r="AA15" i="11"/>
  <c r="Z15" i="11"/>
  <c r="S15" i="11"/>
  <c r="T15" i="11" s="1"/>
  <c r="L15" i="11"/>
  <c r="M15" i="11" s="1"/>
  <c r="M17" i="11" s="1"/>
  <c r="F15" i="11"/>
  <c r="E15" i="11"/>
  <c r="BQ14" i="11"/>
  <c r="BP14" i="11"/>
  <c r="BI14" i="11"/>
  <c r="BJ14" i="11" s="1"/>
  <c r="BK17" i="11" s="1"/>
  <c r="BB14" i="11"/>
  <c r="BC14" i="11" s="1"/>
  <c r="AV14" i="11"/>
  <c r="AU14" i="11"/>
  <c r="AO14" i="11"/>
  <c r="AN14" i="11"/>
  <c r="AG14" i="11"/>
  <c r="AH14" i="11" s="1"/>
  <c r="Z14" i="11"/>
  <c r="AA14" i="11" s="1"/>
  <c r="T14" i="11"/>
  <c r="S14" i="11"/>
  <c r="M14" i="11"/>
  <c r="L14" i="11"/>
  <c r="E14" i="11"/>
  <c r="F14" i="11" s="1"/>
  <c r="BP13" i="11"/>
  <c r="BI13" i="11"/>
  <c r="BB13" i="11"/>
  <c r="AU13" i="11"/>
  <c r="AN13" i="11"/>
  <c r="AG13" i="11"/>
  <c r="Z13" i="11"/>
  <c r="S13" i="11"/>
  <c r="L13" i="11"/>
  <c r="E13" i="11"/>
  <c r="BQ12" i="11"/>
  <c r="BP12" i="11"/>
  <c r="BI12" i="11"/>
  <c r="BJ12" i="11" s="1"/>
  <c r="BB12" i="11"/>
  <c r="BC12" i="11" s="1"/>
  <c r="AV12" i="11"/>
  <c r="AU12" i="11"/>
  <c r="AO12" i="11"/>
  <c r="AN12" i="11"/>
  <c r="AG12" i="11"/>
  <c r="AH12" i="11" s="1"/>
  <c r="Z12" i="11"/>
  <c r="AA12" i="11" s="1"/>
  <c r="T12" i="11"/>
  <c r="S12" i="11"/>
  <c r="M12" i="11"/>
  <c r="L12" i="11"/>
  <c r="E12" i="11"/>
  <c r="F12" i="11" s="1"/>
  <c r="BP11" i="11"/>
  <c r="BQ11" i="11" s="1"/>
  <c r="BJ11" i="11"/>
  <c r="BI11" i="11"/>
  <c r="BC11" i="11"/>
  <c r="BB11" i="11"/>
  <c r="AU11" i="11"/>
  <c r="AV11" i="11" s="1"/>
  <c r="AV13" i="11" s="1"/>
  <c r="AN11" i="11"/>
  <c r="AO11" i="11" s="1"/>
  <c r="AH11" i="11"/>
  <c r="AG11" i="11"/>
  <c r="AA11" i="11"/>
  <c r="Z11" i="11"/>
  <c r="S11" i="11"/>
  <c r="T11" i="11" s="1"/>
  <c r="T13" i="11" s="1"/>
  <c r="L11" i="11"/>
  <c r="M11" i="11" s="1"/>
  <c r="F11" i="11"/>
  <c r="E11" i="11"/>
  <c r="BQ10" i="11"/>
  <c r="BP10" i="11"/>
  <c r="BI10" i="11"/>
  <c r="BJ10" i="11" s="1"/>
  <c r="BB10" i="11"/>
  <c r="BC10" i="11" s="1"/>
  <c r="AV10" i="11"/>
  <c r="AU10" i="11"/>
  <c r="AO10" i="11"/>
  <c r="AN10" i="11"/>
  <c r="AG10" i="11"/>
  <c r="AH10" i="11" s="1"/>
  <c r="AI13" i="11" s="1"/>
  <c r="Z10" i="11"/>
  <c r="AA10" i="11" s="1"/>
  <c r="T10" i="11"/>
  <c r="S10" i="11"/>
  <c r="M10" i="11"/>
  <c r="L10" i="11"/>
  <c r="E10" i="11"/>
  <c r="F10" i="11" s="1"/>
  <c r="BP9" i="11"/>
  <c r="BI9" i="11"/>
  <c r="BB9" i="11"/>
  <c r="AU9" i="11"/>
  <c r="AN9" i="11"/>
  <c r="AG9" i="11"/>
  <c r="Z9" i="11"/>
  <c r="S9" i="11"/>
  <c r="L9" i="11"/>
  <c r="E9" i="11"/>
  <c r="BQ8" i="11"/>
  <c r="BP8" i="11"/>
  <c r="BJ8" i="11"/>
  <c r="BI8" i="11"/>
  <c r="BB8" i="11"/>
  <c r="BC8" i="11" s="1"/>
  <c r="AU8" i="11"/>
  <c r="AV8" i="11" s="1"/>
  <c r="AO8" i="11"/>
  <c r="AN8" i="11"/>
  <c r="AH8" i="11"/>
  <c r="AG8" i="11"/>
  <c r="Z8" i="11"/>
  <c r="AA8" i="11" s="1"/>
  <c r="S8" i="11"/>
  <c r="T8" i="11" s="1"/>
  <c r="M8" i="11"/>
  <c r="L8" i="11"/>
  <c r="F8" i="11"/>
  <c r="E8" i="11"/>
  <c r="BP7" i="11"/>
  <c r="BQ7" i="11" s="1"/>
  <c r="BI7" i="11"/>
  <c r="BJ7" i="11" s="1"/>
  <c r="BC7" i="11"/>
  <c r="BB7" i="11"/>
  <c r="AV7" i="11"/>
  <c r="AU7" i="11"/>
  <c r="AN7" i="11"/>
  <c r="AO7" i="11" s="1"/>
  <c r="AG7" i="11"/>
  <c r="AH7" i="11" s="1"/>
  <c r="AA7" i="11"/>
  <c r="Z7" i="11"/>
  <c r="T7" i="11"/>
  <c r="S7" i="11"/>
  <c r="L7" i="11"/>
  <c r="M7" i="11" s="1"/>
  <c r="E7" i="11"/>
  <c r="F7" i="11" s="1"/>
  <c r="BQ6" i="11"/>
  <c r="BP6" i="11"/>
  <c r="BJ6" i="11"/>
  <c r="BI6" i="11"/>
  <c r="BB6" i="11"/>
  <c r="BC6" i="11" s="1"/>
  <c r="AU6" i="11"/>
  <c r="AV6" i="11" s="1"/>
  <c r="AO6" i="11"/>
  <c r="AN6" i="11"/>
  <c r="AH6" i="11"/>
  <c r="AG6" i="11"/>
  <c r="Z6" i="11"/>
  <c r="AA6" i="11" s="1"/>
  <c r="S6" i="11"/>
  <c r="T6" i="11" s="1"/>
  <c r="M6" i="11"/>
  <c r="L6" i="11"/>
  <c r="F6" i="11"/>
  <c r="E6" i="11"/>
  <c r="BP5" i="11"/>
  <c r="BI5" i="11"/>
  <c r="BB5" i="11"/>
  <c r="AU5" i="11"/>
  <c r="AG5" i="11"/>
  <c r="Z5" i="11"/>
  <c r="S5" i="11"/>
  <c r="L5" i="11"/>
  <c r="E5" i="11"/>
  <c r="BP4" i="11"/>
  <c r="BQ4" i="11" s="1"/>
  <c r="BI4" i="11"/>
  <c r="BJ4" i="11" s="1"/>
  <c r="BC4" i="11"/>
  <c r="BB4" i="11"/>
  <c r="AU4" i="11"/>
  <c r="AV4" i="11" s="1"/>
  <c r="AN4" i="11"/>
  <c r="AO4" i="11" s="1"/>
  <c r="AG4" i="11"/>
  <c r="AH4" i="11" s="1"/>
  <c r="AA4" i="11"/>
  <c r="Z4" i="11"/>
  <c r="S4" i="11"/>
  <c r="T4" i="11" s="1"/>
  <c r="L4" i="11"/>
  <c r="M4" i="11" s="1"/>
  <c r="E4" i="11"/>
  <c r="F4" i="11" s="1"/>
  <c r="BQ3" i="11"/>
  <c r="BP3" i="11"/>
  <c r="BI3" i="11"/>
  <c r="BJ3" i="11" s="1"/>
  <c r="BB3" i="11"/>
  <c r="AN5" i="11" s="1"/>
  <c r="AU3" i="11"/>
  <c r="AV3" i="11" s="1"/>
  <c r="AO3" i="11"/>
  <c r="AN3" i="11"/>
  <c r="AG3" i="11"/>
  <c r="AH3" i="11" s="1"/>
  <c r="Z3" i="11"/>
  <c r="AA3" i="11" s="1"/>
  <c r="S3" i="11"/>
  <c r="T3" i="11" s="1"/>
  <c r="M3" i="11"/>
  <c r="L3" i="11"/>
  <c r="E3" i="11"/>
  <c r="F3" i="11" s="1"/>
  <c r="BP2" i="11"/>
  <c r="BQ2" i="11" s="1"/>
  <c r="BI2" i="11"/>
  <c r="BJ2" i="11" s="1"/>
  <c r="BC2" i="11"/>
  <c r="BB2" i="11"/>
  <c r="AU2" i="11"/>
  <c r="AV2" i="11" s="1"/>
  <c r="AW5" i="11" s="1"/>
  <c r="AN2" i="11"/>
  <c r="AO2" i="11" s="1"/>
  <c r="AG2" i="11"/>
  <c r="AH2" i="11" s="1"/>
  <c r="AA2" i="11"/>
  <c r="Z2" i="11"/>
  <c r="S2" i="11"/>
  <c r="T2" i="11" s="1"/>
  <c r="L2" i="11"/>
  <c r="M2" i="11" s="1"/>
  <c r="E2" i="11"/>
  <c r="F2" i="11" s="1"/>
  <c r="F5" i="11" s="1"/>
  <c r="BJ21" i="11" l="1"/>
  <c r="BJ37" i="11"/>
  <c r="BD13" i="11"/>
  <c r="G21" i="11"/>
  <c r="U5" i="11"/>
  <c r="U9" i="11"/>
  <c r="AB17" i="11"/>
  <c r="AB29" i="11"/>
  <c r="BK21" i="11"/>
  <c r="AV29" i="11"/>
  <c r="G5" i="11"/>
  <c r="F17" i="11"/>
  <c r="G17" i="11"/>
  <c r="AW17" i="11"/>
  <c r="AP25" i="11"/>
  <c r="AO25" i="11"/>
  <c r="BD32" i="11"/>
  <c r="AP5" i="11"/>
  <c r="BK5" i="11"/>
  <c r="BR29" i="11"/>
  <c r="AH37" i="11"/>
  <c r="AB41" i="11"/>
  <c r="AA5" i="11"/>
  <c r="AB5" i="11"/>
  <c r="AA21" i="11"/>
  <c r="U25" i="11"/>
  <c r="N13" i="11"/>
  <c r="M29" i="11"/>
  <c r="N37" i="11"/>
  <c r="G37" i="11"/>
  <c r="AO37" i="11"/>
  <c r="G41" i="11"/>
  <c r="AI41" i="11"/>
  <c r="BQ13" i="11"/>
  <c r="BC3" i="11"/>
  <c r="BJ9" i="11"/>
  <c r="AB13" i="11"/>
  <c r="AP9" i="11"/>
  <c r="BD9" i="11"/>
  <c r="AV17" i="11"/>
  <c r="T29" i="11"/>
  <c r="G33" i="11"/>
  <c r="AI9" i="11"/>
  <c r="BQ9" i="11"/>
  <c r="M13" i="11"/>
  <c r="AO21" i="11"/>
  <c r="AB37" i="11"/>
  <c r="T41" i="11"/>
  <c r="BC5" i="11"/>
  <c r="G9" i="11"/>
  <c r="M9" i="11"/>
  <c r="BD5" i="11"/>
  <c r="BR13" i="11"/>
  <c r="BJ17" i="11"/>
  <c r="BQ29" i="11"/>
  <c r="AV33" i="11"/>
  <c r="U21" i="11"/>
  <c r="T21" i="11"/>
  <c r="BD25" i="11"/>
  <c r="BC25" i="11"/>
  <c r="AA33" i="11"/>
  <c r="AB33" i="11"/>
  <c r="AI29" i="11"/>
  <c r="AH29" i="11"/>
  <c r="BR25" i="11"/>
  <c r="BQ25" i="11"/>
  <c r="BR33" i="11"/>
  <c r="BQ33" i="11"/>
  <c r="BK29" i="11"/>
  <c r="BJ29" i="11"/>
  <c r="N33" i="11"/>
  <c r="M33" i="11"/>
  <c r="BK13" i="11"/>
  <c r="BJ13" i="11"/>
  <c r="N17" i="11"/>
  <c r="G29" i="11"/>
  <c r="F29" i="11"/>
  <c r="BC9" i="11"/>
  <c r="AW13" i="11"/>
  <c r="AI21" i="11"/>
  <c r="BK25" i="11"/>
  <c r="BJ25" i="11"/>
  <c r="U33" i="11"/>
  <c r="BJ5" i="11"/>
  <c r="AH9" i="11"/>
  <c r="AP13" i="11"/>
  <c r="AO13" i="11"/>
  <c r="AH17" i="11"/>
  <c r="AI17" i="11"/>
  <c r="BR21" i="11"/>
  <c r="BQ21" i="11"/>
  <c r="AH25" i="11"/>
  <c r="BD33" i="11"/>
  <c r="BC33" i="11"/>
  <c r="N41" i="11"/>
  <c r="M41" i="11"/>
  <c r="AW41" i="11"/>
  <c r="AV41" i="11"/>
  <c r="AP33" i="11"/>
  <c r="AO33" i="11"/>
  <c r="F9" i="11"/>
  <c r="AO5" i="11"/>
  <c r="BC13" i="11"/>
  <c r="AA17" i="11"/>
  <c r="G25" i="11"/>
  <c r="F25" i="11"/>
  <c r="U29" i="11"/>
  <c r="BK33" i="11"/>
  <c r="BJ33" i="11"/>
  <c r="BR37" i="11"/>
  <c r="G47" i="11"/>
  <c r="F47" i="11"/>
  <c r="AP29" i="11"/>
  <c r="AO29" i="11"/>
  <c r="AW9" i="11"/>
  <c r="AV9" i="11"/>
  <c r="AI5" i="11"/>
  <c r="T5" i="11"/>
  <c r="AB9" i="11"/>
  <c r="N9" i="11"/>
  <c r="U13" i="11"/>
  <c r="AH13" i="11"/>
  <c r="AO17" i="11"/>
  <c r="N21" i="11"/>
  <c r="M21" i="11"/>
  <c r="BD29" i="11"/>
  <c r="AI33" i="11"/>
  <c r="AH33" i="11"/>
  <c r="AO41" i="11"/>
  <c r="BD17" i="11"/>
  <c r="BC17" i="11"/>
  <c r="BR41" i="11"/>
  <c r="BQ41" i="11"/>
  <c r="AO9" i="11"/>
  <c r="AW21" i="11"/>
  <c r="AV21" i="11"/>
  <c r="N25" i="11"/>
  <c r="M25" i="11"/>
  <c r="AW25" i="11"/>
  <c r="AV25" i="11"/>
  <c r="F33" i="11"/>
  <c r="AA37" i="11"/>
  <c r="N5" i="11"/>
  <c r="M5" i="11"/>
  <c r="BR5" i="11"/>
  <c r="BQ5" i="11"/>
  <c r="BK9" i="11"/>
  <c r="T9" i="11"/>
  <c r="BR9" i="11"/>
  <c r="AA13" i="11"/>
  <c r="U17" i="11"/>
  <c r="T17" i="11"/>
  <c r="BC21" i="11"/>
  <c r="AI25" i="11"/>
  <c r="AW29" i="11"/>
  <c r="AW37" i="11"/>
  <c r="AV37" i="11"/>
  <c r="G13" i="11"/>
  <c r="F13" i="11"/>
  <c r="BQ17" i="11"/>
  <c r="AV5" i="11"/>
  <c r="AB21" i="11"/>
  <c r="U37" i="11"/>
  <c r="T37" i="11"/>
  <c r="BD37" i="11"/>
  <c r="BC37" i="11"/>
  <c r="AH41" i="11"/>
  <c r="BD41" i="11"/>
  <c r="F41" i="11"/>
  <c r="BJ41" i="11"/>
  <c r="AA9" i="11"/>
  <c r="AA25" i="11"/>
  <c r="M37" i="11"/>
  <c r="BQ37" i="11"/>
  <c r="AA41" i="11"/>
  <c r="AH5" i="11"/>
  <c r="AH21" i="11"/>
  <c r="T33" i="11"/>
  <c r="AA29" i="11"/>
  <c r="K129" i="9"/>
  <c r="M129" i="9"/>
  <c r="L129" i="9"/>
  <c r="J129" i="9"/>
  <c r="M116" i="9"/>
  <c r="L116" i="9"/>
  <c r="K116" i="9"/>
  <c r="J116" i="9"/>
  <c r="M103" i="9"/>
  <c r="L103" i="9"/>
  <c r="K103" i="9"/>
  <c r="J103" i="9"/>
  <c r="M90" i="9"/>
  <c r="L90" i="9"/>
  <c r="K90" i="9"/>
  <c r="J90" i="9"/>
  <c r="M77" i="9"/>
  <c r="L77" i="9"/>
  <c r="K77" i="9"/>
  <c r="J77" i="9"/>
  <c r="M64" i="9"/>
  <c r="L64" i="9"/>
  <c r="K64" i="9"/>
  <c r="J64" i="9"/>
  <c r="M51" i="9"/>
  <c r="L51" i="9"/>
  <c r="K51" i="9"/>
  <c r="J51" i="9"/>
  <c r="M38" i="9"/>
  <c r="L38" i="9"/>
  <c r="K38" i="9"/>
  <c r="J38" i="9"/>
  <c r="M25" i="9"/>
  <c r="L25" i="9"/>
  <c r="K25" i="9"/>
  <c r="J25" i="9"/>
  <c r="M13" i="9"/>
  <c r="L13" i="9"/>
  <c r="K13" i="9"/>
  <c r="J13" i="9"/>
  <c r="I129" i="9"/>
  <c r="I116" i="9"/>
  <c r="I103" i="9"/>
  <c r="I90" i="9"/>
  <c r="I77" i="9"/>
  <c r="I64" i="9"/>
  <c r="I51" i="9"/>
  <c r="I38" i="9"/>
  <c r="I13" i="9"/>
  <c r="T129" i="9"/>
  <c r="S129" i="9"/>
  <c r="F129" i="9"/>
  <c r="E129" i="9"/>
  <c r="T116" i="9"/>
  <c r="S116" i="9"/>
  <c r="F116" i="9"/>
  <c r="E116" i="9"/>
  <c r="T103" i="9"/>
  <c r="S103" i="9"/>
  <c r="F103" i="9"/>
  <c r="E103" i="9"/>
  <c r="T90" i="9"/>
  <c r="S90" i="9"/>
  <c r="F90" i="9"/>
  <c r="E90" i="9"/>
  <c r="T77" i="9"/>
  <c r="S77" i="9"/>
  <c r="F77" i="9"/>
  <c r="E77" i="9"/>
  <c r="T64" i="9"/>
  <c r="S64" i="9"/>
  <c r="F64" i="9"/>
  <c r="E64" i="9"/>
  <c r="T51" i="9"/>
  <c r="S51" i="9"/>
  <c r="F51" i="9"/>
  <c r="E51" i="9"/>
  <c r="T38" i="9"/>
  <c r="S38" i="9"/>
  <c r="F38" i="9"/>
  <c r="E38" i="9"/>
  <c r="T25" i="9"/>
  <c r="S25" i="9"/>
  <c r="F25" i="9"/>
  <c r="E25" i="9"/>
  <c r="T13" i="9"/>
  <c r="S13" i="9"/>
  <c r="F13" i="9"/>
  <c r="E13" i="9"/>
  <c r="J201" i="8"/>
  <c r="I201" i="8"/>
  <c r="J179" i="8"/>
  <c r="I179" i="8"/>
  <c r="J157" i="8"/>
  <c r="I157" i="8"/>
  <c r="J135" i="8"/>
  <c r="I135" i="8"/>
  <c r="J113" i="8"/>
  <c r="I113" i="8"/>
  <c r="J91" i="8"/>
  <c r="I91" i="8"/>
  <c r="J69" i="8"/>
  <c r="I69" i="8"/>
  <c r="J47" i="8"/>
  <c r="I47" i="8"/>
  <c r="J25" i="8"/>
  <c r="I25" i="8"/>
  <c r="I3" i="8"/>
  <c r="J3" i="8"/>
  <c r="F22" i="8"/>
  <c r="E22" i="8"/>
  <c r="F44" i="8"/>
  <c r="E44" i="8"/>
  <c r="F66" i="8"/>
  <c r="E66" i="8"/>
  <c r="F88" i="8"/>
  <c r="E88" i="8"/>
  <c r="F110" i="8"/>
  <c r="E110" i="8"/>
  <c r="F132" i="8"/>
  <c r="E132" i="8"/>
  <c r="F154" i="8"/>
  <c r="E154" i="8"/>
  <c r="F176" i="8"/>
  <c r="E176" i="8"/>
  <c r="F198" i="8"/>
  <c r="E198" i="8"/>
  <c r="F220" i="8"/>
  <c r="E220" i="8"/>
</calcChain>
</file>

<file path=xl/sharedStrings.xml><?xml version="1.0" encoding="utf-8"?>
<sst xmlns="http://schemas.openxmlformats.org/spreadsheetml/2006/main" count="2306" uniqueCount="743">
  <si>
    <t>Sample ID</t>
  </si>
  <si>
    <t>% Fert</t>
  </si>
  <si>
    <t>SE</t>
  </si>
  <si>
    <t>GG1</t>
  </si>
  <si>
    <t>GG2</t>
  </si>
  <si>
    <t>GG3</t>
  </si>
  <si>
    <t>GG Avg</t>
  </si>
  <si>
    <t>HH1</t>
  </si>
  <si>
    <t>HH2</t>
  </si>
  <si>
    <t>HH3</t>
  </si>
  <si>
    <t>HH Avg</t>
  </si>
  <si>
    <t>II1</t>
  </si>
  <si>
    <t>II2</t>
  </si>
  <si>
    <t>II3</t>
  </si>
  <si>
    <t>II Avg</t>
  </si>
  <si>
    <t>JJ1</t>
  </si>
  <si>
    <t>JJ2</t>
  </si>
  <si>
    <t>JJ3</t>
  </si>
  <si>
    <t>JJ Avg</t>
  </si>
  <si>
    <t>KK1</t>
  </si>
  <si>
    <t>KK2</t>
  </si>
  <si>
    <t>KK3</t>
  </si>
  <si>
    <t>KK Avg</t>
  </si>
  <si>
    <t>LL1</t>
  </si>
  <si>
    <t>LL2</t>
  </si>
  <si>
    <t>LL3</t>
  </si>
  <si>
    <t>LL Avg</t>
  </si>
  <si>
    <t>MM1</t>
  </si>
  <si>
    <t>MM2</t>
  </si>
  <si>
    <t>MM3</t>
  </si>
  <si>
    <t>MM Avg</t>
  </si>
  <si>
    <t>NN1</t>
  </si>
  <si>
    <t>NN2</t>
  </si>
  <si>
    <t>NN3</t>
  </si>
  <si>
    <t>NN Avg</t>
  </si>
  <si>
    <t>OO1</t>
  </si>
  <si>
    <t>OO2</t>
  </si>
  <si>
    <t>OO3</t>
  </si>
  <si>
    <t>OO Avg</t>
  </si>
  <si>
    <t>PP1</t>
  </si>
  <si>
    <t>PP2</t>
  </si>
  <si>
    <t>PP3</t>
  </si>
  <si>
    <t>PP Avg</t>
  </si>
  <si>
    <t xml:space="preserve">GG </t>
  </si>
  <si>
    <t xml:space="preserve">GH </t>
  </si>
  <si>
    <t xml:space="preserve">GI </t>
  </si>
  <si>
    <t xml:space="preserve">GJ </t>
  </si>
  <si>
    <t xml:space="preserve">GK </t>
  </si>
  <si>
    <t xml:space="preserve">GL </t>
  </si>
  <si>
    <t xml:space="preserve">GM </t>
  </si>
  <si>
    <t xml:space="preserve">GN </t>
  </si>
  <si>
    <t xml:space="preserve">GO </t>
  </si>
  <si>
    <t xml:space="preserve">GP </t>
  </si>
  <si>
    <t xml:space="preserve">HH </t>
  </si>
  <si>
    <t xml:space="preserve">HG </t>
  </si>
  <si>
    <t xml:space="preserve">HI </t>
  </si>
  <si>
    <t xml:space="preserve">HJ </t>
  </si>
  <si>
    <t xml:space="preserve">HK </t>
  </si>
  <si>
    <t xml:space="preserve">HL </t>
  </si>
  <si>
    <t xml:space="preserve">HM </t>
  </si>
  <si>
    <t xml:space="preserve">HN </t>
  </si>
  <si>
    <t xml:space="preserve">HO </t>
  </si>
  <si>
    <t xml:space="preserve">HP </t>
  </si>
  <si>
    <t xml:space="preserve">II </t>
  </si>
  <si>
    <t xml:space="preserve">IG </t>
  </si>
  <si>
    <t xml:space="preserve">IH </t>
  </si>
  <si>
    <t xml:space="preserve">IJ </t>
  </si>
  <si>
    <t xml:space="preserve">IK </t>
  </si>
  <si>
    <t xml:space="preserve">IL </t>
  </si>
  <si>
    <t xml:space="preserve">IM </t>
  </si>
  <si>
    <t xml:space="preserve">IN </t>
  </si>
  <si>
    <t xml:space="preserve">IO </t>
  </si>
  <si>
    <t xml:space="preserve">IP </t>
  </si>
  <si>
    <t xml:space="preserve">JJ </t>
  </si>
  <si>
    <t xml:space="preserve">JG </t>
  </si>
  <si>
    <t xml:space="preserve">JH </t>
  </si>
  <si>
    <t xml:space="preserve">JI </t>
  </si>
  <si>
    <t xml:space="preserve">JK </t>
  </si>
  <si>
    <t xml:space="preserve">JL </t>
  </si>
  <si>
    <t xml:space="preserve">JM </t>
  </si>
  <si>
    <t xml:space="preserve">JN </t>
  </si>
  <si>
    <t xml:space="preserve">JO </t>
  </si>
  <si>
    <t xml:space="preserve">JP </t>
  </si>
  <si>
    <t xml:space="preserve">KK </t>
  </si>
  <si>
    <t xml:space="preserve">KG </t>
  </si>
  <si>
    <t xml:space="preserve">KH </t>
  </si>
  <si>
    <t xml:space="preserve">KI </t>
  </si>
  <si>
    <t xml:space="preserve">KJ </t>
  </si>
  <si>
    <t xml:space="preserve">KL </t>
  </si>
  <si>
    <t xml:space="preserve">KM </t>
  </si>
  <si>
    <t xml:space="preserve">KN </t>
  </si>
  <si>
    <t xml:space="preserve">KO </t>
  </si>
  <si>
    <t xml:space="preserve">KP </t>
  </si>
  <si>
    <t xml:space="preserve">LL </t>
  </si>
  <si>
    <t xml:space="preserve">LG </t>
  </si>
  <si>
    <t xml:space="preserve">LH </t>
  </si>
  <si>
    <t xml:space="preserve">LI </t>
  </si>
  <si>
    <t xml:space="preserve">LJ </t>
  </si>
  <si>
    <t xml:space="preserve">LK </t>
  </si>
  <si>
    <t xml:space="preserve">LM </t>
  </si>
  <si>
    <t xml:space="preserve">LN </t>
  </si>
  <si>
    <t xml:space="preserve">LO </t>
  </si>
  <si>
    <t xml:space="preserve">LP </t>
  </si>
  <si>
    <t xml:space="preserve">MM </t>
  </si>
  <si>
    <t xml:space="preserve">MG </t>
  </si>
  <si>
    <t xml:space="preserve">MH </t>
  </si>
  <si>
    <t xml:space="preserve">MI </t>
  </si>
  <si>
    <t xml:space="preserve">MJ </t>
  </si>
  <si>
    <t xml:space="preserve">MK </t>
  </si>
  <si>
    <t xml:space="preserve">ML </t>
  </si>
  <si>
    <t xml:space="preserve">MN </t>
  </si>
  <si>
    <t xml:space="preserve">MO </t>
  </si>
  <si>
    <t xml:space="preserve">MP </t>
  </si>
  <si>
    <t xml:space="preserve">NN </t>
  </si>
  <si>
    <t xml:space="preserve">NG </t>
  </si>
  <si>
    <t xml:space="preserve">NH </t>
  </si>
  <si>
    <t xml:space="preserve">NI </t>
  </si>
  <si>
    <t xml:space="preserve">NJ </t>
  </si>
  <si>
    <t xml:space="preserve">NK </t>
  </si>
  <si>
    <t xml:space="preserve">NL </t>
  </si>
  <si>
    <t xml:space="preserve">NM </t>
  </si>
  <si>
    <t xml:space="preserve">NO </t>
  </si>
  <si>
    <t xml:space="preserve">NP </t>
  </si>
  <si>
    <t xml:space="preserve">OO </t>
  </si>
  <si>
    <t xml:space="preserve">OG </t>
  </si>
  <si>
    <t xml:space="preserve">OH </t>
  </si>
  <si>
    <t xml:space="preserve">OI </t>
  </si>
  <si>
    <t xml:space="preserve">OJ </t>
  </si>
  <si>
    <t xml:space="preserve">OK </t>
  </si>
  <si>
    <t xml:space="preserve">OL </t>
  </si>
  <si>
    <t xml:space="preserve">OM </t>
  </si>
  <si>
    <t xml:space="preserve">ON </t>
  </si>
  <si>
    <t xml:space="preserve">OP </t>
  </si>
  <si>
    <t xml:space="preserve">PP </t>
  </si>
  <si>
    <t xml:space="preserve">PG </t>
  </si>
  <si>
    <t xml:space="preserve">PH </t>
  </si>
  <si>
    <t xml:space="preserve">PI </t>
  </si>
  <si>
    <t xml:space="preserve">PJ </t>
  </si>
  <si>
    <t xml:space="preserve">PK </t>
  </si>
  <si>
    <t xml:space="preserve">PL </t>
  </si>
  <si>
    <t xml:space="preserve">PM </t>
  </si>
  <si>
    <t xml:space="preserve">PN </t>
  </si>
  <si>
    <t xml:space="preserve">PO </t>
  </si>
  <si>
    <t>Batch 1</t>
  </si>
  <si>
    <t>Batch 2</t>
  </si>
  <si>
    <t>Batch 3</t>
  </si>
  <si>
    <t>Batch Avg</t>
  </si>
  <si>
    <t xml:space="preserve">Batch </t>
  </si>
  <si>
    <t>J</t>
  </si>
  <si>
    <t>K</t>
  </si>
  <si>
    <t>G</t>
  </si>
  <si>
    <t>O</t>
  </si>
  <si>
    <t>N</t>
  </si>
  <si>
    <t>M</t>
  </si>
  <si>
    <t>P</t>
  </si>
  <si>
    <t>H</t>
  </si>
  <si>
    <t>I</t>
  </si>
  <si>
    <t>L</t>
  </si>
  <si>
    <t>ACER 028</t>
  </si>
  <si>
    <t>ACER 031</t>
  </si>
  <si>
    <t>ACER 007</t>
  </si>
  <si>
    <t>ACER 104</t>
  </si>
  <si>
    <t>ACER 067</t>
  </si>
  <si>
    <t>ACER 056</t>
  </si>
  <si>
    <t>ACER 121</t>
  </si>
  <si>
    <t>ACER 022</t>
  </si>
  <si>
    <t>ACER 025</t>
  </si>
  <si>
    <t>ACER 048</t>
  </si>
  <si>
    <t>lower Keys</t>
  </si>
  <si>
    <t>middle Keys</t>
  </si>
  <si>
    <t>upper Keys</t>
  </si>
  <si>
    <t>middle Keys (M13, 2019)</t>
  </si>
  <si>
    <t>Broward (B8, 2019)</t>
  </si>
  <si>
    <t>G - 007</t>
  </si>
  <si>
    <t>H - 022 (B8)</t>
  </si>
  <si>
    <t>I - 025</t>
  </si>
  <si>
    <t>J - 028</t>
  </si>
  <si>
    <t>K - 031</t>
  </si>
  <si>
    <t>L - 048</t>
  </si>
  <si>
    <t>M - 056</t>
  </si>
  <si>
    <t>N - 067 (M13)</t>
  </si>
  <si>
    <t>O - 104</t>
  </si>
  <si>
    <t>P - 121</t>
  </si>
  <si>
    <t>lower</t>
  </si>
  <si>
    <t>middle</t>
  </si>
  <si>
    <t>upper</t>
  </si>
  <si>
    <t>avg</t>
  </si>
  <si>
    <t>S.E.</t>
  </si>
  <si>
    <t>Fert % Avg (n=20)</t>
  </si>
  <si>
    <t>Self % Avg (n=3)</t>
  </si>
  <si>
    <t>Genet</t>
  </si>
  <si>
    <t xml:space="preserve">Batch (n=3) </t>
  </si>
  <si>
    <t>Cross</t>
  </si>
  <si>
    <t>Fert. Avg (n=43)</t>
  </si>
  <si>
    <t>Self Avg (n=3)</t>
  </si>
  <si>
    <t xml:space="preserve">Batch Avg (n=3) </t>
  </si>
  <si>
    <t>Batch p-value (α = 0.05)</t>
  </si>
  <si>
    <t>Self p-value (α = 0.05)</t>
  </si>
  <si>
    <t>self-pvalue</t>
  </si>
  <si>
    <t>batch p-value</t>
  </si>
  <si>
    <t>Sperm</t>
  </si>
  <si>
    <t>Ova</t>
  </si>
  <si>
    <t>p-value</t>
  </si>
  <si>
    <t>Sperm/Self</t>
  </si>
  <si>
    <t>Ova/Self</t>
  </si>
  <si>
    <t>Sperm/Batch</t>
  </si>
  <si>
    <t xml:space="preserve">Ova/Batch </t>
  </si>
  <si>
    <t>Sperm/Self p-value</t>
  </si>
  <si>
    <t>Sperm/Batch p-value</t>
  </si>
  <si>
    <t>L-048</t>
  </si>
  <si>
    <t>M-056</t>
  </si>
  <si>
    <t>N-067 (M13)</t>
  </si>
  <si>
    <t>O-104</t>
  </si>
  <si>
    <t>P-121</t>
  </si>
  <si>
    <t>cross</t>
  </si>
  <si>
    <t>fert</t>
  </si>
  <si>
    <t>time</t>
  </si>
  <si>
    <t>broward</t>
  </si>
  <si>
    <t xml:space="preserve">-007-007 </t>
  </si>
  <si>
    <t xml:space="preserve">007-B8 </t>
  </si>
  <si>
    <t xml:space="preserve">007-025 </t>
  </si>
  <si>
    <t xml:space="preserve">007-028 </t>
  </si>
  <si>
    <t xml:space="preserve">007-031 </t>
  </si>
  <si>
    <t xml:space="preserve">104-121 </t>
  </si>
  <si>
    <t xml:space="preserve">M13-121 </t>
  </si>
  <si>
    <t xml:space="preserve">M13-104 </t>
  </si>
  <si>
    <t xml:space="preserve">056-121 </t>
  </si>
  <si>
    <t xml:space="preserve">056-104 </t>
  </si>
  <si>
    <t xml:space="preserve">056-M13 </t>
  </si>
  <si>
    <t xml:space="preserve">048-121 </t>
  </si>
  <si>
    <t xml:space="preserve">048-104 </t>
  </si>
  <si>
    <t xml:space="preserve">048-M13 </t>
  </si>
  <si>
    <t xml:space="preserve">048-056 </t>
  </si>
  <si>
    <t xml:space="preserve">031-121 </t>
  </si>
  <si>
    <t xml:space="preserve">031-104 </t>
  </si>
  <si>
    <t xml:space="preserve">031-M13 </t>
  </si>
  <si>
    <t xml:space="preserve">031-056 </t>
  </si>
  <si>
    <t xml:space="preserve">031-048 </t>
  </si>
  <si>
    <t xml:space="preserve">028-121 </t>
  </si>
  <si>
    <t xml:space="preserve">028-104 </t>
  </si>
  <si>
    <t xml:space="preserve">028-M13 </t>
  </si>
  <si>
    <t xml:space="preserve">028-056 </t>
  </si>
  <si>
    <t xml:space="preserve">028-048 </t>
  </si>
  <si>
    <t xml:space="preserve">028-031 </t>
  </si>
  <si>
    <t xml:space="preserve">025-121 </t>
  </si>
  <si>
    <t xml:space="preserve">025-104 </t>
  </si>
  <si>
    <t xml:space="preserve">025-M13 </t>
  </si>
  <si>
    <t xml:space="preserve">025-056 </t>
  </si>
  <si>
    <t xml:space="preserve">025-048 </t>
  </si>
  <si>
    <t xml:space="preserve">025-031 </t>
  </si>
  <si>
    <t xml:space="preserve">025-028 </t>
  </si>
  <si>
    <t xml:space="preserve">B8-121 </t>
  </si>
  <si>
    <t xml:space="preserve">B8-104 </t>
  </si>
  <si>
    <t xml:space="preserve">B8-M13 </t>
  </si>
  <si>
    <t xml:space="preserve">B8-056 </t>
  </si>
  <si>
    <t xml:space="preserve">B8-048 </t>
  </si>
  <si>
    <t xml:space="preserve">B8-031 </t>
  </si>
  <si>
    <t xml:space="preserve">B8-028 </t>
  </si>
  <si>
    <t xml:space="preserve">B8-025 </t>
  </si>
  <si>
    <t xml:space="preserve">007-121 </t>
  </si>
  <si>
    <t xml:space="preserve">007-104 </t>
  </si>
  <si>
    <t xml:space="preserve">007-M13 </t>
  </si>
  <si>
    <t xml:space="preserve">007-056 </t>
  </si>
  <si>
    <t xml:space="preserve">007-048 </t>
  </si>
  <si>
    <t>Fert</t>
  </si>
  <si>
    <t>Unfert</t>
  </si>
  <si>
    <t>Total</t>
  </si>
  <si>
    <t>HG1</t>
  </si>
  <si>
    <t>IG1</t>
  </si>
  <si>
    <t>JG1</t>
  </si>
  <si>
    <t>KG1</t>
  </si>
  <si>
    <t>LG1</t>
  </si>
  <si>
    <t>MG1</t>
  </si>
  <si>
    <t>NG1</t>
  </si>
  <si>
    <t>OG1</t>
  </si>
  <si>
    <t>PG1</t>
  </si>
  <si>
    <t>HG2</t>
  </si>
  <si>
    <t>IG2</t>
  </si>
  <si>
    <t>JG2</t>
  </si>
  <si>
    <t>KG2</t>
  </si>
  <si>
    <t>LG2</t>
  </si>
  <si>
    <t>MG2</t>
  </si>
  <si>
    <t>NG2</t>
  </si>
  <si>
    <t>OG2</t>
  </si>
  <si>
    <t>PG2</t>
  </si>
  <si>
    <t>HG3</t>
  </si>
  <si>
    <t>IG3</t>
  </si>
  <si>
    <t>JG3</t>
  </si>
  <si>
    <t>KG3</t>
  </si>
  <si>
    <t>LG3</t>
  </si>
  <si>
    <t>MG3</t>
  </si>
  <si>
    <t>NG3</t>
  </si>
  <si>
    <t>OG3</t>
  </si>
  <si>
    <t xml:space="preserve">PG3 </t>
  </si>
  <si>
    <t>HG Avg</t>
  </si>
  <si>
    <t>IG Avg</t>
  </si>
  <si>
    <t>JG Avg</t>
  </si>
  <si>
    <t>KG Avg</t>
  </si>
  <si>
    <t>LG Avg</t>
  </si>
  <si>
    <t>MG Avg</t>
  </si>
  <si>
    <t>NG Avg</t>
  </si>
  <si>
    <t>OG Avg</t>
  </si>
  <si>
    <t>PG Avg</t>
  </si>
  <si>
    <t>GH1</t>
  </si>
  <si>
    <t>IH1</t>
  </si>
  <si>
    <t>JH1</t>
  </si>
  <si>
    <t>KH1</t>
  </si>
  <si>
    <t>LH1</t>
  </si>
  <si>
    <t>MH1</t>
  </si>
  <si>
    <t>NH1</t>
  </si>
  <si>
    <t>OH1</t>
  </si>
  <si>
    <t>PH1</t>
  </si>
  <si>
    <t>GH2</t>
  </si>
  <si>
    <t>IH2</t>
  </si>
  <si>
    <t>JH2</t>
  </si>
  <si>
    <t>KH2</t>
  </si>
  <si>
    <t>LH2</t>
  </si>
  <si>
    <t>MH2</t>
  </si>
  <si>
    <t>NH2</t>
  </si>
  <si>
    <t>OH2</t>
  </si>
  <si>
    <t>PH2</t>
  </si>
  <si>
    <t>GH3</t>
  </si>
  <si>
    <t>IH3</t>
  </si>
  <si>
    <t>JH3</t>
  </si>
  <si>
    <t>KH3</t>
  </si>
  <si>
    <t>LH3</t>
  </si>
  <si>
    <t>MH3</t>
  </si>
  <si>
    <t>NH3</t>
  </si>
  <si>
    <t>OH3</t>
  </si>
  <si>
    <t>PH3</t>
  </si>
  <si>
    <t>GH Avg</t>
  </si>
  <si>
    <t>IH Avg</t>
  </si>
  <si>
    <t>JH Avg</t>
  </si>
  <si>
    <t>KH Avg</t>
  </si>
  <si>
    <t>LH Avg</t>
  </si>
  <si>
    <t>MH Avg</t>
  </si>
  <si>
    <t>NH Avg</t>
  </si>
  <si>
    <t>OH Avg</t>
  </si>
  <si>
    <t>PH Avg</t>
  </si>
  <si>
    <t>GI1</t>
  </si>
  <si>
    <t>HI1</t>
  </si>
  <si>
    <t>JI1</t>
  </si>
  <si>
    <t>KI1</t>
  </si>
  <si>
    <t>LI1</t>
  </si>
  <si>
    <t>MI1</t>
  </si>
  <si>
    <t>NI1</t>
  </si>
  <si>
    <t>OI1</t>
  </si>
  <si>
    <t>PI1</t>
  </si>
  <si>
    <t>GI2</t>
  </si>
  <si>
    <t>HI2</t>
  </si>
  <si>
    <t>JI2</t>
  </si>
  <si>
    <t>KI2</t>
  </si>
  <si>
    <t>LI2</t>
  </si>
  <si>
    <t>MI2</t>
  </si>
  <si>
    <t>NI2</t>
  </si>
  <si>
    <t>OI2</t>
  </si>
  <si>
    <t>PI2</t>
  </si>
  <si>
    <t>GI3</t>
  </si>
  <si>
    <t>HI3</t>
  </si>
  <si>
    <t>JI3</t>
  </si>
  <si>
    <t>KI3</t>
  </si>
  <si>
    <t>LI3</t>
  </si>
  <si>
    <t>MI3</t>
  </si>
  <si>
    <t>NI3</t>
  </si>
  <si>
    <t>OI3</t>
  </si>
  <si>
    <t>PI3</t>
  </si>
  <si>
    <t>GI Avg</t>
  </si>
  <si>
    <t>HI Avg</t>
  </si>
  <si>
    <t>JI Avg</t>
  </si>
  <si>
    <t>KI Avg</t>
  </si>
  <si>
    <t>LI Avg</t>
  </si>
  <si>
    <t>MI Avg</t>
  </si>
  <si>
    <t>NI Avg</t>
  </si>
  <si>
    <t>OI Avg</t>
  </si>
  <si>
    <t>PI Avg</t>
  </si>
  <si>
    <t>GJ1</t>
  </si>
  <si>
    <t>HJ1</t>
  </si>
  <si>
    <t>IJ1</t>
  </si>
  <si>
    <t>KJ1</t>
  </si>
  <si>
    <t>LJ1</t>
  </si>
  <si>
    <t>MJ1</t>
  </si>
  <si>
    <t>NJ1</t>
  </si>
  <si>
    <t>OJ1</t>
  </si>
  <si>
    <t>PJ1</t>
  </si>
  <si>
    <t>GJ2</t>
  </si>
  <si>
    <t>HJ2</t>
  </si>
  <si>
    <t>IJ2</t>
  </si>
  <si>
    <t>KJ2</t>
  </si>
  <si>
    <t>LJ2</t>
  </si>
  <si>
    <t>MJ2</t>
  </si>
  <si>
    <t>NJ2</t>
  </si>
  <si>
    <t>OJ2</t>
  </si>
  <si>
    <t>PJ2</t>
  </si>
  <si>
    <t>GJ3</t>
  </si>
  <si>
    <t>HJ3</t>
  </si>
  <si>
    <t>IJ3</t>
  </si>
  <si>
    <t>KJ3</t>
  </si>
  <si>
    <t>LJ3</t>
  </si>
  <si>
    <t>MJ3</t>
  </si>
  <si>
    <t>NJ3</t>
  </si>
  <si>
    <t>OJ3</t>
  </si>
  <si>
    <t>PJ3</t>
  </si>
  <si>
    <t>GJ Avg</t>
  </si>
  <si>
    <t>HJ Avg</t>
  </si>
  <si>
    <t>IJ Avg</t>
  </si>
  <si>
    <t>KJ Avg</t>
  </si>
  <si>
    <t>LJ Avg</t>
  </si>
  <si>
    <t>MJ Avg</t>
  </si>
  <si>
    <t>NJ Avg</t>
  </si>
  <si>
    <t>OJ Avg</t>
  </si>
  <si>
    <t>PJ Avg</t>
  </si>
  <si>
    <t>GK1</t>
  </si>
  <si>
    <t>HK1</t>
  </si>
  <si>
    <t>IK1</t>
  </si>
  <si>
    <t>JK1</t>
  </si>
  <si>
    <t>LK1</t>
  </si>
  <si>
    <t>MK1</t>
  </si>
  <si>
    <t>NK1</t>
  </si>
  <si>
    <t>OK1</t>
  </si>
  <si>
    <t>PK1</t>
  </si>
  <si>
    <t>GK2</t>
  </si>
  <si>
    <t>HK2</t>
  </si>
  <si>
    <t>IK2</t>
  </si>
  <si>
    <t>JK2</t>
  </si>
  <si>
    <t>LK2</t>
  </si>
  <si>
    <t>MK2</t>
  </si>
  <si>
    <t>NK2</t>
  </si>
  <si>
    <t>OK2</t>
  </si>
  <si>
    <t>PK2</t>
  </si>
  <si>
    <t>GK3</t>
  </si>
  <si>
    <t>HK3</t>
  </si>
  <si>
    <t>IK3</t>
  </si>
  <si>
    <t>JK3</t>
  </si>
  <si>
    <t>LK3</t>
  </si>
  <si>
    <t>MK3</t>
  </si>
  <si>
    <t>NK3</t>
  </si>
  <si>
    <t>OK3</t>
  </si>
  <si>
    <t>PK3</t>
  </si>
  <si>
    <t>GK Avg</t>
  </si>
  <si>
    <t>HK Avg</t>
  </si>
  <si>
    <t>IK Avg</t>
  </si>
  <si>
    <t>JK Avg</t>
  </si>
  <si>
    <t>LK Avg</t>
  </si>
  <si>
    <t>MK Avg</t>
  </si>
  <si>
    <t>NK Avg</t>
  </si>
  <si>
    <t>OK Avg</t>
  </si>
  <si>
    <t>PK Avg</t>
  </si>
  <si>
    <t>GL1</t>
  </si>
  <si>
    <t>HL1</t>
  </si>
  <si>
    <t>IL1</t>
  </si>
  <si>
    <t>JL1</t>
  </si>
  <si>
    <t>KL1</t>
  </si>
  <si>
    <t>ML1</t>
  </si>
  <si>
    <t>NL1</t>
  </si>
  <si>
    <t>OL1</t>
  </si>
  <si>
    <t>PL1</t>
  </si>
  <si>
    <t>GL2</t>
  </si>
  <si>
    <t>HL2</t>
  </si>
  <si>
    <t>IL2</t>
  </si>
  <si>
    <t>JL2</t>
  </si>
  <si>
    <t>KL2</t>
  </si>
  <si>
    <t>ML2</t>
  </si>
  <si>
    <t>NL2</t>
  </si>
  <si>
    <t>OL2</t>
  </si>
  <si>
    <t>PL2</t>
  </si>
  <si>
    <t>GL3</t>
  </si>
  <si>
    <t>HL3</t>
  </si>
  <si>
    <t>IL3</t>
  </si>
  <si>
    <t>JL3</t>
  </si>
  <si>
    <t>KL3</t>
  </si>
  <si>
    <t>ML3</t>
  </si>
  <si>
    <t>NL3</t>
  </si>
  <si>
    <t>OL3</t>
  </si>
  <si>
    <t>PL3</t>
  </si>
  <si>
    <t>GL Avg</t>
  </si>
  <si>
    <t>HL Avg</t>
  </si>
  <si>
    <t>IL Avg</t>
  </si>
  <si>
    <t>JL Avg</t>
  </si>
  <si>
    <t>KL Avg</t>
  </si>
  <si>
    <t>ML Avg</t>
  </si>
  <si>
    <t>NL Avg</t>
  </si>
  <si>
    <t>OL Avg</t>
  </si>
  <si>
    <t>PL Avg</t>
  </si>
  <si>
    <t>GM1</t>
  </si>
  <si>
    <t>HM1</t>
  </si>
  <si>
    <t>IM1</t>
  </si>
  <si>
    <t>JM1</t>
  </si>
  <si>
    <t>KM1</t>
  </si>
  <si>
    <t>LM1</t>
  </si>
  <si>
    <t>NM1</t>
  </si>
  <si>
    <t>OM1</t>
  </si>
  <si>
    <t>PM1</t>
  </si>
  <si>
    <t>GM2</t>
  </si>
  <si>
    <t>HM2</t>
  </si>
  <si>
    <t>IM2</t>
  </si>
  <si>
    <t>JM2</t>
  </si>
  <si>
    <t>KM2</t>
  </si>
  <si>
    <t>LM2</t>
  </si>
  <si>
    <t>NM2</t>
  </si>
  <si>
    <t>OM2</t>
  </si>
  <si>
    <t>PM2</t>
  </si>
  <si>
    <t>GM3</t>
  </si>
  <si>
    <t>HM3</t>
  </si>
  <si>
    <t>IM3</t>
  </si>
  <si>
    <t>JM3</t>
  </si>
  <si>
    <t>KM3</t>
  </si>
  <si>
    <t>LM3</t>
  </si>
  <si>
    <t>NM3</t>
  </si>
  <si>
    <t>OM3</t>
  </si>
  <si>
    <t xml:space="preserve">PM3 </t>
  </si>
  <si>
    <t>GM Avg</t>
  </si>
  <si>
    <t>HM Avg</t>
  </si>
  <si>
    <t>IM Avg</t>
  </si>
  <si>
    <t>JM Avg</t>
  </si>
  <si>
    <t>KM Avg</t>
  </si>
  <si>
    <t>LM Avg</t>
  </si>
  <si>
    <t>NM Avg</t>
  </si>
  <si>
    <t>OM Avg</t>
  </si>
  <si>
    <t>PM Avg</t>
  </si>
  <si>
    <t>GN1</t>
  </si>
  <si>
    <t>HN1</t>
  </si>
  <si>
    <t>IN1</t>
  </si>
  <si>
    <t>JN1</t>
  </si>
  <si>
    <t>KN1</t>
  </si>
  <si>
    <t>LN1</t>
  </si>
  <si>
    <t>MN1</t>
  </si>
  <si>
    <t>ON1</t>
  </si>
  <si>
    <t>PN1</t>
  </si>
  <si>
    <t>GN2</t>
  </si>
  <si>
    <t>HN2</t>
  </si>
  <si>
    <t>IN2</t>
  </si>
  <si>
    <t>JN2</t>
  </si>
  <si>
    <t>KN2</t>
  </si>
  <si>
    <t>LN2</t>
  </si>
  <si>
    <t>MN2</t>
  </si>
  <si>
    <t>ON2</t>
  </si>
  <si>
    <t xml:space="preserve">PN2 </t>
  </si>
  <si>
    <t>GN3</t>
  </si>
  <si>
    <t>HN3</t>
  </si>
  <si>
    <t>IN3</t>
  </si>
  <si>
    <t>JN3</t>
  </si>
  <si>
    <t>KN3</t>
  </si>
  <si>
    <t>LN3</t>
  </si>
  <si>
    <t>MN3</t>
  </si>
  <si>
    <t>ON3</t>
  </si>
  <si>
    <t>PN3</t>
  </si>
  <si>
    <t>GN Avg</t>
  </si>
  <si>
    <t>HN Avg</t>
  </si>
  <si>
    <t>IN Avg</t>
  </si>
  <si>
    <t>JN Avg</t>
  </si>
  <si>
    <t>KN Avg</t>
  </si>
  <si>
    <t>LN Avg</t>
  </si>
  <si>
    <t>MN Avg</t>
  </si>
  <si>
    <t>ON Avg</t>
  </si>
  <si>
    <t>PN Avg</t>
  </si>
  <si>
    <t>GO1</t>
  </si>
  <si>
    <t>HO1</t>
  </si>
  <si>
    <t>IO1</t>
  </si>
  <si>
    <t>JO1</t>
  </si>
  <si>
    <t>KO1</t>
  </si>
  <si>
    <t>LO1</t>
  </si>
  <si>
    <t>MO1</t>
  </si>
  <si>
    <t>NO1</t>
  </si>
  <si>
    <t>PO1</t>
  </si>
  <si>
    <t>GO2</t>
  </si>
  <si>
    <t>HO2</t>
  </si>
  <si>
    <t>IO2</t>
  </si>
  <si>
    <t>JO2</t>
  </si>
  <si>
    <t>KO2</t>
  </si>
  <si>
    <t>LO2</t>
  </si>
  <si>
    <t>MO2</t>
  </si>
  <si>
    <t>NO2</t>
  </si>
  <si>
    <t>PO2</t>
  </si>
  <si>
    <t>GO3</t>
  </si>
  <si>
    <t>HO3</t>
  </si>
  <si>
    <t>IO3</t>
  </si>
  <si>
    <t>JO3</t>
  </si>
  <si>
    <t>KO3</t>
  </si>
  <si>
    <t>LO3</t>
  </si>
  <si>
    <t>MO3</t>
  </si>
  <si>
    <t>NO3</t>
  </si>
  <si>
    <t>PO3</t>
  </si>
  <si>
    <t>GO Avg</t>
  </si>
  <si>
    <t>HO Avg</t>
  </si>
  <si>
    <t>IO Avg</t>
  </si>
  <si>
    <t>JO Avg</t>
  </si>
  <si>
    <t>KO Avg</t>
  </si>
  <si>
    <t>LO Avg</t>
  </si>
  <si>
    <t>MO Avg</t>
  </si>
  <si>
    <t>NO Avg</t>
  </si>
  <si>
    <t>PO Avg</t>
  </si>
  <si>
    <t>GP1</t>
  </si>
  <si>
    <t>HP1</t>
  </si>
  <si>
    <t>IP1</t>
  </si>
  <si>
    <t>JP1</t>
  </si>
  <si>
    <t>KP1</t>
  </si>
  <si>
    <t>LP1</t>
  </si>
  <si>
    <t>MP1</t>
  </si>
  <si>
    <t>NP1</t>
  </si>
  <si>
    <t>OP1</t>
  </si>
  <si>
    <t>GP2</t>
  </si>
  <si>
    <t>HP2</t>
  </si>
  <si>
    <t>IP2</t>
  </si>
  <si>
    <t>JP2</t>
  </si>
  <si>
    <t>KP2</t>
  </si>
  <si>
    <t>LP2</t>
  </si>
  <si>
    <t>MP2</t>
  </si>
  <si>
    <t>NP2</t>
  </si>
  <si>
    <t>OP2</t>
  </si>
  <si>
    <t>GP3</t>
  </si>
  <si>
    <t>HP3</t>
  </si>
  <si>
    <t>IP3</t>
  </si>
  <si>
    <t>JP3</t>
  </si>
  <si>
    <t>KP3</t>
  </si>
  <si>
    <t>LP3</t>
  </si>
  <si>
    <t>MP3</t>
  </si>
  <si>
    <t>NP3</t>
  </si>
  <si>
    <t>OP3</t>
  </si>
  <si>
    <t>GP Avg</t>
  </si>
  <si>
    <t>HP Avg</t>
  </si>
  <si>
    <t>IP Avg</t>
  </si>
  <si>
    <t>JP Avg</t>
  </si>
  <si>
    <t>KP Avg</t>
  </si>
  <si>
    <t>LP Avg</t>
  </si>
  <si>
    <t>MP Avg</t>
  </si>
  <si>
    <t>NP Avg</t>
  </si>
  <si>
    <t>OP Avg</t>
  </si>
  <si>
    <t>Cross (Sperm-Ova)</t>
  </si>
  <si>
    <t>Sperm Avg (n=3)</t>
  </si>
  <si>
    <t>Ova Avg (n=3)</t>
  </si>
  <si>
    <r>
      <t>p-value (</t>
    </r>
    <r>
      <rPr>
        <b/>
        <sz val="11"/>
        <color theme="1"/>
        <rFont val="Calibri"/>
        <family val="2"/>
      </rPr>
      <t>α=0.05)</t>
    </r>
  </si>
  <si>
    <t>Sa-056-121-048e -025D</t>
  </si>
  <si>
    <t>007 Self</t>
  </si>
  <si>
    <t xml:space="preserve">022-007 </t>
  </si>
  <si>
    <t xml:space="preserve">025-007 </t>
  </si>
  <si>
    <t xml:space="preserve">028-007 </t>
  </si>
  <si>
    <t xml:space="preserve">031-007 </t>
  </si>
  <si>
    <t xml:space="preserve">048-007 </t>
  </si>
  <si>
    <t xml:space="preserve">056-007 </t>
  </si>
  <si>
    <t xml:space="preserve">067-007 </t>
  </si>
  <si>
    <t xml:space="preserve">104-007 </t>
  </si>
  <si>
    <t xml:space="preserve">121-007 </t>
  </si>
  <si>
    <t xml:space="preserve">022-022 </t>
  </si>
  <si>
    <t xml:space="preserve">007-022 </t>
  </si>
  <si>
    <t xml:space="preserve">025-022 </t>
  </si>
  <si>
    <t xml:space="preserve">028-022 </t>
  </si>
  <si>
    <t xml:space="preserve">031-022 </t>
  </si>
  <si>
    <t xml:space="preserve">048-022 </t>
  </si>
  <si>
    <t xml:space="preserve">056-022 </t>
  </si>
  <si>
    <t xml:space="preserve">067-022 </t>
  </si>
  <si>
    <t xml:space="preserve">104-022 </t>
  </si>
  <si>
    <t xml:space="preserve">121-022 </t>
  </si>
  <si>
    <t xml:space="preserve">025-025 </t>
  </si>
  <si>
    <t xml:space="preserve">022-025 </t>
  </si>
  <si>
    <t xml:space="preserve">028-025 </t>
  </si>
  <si>
    <t xml:space="preserve">031-025 </t>
  </si>
  <si>
    <t xml:space="preserve">048-025 </t>
  </si>
  <si>
    <t xml:space="preserve">056-025 </t>
  </si>
  <si>
    <t xml:space="preserve">067-025 </t>
  </si>
  <si>
    <t xml:space="preserve">104-025 </t>
  </si>
  <si>
    <t xml:space="preserve">121-025 </t>
  </si>
  <si>
    <t xml:space="preserve">028-028 </t>
  </si>
  <si>
    <t xml:space="preserve">022-028 </t>
  </si>
  <si>
    <t xml:space="preserve">031-028 </t>
  </si>
  <si>
    <t xml:space="preserve">048-028 </t>
  </si>
  <si>
    <t xml:space="preserve">056-028 </t>
  </si>
  <si>
    <t xml:space="preserve">067-028 </t>
  </si>
  <si>
    <t xml:space="preserve">104-028 </t>
  </si>
  <si>
    <t xml:space="preserve">121-028 </t>
  </si>
  <si>
    <t xml:space="preserve">031-031 </t>
  </si>
  <si>
    <t xml:space="preserve">022-031 </t>
  </si>
  <si>
    <t xml:space="preserve">048-031 </t>
  </si>
  <si>
    <t xml:space="preserve">056-031 </t>
  </si>
  <si>
    <t xml:space="preserve">067-031 </t>
  </si>
  <si>
    <t xml:space="preserve">104-031 </t>
  </si>
  <si>
    <t xml:space="preserve">121-031 </t>
  </si>
  <si>
    <t xml:space="preserve">048-048 </t>
  </si>
  <si>
    <t xml:space="preserve">022-048 </t>
  </si>
  <si>
    <t xml:space="preserve">056-048 </t>
  </si>
  <si>
    <t xml:space="preserve">067-048 </t>
  </si>
  <si>
    <t xml:space="preserve">104-048 </t>
  </si>
  <si>
    <t xml:space="preserve">121-048 </t>
  </si>
  <si>
    <t xml:space="preserve">056-056 </t>
  </si>
  <si>
    <t xml:space="preserve">022-056 </t>
  </si>
  <si>
    <t xml:space="preserve">067-056 </t>
  </si>
  <si>
    <t xml:space="preserve">104-056 </t>
  </si>
  <si>
    <t xml:space="preserve">121-056 </t>
  </si>
  <si>
    <t xml:space="preserve">067-067 </t>
  </si>
  <si>
    <t xml:space="preserve">007-067 </t>
  </si>
  <si>
    <t xml:space="preserve">022-067 </t>
  </si>
  <si>
    <t xml:space="preserve">025-067 </t>
  </si>
  <si>
    <t xml:space="preserve">028-067 </t>
  </si>
  <si>
    <t xml:space="preserve">031-067 </t>
  </si>
  <si>
    <t xml:space="preserve">048-067 </t>
  </si>
  <si>
    <t xml:space="preserve">056-067 </t>
  </si>
  <si>
    <t xml:space="preserve">104-067 </t>
  </si>
  <si>
    <t xml:space="preserve">121-067 </t>
  </si>
  <si>
    <t xml:space="preserve">104-104 </t>
  </si>
  <si>
    <t xml:space="preserve">022-104 </t>
  </si>
  <si>
    <t xml:space="preserve">067-104 </t>
  </si>
  <si>
    <t xml:space="preserve">121-104 </t>
  </si>
  <si>
    <t xml:space="preserve">121-121 </t>
  </si>
  <si>
    <t xml:space="preserve">022-121 </t>
  </si>
  <si>
    <t xml:space="preserve">067-121 </t>
  </si>
  <si>
    <t>Batch</t>
  </si>
  <si>
    <t xml:space="preserve">007-007 </t>
  </si>
  <si>
    <t>SQRT corrected fert</t>
  </si>
  <si>
    <t>sd</t>
  </si>
  <si>
    <t>K1</t>
  </si>
  <si>
    <t>G007</t>
  </si>
  <si>
    <t>B8</t>
  </si>
  <si>
    <t>H022 (B8)</t>
  </si>
  <si>
    <t>L1</t>
  </si>
  <si>
    <t>I025</t>
  </si>
  <si>
    <t>L7</t>
  </si>
  <si>
    <t>J028</t>
  </si>
  <si>
    <t>M5</t>
  </si>
  <si>
    <t>K031</t>
  </si>
  <si>
    <t>U39</t>
  </si>
  <si>
    <t>L31</t>
  </si>
  <si>
    <t>M13</t>
  </si>
  <si>
    <t>U77</t>
  </si>
  <si>
    <t>U106</t>
  </si>
  <si>
    <t>a-007</t>
  </si>
  <si>
    <t>a-022</t>
  </si>
  <si>
    <t>a-025</t>
  </si>
  <si>
    <t>a-028</t>
  </si>
  <si>
    <t>a-031</t>
  </si>
  <si>
    <t>a-048</t>
  </si>
  <si>
    <t>a-056</t>
  </si>
  <si>
    <t>a-067</t>
  </si>
  <si>
    <t>a-104</t>
  </si>
  <si>
    <t>a-121</t>
  </si>
  <si>
    <t>007</t>
  </si>
  <si>
    <t>022</t>
  </si>
  <si>
    <t>025</t>
  </si>
  <si>
    <t>028</t>
  </si>
  <si>
    <t>031</t>
  </si>
  <si>
    <t>048</t>
  </si>
  <si>
    <t>056</t>
  </si>
  <si>
    <t>067</t>
  </si>
  <si>
    <t>104</t>
  </si>
  <si>
    <t>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</si>
</sst>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9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0" fontId="3" fillId="0" borderId="0" xfId="0" applyFont="1"/>
    <xf numFmtId="165" fontId="0" fillId="0" borderId="0" xfId="0" applyNumberFormat="1"/>
    <xf numFmtId="0" fontId="4" fillId="0" borderId="2" xfId="0" applyFont="1" applyBorder="1"/>
    <xf numFmtId="165" fontId="1" fillId="0" borderId="0" xfId="0" applyNumberFormat="1" applyFont="1"/>
    <xf numFmtId="0" fontId="4" fillId="0" borderId="0" xfId="0" applyFont="1" applyBorder="1"/>
    <xf numFmtId="0" fontId="7" fillId="0" borderId="0" xfId="1" applyFont="1" applyAlignment="1">
      <alignment vertical="top"/>
    </xf>
    <xf numFmtId="0" fontId="0" fillId="0" borderId="0" xfId="0" applyAlignment="1">
      <alignment horizontal="left"/>
    </xf>
    <xf numFmtId="0" fontId="8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7" fillId="0" borderId="0" xfId="2" applyFont="1" applyFill="1" applyBorder="1" applyAlignment="1">
      <alignment vertical="top"/>
    </xf>
    <xf numFmtId="0" fontId="7" fillId="0" borderId="0" xfId="1" applyFont="1" applyAlignment="1">
      <alignment horizontal="left"/>
    </xf>
    <xf numFmtId="0" fontId="8" fillId="0" borderId="0" xfId="1" applyFont="1" applyAlignment="1">
      <alignment vertical="top"/>
    </xf>
    <xf numFmtId="0" fontId="0" fillId="0" borderId="2" xfId="0" applyBorder="1" applyAlignment="1">
      <alignment horizontal="left"/>
    </xf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3">
    <cellStyle name="Bad 2" xfId="2" xr:uid="{01018191-34F1-41B2-88B2-FC2EE8DBCA23}"/>
    <cellStyle name="Normal" xfId="0" builtinId="0"/>
    <cellStyle name="Normal 3" xfId="1" xr:uid="{2B2D9487-2B49-4A39-B44A-73E9F14DB960}"/>
  </cellStyles>
  <dxfs count="0"/>
  <tableStyles count="0" defaultTableStyle="TableStyleMedium2" defaultPivotStyle="PivotStyleLight16"/>
  <colors>
    <mruColors>
      <color rgb="FFCC0099"/>
      <color rgb="FFFF00FF"/>
      <color rgb="FF003300"/>
      <color rgb="FFDD8023"/>
      <color rgb="FF9966FF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2022 ACER Night 1: Total Genet Fertilization Averages </a:t>
            </a:r>
            <a:endParaRPr lang="en-US" sz="24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3-472B-9890-A05627980180}"/>
              </c:ext>
            </c:extLst>
          </c:dPt>
          <c:dLbls>
            <c:dLbl>
              <c:idx val="0"/>
              <c:layout>
                <c:manualLayout>
                  <c:x val="3.2991271860289498E-3"/>
                  <c:y val="-7.00887690733097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1-4A47-A205-AB1E3092FCA3}"/>
                </c:ext>
              </c:extLst>
            </c:dLbl>
            <c:dLbl>
              <c:idx val="1"/>
              <c:layout>
                <c:manualLayout>
                  <c:x val="-3.2991271860289498E-3"/>
                  <c:y val="-7.8584377445832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D1-4A47-A205-AB1E3092FCA3}"/>
                </c:ext>
              </c:extLst>
            </c:dLbl>
            <c:dLbl>
              <c:idx val="2"/>
              <c:layout>
                <c:manualLayout>
                  <c:x val="-3.9908340080212339E-17"/>
                  <c:y val="-5.26933616577440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D1-4A47-A205-AB1E3092FCA3}"/>
                </c:ext>
              </c:extLst>
            </c:dLbl>
            <c:dLbl>
              <c:idx val="3"/>
              <c:layout>
                <c:manualLayout>
                  <c:x val="0"/>
                  <c:y val="-5.8773364925945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D1-4A47-A205-AB1E3092FCA3}"/>
                </c:ext>
              </c:extLst>
            </c:dLbl>
            <c:dLbl>
              <c:idx val="4"/>
              <c:layout>
                <c:manualLayout>
                  <c:x val="-3.2652655449351103E-3"/>
                  <c:y val="-6.08000326820123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D1-4A47-A205-AB1E3092FCA3}"/>
                </c:ext>
              </c:extLst>
            </c:dLbl>
            <c:dLbl>
              <c:idx val="5"/>
              <c:layout>
                <c:manualLayout>
                  <c:x val="-2.1768436966234867E-3"/>
                  <c:y val="-4.05333551213415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D1-4A47-A205-AB1E3092FCA3}"/>
                </c:ext>
              </c:extLst>
            </c:dLbl>
            <c:dLbl>
              <c:idx val="6"/>
              <c:layout>
                <c:manualLayout>
                  <c:x val="-1.0884218483117034E-3"/>
                  <c:y val="-4.05333551213416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D1-4A47-A205-AB1E3092FCA3}"/>
                </c:ext>
              </c:extLst>
            </c:dLbl>
            <c:dLbl>
              <c:idx val="7"/>
              <c:layout>
                <c:manualLayout>
                  <c:x val="-1.0884218483117034E-3"/>
                  <c:y val="-4.2560022877408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D1-4A47-A205-AB1E3092FCA3}"/>
                </c:ext>
              </c:extLst>
            </c:dLbl>
            <c:dLbl>
              <c:idx val="8"/>
              <c:layout>
                <c:manualLayout>
                  <c:x val="-1.0884218483116236E-3"/>
                  <c:y val="-5.87733649259452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D1-4A47-A205-AB1E3092FCA3}"/>
                </c:ext>
              </c:extLst>
            </c:dLbl>
            <c:dLbl>
              <c:idx val="9"/>
              <c:layout>
                <c:manualLayout>
                  <c:x val="-2.1768436966234069E-3"/>
                  <c:y val="-6.2826700438079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D1-4A47-A205-AB1E3092F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Combined Genet Averages'!$M$9:$M$20</c:f>
                <c:numCache>
                  <c:formatCode>General</c:formatCode>
                  <c:ptCount val="12"/>
                  <c:pt idx="0">
                    <c:v>4.1853768756962388</c:v>
                  </c:pt>
                  <c:pt idx="1">
                    <c:v>7.7835268120641024</c:v>
                  </c:pt>
                  <c:pt idx="2">
                    <c:v>3.9882818249839702</c:v>
                  </c:pt>
                  <c:pt idx="3">
                    <c:v>5.0381610479471775</c:v>
                  </c:pt>
                  <c:pt idx="4">
                    <c:v>5.7818550929762704</c:v>
                  </c:pt>
                  <c:pt idx="5">
                    <c:v>3.5687942387117202</c:v>
                  </c:pt>
                  <c:pt idx="6">
                    <c:v>3.9829043406927584</c:v>
                  </c:pt>
                  <c:pt idx="7">
                    <c:v>4.5256451062954639</c:v>
                  </c:pt>
                  <c:pt idx="8">
                    <c:v>5.3070444841450088</c:v>
                  </c:pt>
                  <c:pt idx="9">
                    <c:v>5.1139932417515652</c:v>
                  </c:pt>
                  <c:pt idx="11">
                    <c:v>1.2869832662377101</c:v>
                  </c:pt>
                </c:numCache>
              </c:numRef>
            </c:plus>
            <c:minus>
              <c:numRef>
                <c:f>'Overall Combined Genet Averages'!$M$9:$M$20</c:f>
                <c:numCache>
                  <c:formatCode>General</c:formatCode>
                  <c:ptCount val="12"/>
                  <c:pt idx="0">
                    <c:v>4.1853768756962388</c:v>
                  </c:pt>
                  <c:pt idx="1">
                    <c:v>7.7835268120641024</c:v>
                  </c:pt>
                  <c:pt idx="2">
                    <c:v>3.9882818249839702</c:v>
                  </c:pt>
                  <c:pt idx="3">
                    <c:v>5.0381610479471775</c:v>
                  </c:pt>
                  <c:pt idx="4">
                    <c:v>5.7818550929762704</c:v>
                  </c:pt>
                  <c:pt idx="5">
                    <c:v>3.5687942387117202</c:v>
                  </c:pt>
                  <c:pt idx="6">
                    <c:v>3.9829043406927584</c:v>
                  </c:pt>
                  <c:pt idx="7">
                    <c:v>4.5256451062954639</c:v>
                  </c:pt>
                  <c:pt idx="8">
                    <c:v>5.3070444841450088</c:v>
                  </c:pt>
                  <c:pt idx="9">
                    <c:v>5.1139932417515652</c:v>
                  </c:pt>
                  <c:pt idx="11">
                    <c:v>1.2869832662377101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Combined Genet Averages'!$K$9:$K$20</c:f>
              <c:strCache>
                <c:ptCount val="12"/>
                <c:pt idx="0">
                  <c:v>007</c:v>
                </c:pt>
                <c:pt idx="1">
                  <c:v>022</c:v>
                </c:pt>
                <c:pt idx="2">
                  <c:v>025</c:v>
                </c:pt>
                <c:pt idx="3">
                  <c:v>028</c:v>
                </c:pt>
                <c:pt idx="4">
                  <c:v>031</c:v>
                </c:pt>
                <c:pt idx="5">
                  <c:v>048</c:v>
                </c:pt>
                <c:pt idx="6">
                  <c:v>056</c:v>
                </c:pt>
                <c:pt idx="7">
                  <c:v>067</c:v>
                </c:pt>
                <c:pt idx="8">
                  <c:v>104</c:v>
                </c:pt>
                <c:pt idx="9">
                  <c:v>121</c:v>
                </c:pt>
                <c:pt idx="11">
                  <c:v>Batch (n=3) </c:v>
                </c:pt>
              </c:strCache>
            </c:strRef>
          </c:cat>
          <c:val>
            <c:numRef>
              <c:f>'Overall Combined Genet Averages'!$L$9:$L$20</c:f>
              <c:numCache>
                <c:formatCode>0.00</c:formatCode>
                <c:ptCount val="12"/>
                <c:pt idx="0">
                  <c:v>24.578488363219268</c:v>
                </c:pt>
                <c:pt idx="1">
                  <c:v>45.799031879415139</c:v>
                </c:pt>
                <c:pt idx="2">
                  <c:v>31.462190758586075</c:v>
                </c:pt>
                <c:pt idx="3">
                  <c:v>32.705291502717749</c:v>
                </c:pt>
                <c:pt idx="4">
                  <c:v>39.485567946344368</c:v>
                </c:pt>
                <c:pt idx="5">
                  <c:v>32.141727100200484</c:v>
                </c:pt>
                <c:pt idx="6">
                  <c:v>41.059279129562611</c:v>
                </c:pt>
                <c:pt idx="7">
                  <c:v>39.629216227063928</c:v>
                </c:pt>
                <c:pt idx="8">
                  <c:v>25.961821069668794</c:v>
                </c:pt>
                <c:pt idx="9">
                  <c:v>31.299440763310152</c:v>
                </c:pt>
                <c:pt idx="11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3-472B-9890-A05627980180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6189529381819245E-3"/>
                  <c:y val="-1.82400098046036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4D1-4A47-A205-AB1E3092FCA3}"/>
                </c:ext>
              </c:extLst>
            </c:dLbl>
            <c:dLbl>
              <c:idx val="1"/>
              <c:layout>
                <c:manualLayout>
                  <c:x val="6.5305310898702007E-3"/>
                  <c:y val="-1.82400098046038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4D1-4A47-A205-AB1E3092FCA3}"/>
                </c:ext>
              </c:extLst>
            </c:dLbl>
            <c:dLbl>
              <c:idx val="2"/>
              <c:layout>
                <c:manualLayout>
                  <c:x val="3.2652655449351103E-3"/>
                  <c:y val="-1.01333387803355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D1-4A47-A205-AB1E3092FCA3}"/>
                </c:ext>
              </c:extLst>
            </c:dLbl>
            <c:dLbl>
              <c:idx val="3"/>
              <c:layout>
                <c:manualLayout>
                  <c:x val="6.5305310898702206E-3"/>
                  <c:y val="-2.4320013072804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D1-4A47-A205-AB1E3092FCA3}"/>
                </c:ext>
              </c:extLst>
            </c:dLbl>
            <c:dLbl>
              <c:idx val="4"/>
              <c:layout>
                <c:manualLayout>
                  <c:x val="7.6189529381819245E-3"/>
                  <c:y val="-2.02666775606707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D1-4A47-A205-AB1E3092FCA3}"/>
                </c:ext>
              </c:extLst>
            </c:dLbl>
            <c:dLbl>
              <c:idx val="5"/>
              <c:layout>
                <c:manualLayout>
                  <c:x val="4.3536873932468138E-3"/>
                  <c:y val="-8.10667102426830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4D1-4A47-A205-AB1E3092FCA3}"/>
                </c:ext>
              </c:extLst>
            </c:dLbl>
            <c:dLbl>
              <c:idx val="6"/>
              <c:layout>
                <c:manualLayout>
                  <c:x val="8.7073747864935477E-3"/>
                  <c:y val="-6.08000326820123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D1-4A47-A205-AB1E3092FCA3}"/>
                </c:ext>
              </c:extLst>
            </c:dLbl>
            <c:dLbl>
              <c:idx val="7"/>
              <c:layout>
                <c:manualLayout>
                  <c:x val="6.5305310898700611E-3"/>
                  <c:y val="-5.87733649259452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D1-4A47-A205-AB1E3092FCA3}"/>
                </c:ext>
              </c:extLst>
            </c:dLbl>
            <c:dLbl>
              <c:idx val="8"/>
              <c:layout>
                <c:manualLayout>
                  <c:x val="4.353687393246734E-3"/>
                  <c:y val="-1.82400098046038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4D1-4A47-A205-AB1E3092FCA3}"/>
                </c:ext>
              </c:extLst>
            </c:dLbl>
            <c:dLbl>
              <c:idx val="9"/>
              <c:layout>
                <c:manualLayout>
                  <c:x val="7.6189529381819245E-3"/>
                  <c:y val="-1.41866742924695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D1-4A47-A205-AB1E3092F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Combined Genet Averages'!$O$9:$O$18</c:f>
                <c:numCache>
                  <c:formatCode>General</c:formatCode>
                  <c:ptCount val="10"/>
                  <c:pt idx="0">
                    <c:v>0.37878787878787884</c:v>
                  </c:pt>
                  <c:pt idx="1">
                    <c:v>1.3973530813342478</c:v>
                  </c:pt>
                  <c:pt idx="2">
                    <c:v>0.49019607843137253</c:v>
                  </c:pt>
                  <c:pt idx="3">
                    <c:v>0</c:v>
                  </c:pt>
                  <c:pt idx="4">
                    <c:v>0.83079924176041586</c:v>
                  </c:pt>
                  <c:pt idx="5">
                    <c:v>1.6910350994858019</c:v>
                  </c:pt>
                  <c:pt idx="6">
                    <c:v>1.6998559050612845</c:v>
                  </c:pt>
                  <c:pt idx="7">
                    <c:v>6.428017914212572</c:v>
                  </c:pt>
                  <c:pt idx="8">
                    <c:v>4.6820400033505932E-2</c:v>
                  </c:pt>
                  <c:pt idx="9">
                    <c:v>1.8146118751714999</c:v>
                  </c:pt>
                </c:numCache>
              </c:numRef>
            </c:plus>
            <c:minus>
              <c:numRef>
                <c:f>'Overall Combined Genet Averages'!$O$9:$O$18</c:f>
                <c:numCache>
                  <c:formatCode>General</c:formatCode>
                  <c:ptCount val="10"/>
                  <c:pt idx="0">
                    <c:v>0.37878787878787884</c:v>
                  </c:pt>
                  <c:pt idx="1">
                    <c:v>1.3973530813342478</c:v>
                  </c:pt>
                  <c:pt idx="2">
                    <c:v>0.49019607843137253</c:v>
                  </c:pt>
                  <c:pt idx="3">
                    <c:v>0</c:v>
                  </c:pt>
                  <c:pt idx="4">
                    <c:v>0.83079924176041586</c:v>
                  </c:pt>
                  <c:pt idx="5">
                    <c:v>1.6910350994858019</c:v>
                  </c:pt>
                  <c:pt idx="6">
                    <c:v>1.6998559050612845</c:v>
                  </c:pt>
                  <c:pt idx="7">
                    <c:v>6.428017914212572</c:v>
                  </c:pt>
                  <c:pt idx="8">
                    <c:v>4.6820400033505932E-2</c:v>
                  </c:pt>
                  <c:pt idx="9">
                    <c:v>1.8146118751714999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Combined Genet Averages'!$K$9:$K$20</c:f>
              <c:strCache>
                <c:ptCount val="12"/>
                <c:pt idx="0">
                  <c:v>007</c:v>
                </c:pt>
                <c:pt idx="1">
                  <c:v>022</c:v>
                </c:pt>
                <c:pt idx="2">
                  <c:v>025</c:v>
                </c:pt>
                <c:pt idx="3">
                  <c:v>028</c:v>
                </c:pt>
                <c:pt idx="4">
                  <c:v>031</c:v>
                </c:pt>
                <c:pt idx="5">
                  <c:v>048</c:v>
                </c:pt>
                <c:pt idx="6">
                  <c:v>056</c:v>
                </c:pt>
                <c:pt idx="7">
                  <c:v>067</c:v>
                </c:pt>
                <c:pt idx="8">
                  <c:v>104</c:v>
                </c:pt>
                <c:pt idx="9">
                  <c:v>121</c:v>
                </c:pt>
                <c:pt idx="11">
                  <c:v>Batch (n=3) </c:v>
                </c:pt>
              </c:strCache>
            </c:strRef>
          </c:cat>
          <c:val>
            <c:numRef>
              <c:f>'Overall Combined Genet Averages'!$N$9:$N$18</c:f>
              <c:numCache>
                <c:formatCode>0.00</c:formatCode>
                <c:ptCount val="10"/>
                <c:pt idx="0">
                  <c:v>0.37878787878787884</c:v>
                </c:pt>
                <c:pt idx="1">
                  <c:v>2.7289377289377286</c:v>
                </c:pt>
                <c:pt idx="2">
                  <c:v>0.49019607843137253</c:v>
                </c:pt>
                <c:pt idx="3">
                  <c:v>0</c:v>
                </c:pt>
                <c:pt idx="4">
                  <c:v>1.6061980347694635</c:v>
                </c:pt>
                <c:pt idx="5">
                  <c:v>7.3248379163872128</c:v>
                </c:pt>
                <c:pt idx="6">
                  <c:v>12.018005434542658</c:v>
                </c:pt>
                <c:pt idx="7">
                  <c:v>25.43712316968131</c:v>
                </c:pt>
                <c:pt idx="8">
                  <c:v>2.2919672919672922</c:v>
                </c:pt>
                <c:pt idx="9">
                  <c:v>5.3209728867623598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3-472B-9890-A05627980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"/>
        <c:axId val="1413042783"/>
        <c:axId val="398508703"/>
      </c:barChart>
      <c:catAx>
        <c:axId val="141304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8703"/>
        <c:crosses val="autoZero"/>
        <c:auto val="1"/>
        <c:lblAlgn val="ctr"/>
        <c:lblOffset val="100"/>
        <c:noMultiLvlLbl val="0"/>
      </c:catAx>
      <c:valAx>
        <c:axId val="398508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427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2022 Night 2 - Directionality averages </a:t>
            </a:r>
            <a:endParaRPr lang="en-US" sz="24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 Avg (n=9)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36-4424-8D4A-865F880E4121}"/>
              </c:ext>
            </c:extLst>
          </c:dPt>
          <c:errBars>
            <c:errBarType val="both"/>
            <c:errValType val="cust"/>
            <c:noEndCap val="0"/>
            <c:plus>
              <c:numRef>
                <c:f>Sheet3!$Y$8:$Y$18</c:f>
                <c:numCache>
                  <c:formatCode>General</c:formatCode>
                  <c:ptCount val="11"/>
                  <c:pt idx="0">
                    <c:v>6.9219515492756152</c:v>
                  </c:pt>
                  <c:pt idx="1">
                    <c:v>10.115242731054652</c:v>
                  </c:pt>
                  <c:pt idx="2">
                    <c:v>7.9880178337774081</c:v>
                  </c:pt>
                  <c:pt idx="3">
                    <c:v>8.5135559200981881</c:v>
                  </c:pt>
                  <c:pt idx="4">
                    <c:v>4.250142644519129</c:v>
                  </c:pt>
                  <c:pt idx="5">
                    <c:v>5.1153077562444427</c:v>
                  </c:pt>
                  <c:pt idx="6">
                    <c:v>7.6271791165862686</c:v>
                  </c:pt>
                  <c:pt idx="7">
                    <c:v>2.8893648678238999</c:v>
                  </c:pt>
                  <c:pt idx="8">
                    <c:v>8.6179992051011425</c:v>
                  </c:pt>
                  <c:pt idx="9">
                    <c:v>5.6165547022883153</c:v>
                  </c:pt>
                  <c:pt idx="10">
                    <c:v>1.2869832662377101</c:v>
                  </c:pt>
                </c:numCache>
              </c:numRef>
            </c:plus>
            <c:minus>
              <c:numRef>
                <c:f>Sheet3!$Y$8:$Y$18</c:f>
                <c:numCache>
                  <c:formatCode>General</c:formatCode>
                  <c:ptCount val="11"/>
                  <c:pt idx="0">
                    <c:v>6.9219515492756152</c:v>
                  </c:pt>
                  <c:pt idx="1">
                    <c:v>10.115242731054652</c:v>
                  </c:pt>
                  <c:pt idx="2">
                    <c:v>7.9880178337774081</c:v>
                  </c:pt>
                  <c:pt idx="3">
                    <c:v>8.5135559200981881</c:v>
                  </c:pt>
                  <c:pt idx="4">
                    <c:v>4.250142644519129</c:v>
                  </c:pt>
                  <c:pt idx="5">
                    <c:v>5.1153077562444427</c:v>
                  </c:pt>
                  <c:pt idx="6">
                    <c:v>7.6271791165862686</c:v>
                  </c:pt>
                  <c:pt idx="7">
                    <c:v>2.8893648678238999</c:v>
                  </c:pt>
                  <c:pt idx="8">
                    <c:v>8.6179992051011425</c:v>
                  </c:pt>
                  <c:pt idx="9">
                    <c:v>5.6165547022883153</c:v>
                  </c:pt>
                  <c:pt idx="10">
                    <c:v>1.2869832662377101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Sheet3!$W$8:$W$18</c:f>
              <c:strCache>
                <c:ptCount val="11"/>
                <c:pt idx="0">
                  <c:v>007</c:v>
                </c:pt>
                <c:pt idx="1">
                  <c:v>022</c:v>
                </c:pt>
                <c:pt idx="2">
                  <c:v>025</c:v>
                </c:pt>
                <c:pt idx="3">
                  <c:v>028</c:v>
                </c:pt>
                <c:pt idx="4">
                  <c:v>031</c:v>
                </c:pt>
                <c:pt idx="5">
                  <c:v>048</c:v>
                </c:pt>
                <c:pt idx="6">
                  <c:v>056</c:v>
                </c:pt>
                <c:pt idx="7">
                  <c:v>067</c:v>
                </c:pt>
                <c:pt idx="8">
                  <c:v>104</c:v>
                </c:pt>
                <c:pt idx="9">
                  <c:v>121</c:v>
                </c:pt>
                <c:pt idx="10">
                  <c:v>Batch</c:v>
                </c:pt>
              </c:strCache>
            </c:strRef>
          </c:cat>
          <c:val>
            <c:numRef>
              <c:f>Sheet3!$X$8:$X$18</c:f>
              <c:numCache>
                <c:formatCode>0.00</c:formatCode>
                <c:ptCount val="11"/>
                <c:pt idx="0">
                  <c:v>27.394616683648579</c:v>
                </c:pt>
                <c:pt idx="1">
                  <c:v>37.079750239631849</c:v>
                </c:pt>
                <c:pt idx="2">
                  <c:v>33.836641374117718</c:v>
                </c:pt>
                <c:pt idx="3">
                  <c:v>43.561826415329847</c:v>
                </c:pt>
                <c:pt idx="4">
                  <c:v>22.755972280730205</c:v>
                </c:pt>
                <c:pt idx="5">
                  <c:v>25.365108861749846</c:v>
                </c:pt>
                <c:pt idx="6">
                  <c:v>44.145941295198099</c:v>
                </c:pt>
                <c:pt idx="7">
                  <c:v>24.57162229545618</c:v>
                </c:pt>
                <c:pt idx="8">
                  <c:v>36.998982930926985</c:v>
                </c:pt>
                <c:pt idx="9">
                  <c:v>48.411592363299256</c:v>
                </c:pt>
                <c:pt idx="10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1-4CC2-AA64-514CAFBD0DBA}"/>
            </c:ext>
          </c:extLst>
        </c:ser>
        <c:ser>
          <c:idx val="1"/>
          <c:order val="1"/>
          <c:tx>
            <c:v>Ova Avg (n=9)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Sheet3!$AA$8:$AA$18</c:f>
                <c:numCache>
                  <c:formatCode>General</c:formatCode>
                  <c:ptCount val="11"/>
                  <c:pt idx="0">
                    <c:v>4.9550787415089905</c:v>
                  </c:pt>
                  <c:pt idx="1">
                    <c:v>11.668520787074668</c:v>
                  </c:pt>
                  <c:pt idx="2">
                    <c:v>1.5440961099356532</c:v>
                  </c:pt>
                  <c:pt idx="3">
                    <c:v>2.4354284396470427</c:v>
                  </c:pt>
                  <c:pt idx="4">
                    <c:v>7.3514148339794003</c:v>
                  </c:pt>
                  <c:pt idx="5">
                    <c:v>4.0598313048811896</c:v>
                  </c:pt>
                  <c:pt idx="6">
                    <c:v>2.6199728219073477</c:v>
                  </c:pt>
                  <c:pt idx="7">
                    <c:v>4.6920152736181215</c:v>
                  </c:pt>
                  <c:pt idx="8">
                    <c:v>3.8698086682576851</c:v>
                  </c:pt>
                  <c:pt idx="9">
                    <c:v>2.5293911138539911</c:v>
                  </c:pt>
                  <c:pt idx="10">
                    <c:v>1.2869832662377101</c:v>
                  </c:pt>
                </c:numCache>
              </c:numRef>
            </c:plus>
            <c:minus>
              <c:numRef>
                <c:f>Sheet3!$AA$8:$AA$18</c:f>
                <c:numCache>
                  <c:formatCode>General</c:formatCode>
                  <c:ptCount val="11"/>
                  <c:pt idx="0">
                    <c:v>4.9550787415089905</c:v>
                  </c:pt>
                  <c:pt idx="1">
                    <c:v>11.668520787074668</c:v>
                  </c:pt>
                  <c:pt idx="2">
                    <c:v>1.5440961099356532</c:v>
                  </c:pt>
                  <c:pt idx="3">
                    <c:v>2.4354284396470427</c:v>
                  </c:pt>
                  <c:pt idx="4">
                    <c:v>7.3514148339794003</c:v>
                  </c:pt>
                  <c:pt idx="5">
                    <c:v>4.0598313048811896</c:v>
                  </c:pt>
                  <c:pt idx="6">
                    <c:v>2.6199728219073477</c:v>
                  </c:pt>
                  <c:pt idx="7">
                    <c:v>4.6920152736181215</c:v>
                  </c:pt>
                  <c:pt idx="8">
                    <c:v>3.8698086682576851</c:v>
                  </c:pt>
                  <c:pt idx="9">
                    <c:v>2.5293911138539911</c:v>
                  </c:pt>
                  <c:pt idx="10">
                    <c:v>1.2869832662377101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Sheet3!$W$8:$W$18</c:f>
              <c:strCache>
                <c:ptCount val="11"/>
                <c:pt idx="0">
                  <c:v>007</c:v>
                </c:pt>
                <c:pt idx="1">
                  <c:v>022</c:v>
                </c:pt>
                <c:pt idx="2">
                  <c:v>025</c:v>
                </c:pt>
                <c:pt idx="3">
                  <c:v>028</c:v>
                </c:pt>
                <c:pt idx="4">
                  <c:v>031</c:v>
                </c:pt>
                <c:pt idx="5">
                  <c:v>048</c:v>
                </c:pt>
                <c:pt idx="6">
                  <c:v>056</c:v>
                </c:pt>
                <c:pt idx="7">
                  <c:v>067</c:v>
                </c:pt>
                <c:pt idx="8">
                  <c:v>104</c:v>
                </c:pt>
                <c:pt idx="9">
                  <c:v>121</c:v>
                </c:pt>
                <c:pt idx="10">
                  <c:v>Batch</c:v>
                </c:pt>
              </c:strCache>
            </c:strRef>
          </c:cat>
          <c:val>
            <c:numRef>
              <c:f>Sheet3!$Z$8:$Z$17</c:f>
              <c:numCache>
                <c:formatCode>0.00</c:formatCode>
                <c:ptCount val="10"/>
                <c:pt idx="0">
                  <c:v>21.762360042789954</c:v>
                </c:pt>
                <c:pt idx="1">
                  <c:v>54.518313519198422</c:v>
                </c:pt>
                <c:pt idx="2">
                  <c:v>29.08774014305445</c:v>
                </c:pt>
                <c:pt idx="3">
                  <c:v>21.848756590105637</c:v>
                </c:pt>
                <c:pt idx="4">
                  <c:v>56.215163611958531</c:v>
                </c:pt>
                <c:pt idx="5">
                  <c:v>38.918345338651115</c:v>
                </c:pt>
                <c:pt idx="6">
                  <c:v>37.972616963927109</c:v>
                </c:pt>
                <c:pt idx="7">
                  <c:v>54.686810158671669</c:v>
                </c:pt>
                <c:pt idx="8">
                  <c:v>14.924659208410617</c:v>
                </c:pt>
                <c:pt idx="9">
                  <c:v>14.187289163321054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1-4CC2-AA64-514CAFBD0DBA}"/>
            </c:ext>
          </c:extLst>
        </c:ser>
        <c:ser>
          <c:idx val="2"/>
          <c:order val="2"/>
          <c:tx>
            <c:v>Self Cross (n=3)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Sheet3!$AD$8:$AD$16</c:f>
                <c:numCache>
                  <c:formatCode>General</c:formatCode>
                  <c:ptCount val="9"/>
                  <c:pt idx="0">
                    <c:v>0.37878787878787884</c:v>
                  </c:pt>
                  <c:pt idx="1">
                    <c:v>1.3973530813342478</c:v>
                  </c:pt>
                  <c:pt idx="2">
                    <c:v>0.49019607843137253</c:v>
                  </c:pt>
                  <c:pt idx="3">
                    <c:v>0</c:v>
                  </c:pt>
                  <c:pt idx="4">
                    <c:v>0.83079924176041586</c:v>
                  </c:pt>
                  <c:pt idx="5">
                    <c:v>1.6910350994858019</c:v>
                  </c:pt>
                  <c:pt idx="6">
                    <c:v>1.6998559050612845</c:v>
                  </c:pt>
                  <c:pt idx="7">
                    <c:v>6.428017914212572</c:v>
                  </c:pt>
                  <c:pt idx="8">
                    <c:v>4.6820400033505932E-2</c:v>
                  </c:pt>
                </c:numCache>
              </c:numRef>
            </c:plus>
            <c:minus>
              <c:numRef>
                <c:f>Sheet3!$AD$8:$AD$16</c:f>
                <c:numCache>
                  <c:formatCode>General</c:formatCode>
                  <c:ptCount val="9"/>
                  <c:pt idx="0">
                    <c:v>0.37878787878787884</c:v>
                  </c:pt>
                  <c:pt idx="1">
                    <c:v>1.3973530813342478</c:v>
                  </c:pt>
                  <c:pt idx="2">
                    <c:v>0.49019607843137253</c:v>
                  </c:pt>
                  <c:pt idx="3">
                    <c:v>0</c:v>
                  </c:pt>
                  <c:pt idx="4">
                    <c:v>0.83079924176041586</c:v>
                  </c:pt>
                  <c:pt idx="5">
                    <c:v>1.6910350994858019</c:v>
                  </c:pt>
                  <c:pt idx="6">
                    <c:v>1.6998559050612845</c:v>
                  </c:pt>
                  <c:pt idx="7">
                    <c:v>6.428017914212572</c:v>
                  </c:pt>
                  <c:pt idx="8">
                    <c:v>4.6820400033505932E-2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Sheet3!$W$8:$W$18</c:f>
              <c:strCache>
                <c:ptCount val="11"/>
                <c:pt idx="0">
                  <c:v>007</c:v>
                </c:pt>
                <c:pt idx="1">
                  <c:v>022</c:v>
                </c:pt>
                <c:pt idx="2">
                  <c:v>025</c:v>
                </c:pt>
                <c:pt idx="3">
                  <c:v>028</c:v>
                </c:pt>
                <c:pt idx="4">
                  <c:v>031</c:v>
                </c:pt>
                <c:pt idx="5">
                  <c:v>048</c:v>
                </c:pt>
                <c:pt idx="6">
                  <c:v>056</c:v>
                </c:pt>
                <c:pt idx="7">
                  <c:v>067</c:v>
                </c:pt>
                <c:pt idx="8">
                  <c:v>104</c:v>
                </c:pt>
                <c:pt idx="9">
                  <c:v>121</c:v>
                </c:pt>
                <c:pt idx="10">
                  <c:v>Batch</c:v>
                </c:pt>
              </c:strCache>
            </c:strRef>
          </c:cat>
          <c:val>
            <c:numRef>
              <c:f>Sheet3!$AC$8:$AC$17</c:f>
              <c:numCache>
                <c:formatCode>General</c:formatCode>
                <c:ptCount val="10"/>
                <c:pt idx="0">
                  <c:v>0.37878787878787884</c:v>
                </c:pt>
                <c:pt idx="1">
                  <c:v>2.7289377289377286</c:v>
                </c:pt>
                <c:pt idx="2">
                  <c:v>0.49019607843137253</c:v>
                </c:pt>
                <c:pt idx="3">
                  <c:v>0</c:v>
                </c:pt>
                <c:pt idx="4">
                  <c:v>1.6061980347694635</c:v>
                </c:pt>
                <c:pt idx="5">
                  <c:v>7.3248379163872128</c:v>
                </c:pt>
                <c:pt idx="6">
                  <c:v>12.018005434542658</c:v>
                </c:pt>
                <c:pt idx="7">
                  <c:v>25.43712316968131</c:v>
                </c:pt>
                <c:pt idx="8">
                  <c:v>2.2919672919672922</c:v>
                </c:pt>
                <c:pt idx="9">
                  <c:v>5.3209728867623598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51-4CC2-AA64-514CAFBD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35135"/>
        <c:axId val="578354527"/>
      </c:barChart>
      <c:catAx>
        <c:axId val="6989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54527"/>
        <c:crosses val="autoZero"/>
        <c:auto val="1"/>
        <c:lblAlgn val="ctr"/>
        <c:lblOffset val="100"/>
        <c:noMultiLvlLbl val="0"/>
      </c:catAx>
      <c:valAx>
        <c:axId val="578354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</a:t>
                </a:r>
                <a:r>
                  <a:rPr lang="en-US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% Avg</a:t>
                </a:r>
                <a:endParaRPr lang="en-US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Night 2 Acer Sperm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1-49BC-A0EC-D3EFBCEBCEA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01-49BC-A0EC-D3EFBCEBCEAD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1-49BC-A0EC-D3EFBCEBCEA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01-49BC-A0EC-D3EFBCEBCEA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1-49BC-A0EC-D3EFBCEBCEAD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01-49BC-A0EC-D3EFBCEBCEAD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01-49BC-A0EC-D3EFBCEBCEA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01-49BC-A0EC-D3EFBCEBCEAD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01-49BC-A0EC-D3EFBCEBCEAD}"/>
              </c:ext>
            </c:extLst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1E-48FD-ADB4-C4BF66EAA4D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01-49BC-A0EC-D3EFBCEBCEA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01-49BC-A0EC-D3EFBCEBCEA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B01-49BC-A0EC-D3EFBCEBCEA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B01-49BC-A0EC-D3EFBCEBCEA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B01-49BC-A0EC-D3EFBCEBCEA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B01-49BC-A0EC-D3EFBCEBCEA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B01-49BC-A0EC-D3EFBCEBC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01-49BC-A0EC-D3EFBCEBCEA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01E-48FD-ADB4-C4BF66EAA4D8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B01-49BC-A0EC-D3EFBCEBCEAD}"/>
              </c:ext>
            </c:extLst>
          </c:dPt>
          <c:dPt>
            <c:idx val="2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B01-49BC-A0EC-D3EFBCEBCEAD}"/>
              </c:ext>
            </c:extLst>
          </c:dPt>
          <c:dPt>
            <c:idx val="3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B01-49BC-A0EC-D3EFBCEBCEAD}"/>
              </c:ext>
            </c:extLst>
          </c:dPt>
          <c:dPt>
            <c:idx val="3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B01-49BC-A0EC-D3EFBCEBCEAD}"/>
              </c:ext>
            </c:extLst>
          </c:dPt>
          <c:dPt>
            <c:idx val="3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B01-49BC-A0EC-D3EFBCEBCEAD}"/>
              </c:ext>
            </c:extLst>
          </c:dPt>
          <c:dPt>
            <c:idx val="3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B01-49BC-A0EC-D3EFBCEBCEAD}"/>
              </c:ext>
            </c:extLst>
          </c:dPt>
          <c:dPt>
            <c:idx val="3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B01-49BC-A0EC-D3EFBCEBCEAD}"/>
              </c:ext>
            </c:extLst>
          </c:dPt>
          <c:dPt>
            <c:idx val="3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01E-48FD-ADB4-C4BF66EAA4D8}"/>
              </c:ext>
            </c:extLst>
          </c:dPt>
          <c:dPt>
            <c:idx val="3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01E-48FD-ADB4-C4BF66EAA4D8}"/>
              </c:ext>
            </c:extLst>
          </c:dPt>
          <c:dPt>
            <c:idx val="41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B01-49BC-A0EC-D3EFBCEBCEAD}"/>
              </c:ext>
            </c:extLst>
          </c:dPt>
          <c:dPt>
            <c:idx val="42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B01-49BC-A0EC-D3EFBCEBCEAD}"/>
              </c:ext>
            </c:extLst>
          </c:dPt>
          <c:dPt>
            <c:idx val="43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B01-49BC-A0EC-D3EFBCEBCEAD}"/>
              </c:ext>
            </c:extLst>
          </c:dPt>
          <c:dPt>
            <c:idx val="44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B01-49BC-A0EC-D3EFBCEBCEAD}"/>
              </c:ext>
            </c:extLst>
          </c:dPt>
          <c:dPt>
            <c:idx val="45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B01-49BC-A0EC-D3EFBCEBCEAD}"/>
              </c:ext>
            </c:extLst>
          </c:dPt>
          <c:dPt>
            <c:idx val="46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B01-49BC-A0EC-D3EFBCEBCEAD}"/>
              </c:ext>
            </c:extLst>
          </c:dPt>
          <c:dPt>
            <c:idx val="47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01E-48FD-ADB4-C4BF66EAA4D8}"/>
              </c:ext>
            </c:extLst>
          </c:dPt>
          <c:dPt>
            <c:idx val="48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C01E-48FD-ADB4-C4BF66EAA4D8}"/>
              </c:ext>
            </c:extLst>
          </c:dPt>
          <c:dPt>
            <c:idx val="49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C01E-48FD-ADB4-C4BF66EAA4D8}"/>
              </c:ext>
            </c:extLst>
          </c:dPt>
          <c:dPt>
            <c:idx val="5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B01-49BC-A0EC-D3EFBCEBCEAD}"/>
              </c:ext>
            </c:extLst>
          </c:dPt>
          <c:dPt>
            <c:idx val="55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B01-49BC-A0EC-D3EFBCEBCEAD}"/>
              </c:ext>
            </c:extLst>
          </c:dPt>
          <c:dPt>
            <c:idx val="56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B01-49BC-A0EC-D3EFBCEBCEAD}"/>
              </c:ext>
            </c:extLst>
          </c:dPt>
          <c:dPt>
            <c:idx val="57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B01-49BC-A0EC-D3EFBCEBCEAD}"/>
              </c:ext>
            </c:extLst>
          </c:dPt>
          <c:dPt>
            <c:idx val="5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B01-49BC-A0EC-D3EFBCEBCEAD}"/>
              </c:ext>
            </c:extLst>
          </c:dPt>
          <c:dPt>
            <c:idx val="59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01E-48FD-ADB4-C4BF66EAA4D8}"/>
              </c:ext>
            </c:extLst>
          </c:dPt>
          <c:dPt>
            <c:idx val="6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C01E-48FD-ADB4-C4BF66EAA4D8}"/>
              </c:ext>
            </c:extLst>
          </c:dPt>
          <c:dPt>
            <c:idx val="61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01E-48FD-ADB4-C4BF66EAA4D8}"/>
              </c:ext>
            </c:extLst>
          </c:dPt>
          <c:dPt>
            <c:idx val="62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B01-49BC-A0EC-D3EFBCEBCEAD}"/>
              </c:ext>
            </c:extLst>
          </c:dPt>
          <c:dPt>
            <c:idx val="67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B01-49BC-A0EC-D3EFBCEBCEAD}"/>
              </c:ext>
            </c:extLst>
          </c:dPt>
          <c:dPt>
            <c:idx val="68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B01-49BC-A0EC-D3EFBCEBCEAD}"/>
              </c:ext>
            </c:extLst>
          </c:dPt>
          <c:dPt>
            <c:idx val="69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EB01-49BC-A0EC-D3EFBCEBCEAD}"/>
              </c:ext>
            </c:extLst>
          </c:dPt>
          <c:dPt>
            <c:idx val="70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B01-49BC-A0EC-D3EFBCEBCEAD}"/>
              </c:ext>
            </c:extLst>
          </c:dPt>
          <c:dPt>
            <c:idx val="71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01E-48FD-ADB4-C4BF66EAA4D8}"/>
              </c:ext>
            </c:extLst>
          </c:dPt>
          <c:dPt>
            <c:idx val="72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C01E-48FD-ADB4-C4BF66EAA4D8}"/>
              </c:ext>
            </c:extLst>
          </c:dPt>
          <c:dPt>
            <c:idx val="73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C01E-48FD-ADB4-C4BF66EAA4D8}"/>
              </c:ext>
            </c:extLst>
          </c:dPt>
          <c:dPt>
            <c:idx val="74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EB01-49BC-A0EC-D3EFBCEBCEAD}"/>
              </c:ext>
            </c:extLst>
          </c:dPt>
          <c:dPt>
            <c:idx val="75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B01-49BC-A0EC-D3EFBCEBCEAD}"/>
              </c:ext>
            </c:extLst>
          </c:dPt>
          <c:dPt>
            <c:idx val="8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B01-49BC-A0EC-D3EFBCEBCEAD}"/>
              </c:ext>
            </c:extLst>
          </c:dPt>
          <c:dPt>
            <c:idx val="81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B01-49BC-A0EC-D3EFBCEBCEAD}"/>
              </c:ext>
            </c:extLst>
          </c:dPt>
          <c:dPt>
            <c:idx val="82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EB01-49BC-A0EC-D3EFBCEBCEAD}"/>
              </c:ext>
            </c:extLst>
          </c:dPt>
          <c:dPt>
            <c:idx val="83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C01E-48FD-ADB4-C4BF66EAA4D8}"/>
              </c:ext>
            </c:extLst>
          </c:dPt>
          <c:dPt>
            <c:idx val="84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C01E-48FD-ADB4-C4BF66EAA4D8}"/>
              </c:ext>
            </c:extLst>
          </c:dPt>
          <c:dPt>
            <c:idx val="85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C01E-48FD-ADB4-C4BF66EAA4D8}"/>
              </c:ext>
            </c:extLst>
          </c:dPt>
          <c:dPt>
            <c:idx val="86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B01-49BC-A0EC-D3EFBCEBCEAD}"/>
              </c:ext>
            </c:extLst>
          </c:dPt>
          <c:dPt>
            <c:idx val="87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EB01-49BC-A0EC-D3EFBCEBCEAD}"/>
              </c:ext>
            </c:extLst>
          </c:dPt>
          <c:dPt>
            <c:idx val="88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B01-49BC-A0EC-D3EFBCEBCEAD}"/>
              </c:ext>
            </c:extLst>
          </c:dPt>
          <c:dPt>
            <c:idx val="93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B01-49BC-A0EC-D3EFBCEBCEAD}"/>
              </c:ext>
            </c:extLst>
          </c:dPt>
          <c:dPt>
            <c:idx val="9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B01-49BC-A0EC-D3EFBCEBCEAD}"/>
              </c:ext>
            </c:extLst>
          </c:dPt>
          <c:dPt>
            <c:idx val="9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C01E-48FD-ADB4-C4BF66EAA4D8}"/>
              </c:ext>
            </c:extLst>
          </c:dPt>
          <c:dPt>
            <c:idx val="96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C01E-48FD-ADB4-C4BF66EAA4D8}"/>
              </c:ext>
            </c:extLst>
          </c:dPt>
          <c:dPt>
            <c:idx val="9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C01E-48FD-ADB4-C4BF66EAA4D8}"/>
              </c:ext>
            </c:extLst>
          </c:dPt>
          <c:dPt>
            <c:idx val="98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EB01-49BC-A0EC-D3EFBCEBCEAD}"/>
              </c:ext>
            </c:extLst>
          </c:dPt>
          <c:dPt>
            <c:idx val="99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B01-49BC-A0EC-D3EFBCEBCEAD}"/>
              </c:ext>
            </c:extLst>
          </c:dPt>
          <c:dPt>
            <c:idx val="10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EB01-49BC-A0EC-D3EFBCEBCEAD}"/>
              </c:ext>
            </c:extLst>
          </c:dPt>
          <c:dPt>
            <c:idx val="10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B01-49BC-A0EC-D3EFBCEBCEAD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EB01-49BC-A0EC-D3EFBCEBCEAD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C01E-48FD-ADB4-C4BF66EAA4D8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C01E-48FD-ADB4-C4BF66EAA4D8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C01E-48FD-ADB4-C4BF66EAA4D8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B01-49BC-A0EC-D3EFBCEBCEAD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B01-49BC-A0EC-D3EFBCEBCEAD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B01-49BC-A0EC-D3EFBCEBCEAD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EB01-49BC-A0EC-D3EFBCEBCEAD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B01-49BC-A0EC-D3EFBCEBCEAD}"/>
              </c:ext>
            </c:extLst>
          </c:dPt>
          <c:dPt>
            <c:idx val="1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C01E-48FD-ADB4-C4BF66EAA4D8}"/>
              </c:ext>
            </c:extLst>
          </c:dPt>
          <c:dPt>
            <c:idx val="1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C01E-48FD-ADB4-C4BF66EAA4D8}"/>
              </c:ext>
            </c:extLst>
          </c:dPt>
          <c:dPt>
            <c:idx val="12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C01E-48FD-ADB4-C4BF66EAA4D8}"/>
              </c:ext>
            </c:extLst>
          </c:dPt>
          <c:dPt>
            <c:idx val="12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C01E-48FD-ADB4-C4BF66EAA4D8}"/>
              </c:ext>
            </c:extLst>
          </c:dPt>
          <c:dPt>
            <c:idx val="12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C01E-48FD-ADB4-C4BF66EAA4D8}"/>
              </c:ext>
            </c:extLst>
          </c:dPt>
          <c:dPt>
            <c:idx val="12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C01E-48FD-ADB4-C4BF66EAA4D8}"/>
              </c:ext>
            </c:extLst>
          </c:dPt>
          <c:dPt>
            <c:idx val="12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C01E-48FD-ADB4-C4BF66EAA4D8}"/>
              </c:ext>
            </c:extLst>
          </c:dPt>
          <c:dPt>
            <c:idx val="12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C01E-48FD-ADB4-C4BF66EAA4D8}"/>
              </c:ext>
            </c:extLst>
          </c:dPt>
          <c:dPt>
            <c:idx val="1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C01E-48FD-ADB4-C4BF66EAA4D8}"/>
              </c:ext>
            </c:extLst>
          </c:dPt>
          <c:dPt>
            <c:idx val="1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EB01-49BC-A0EC-D3EFBCEBCEAD}"/>
              </c:ext>
            </c:extLst>
          </c:dPt>
          <c:errBars>
            <c:errBarType val="both"/>
            <c:errValType val="cust"/>
            <c:noEndCap val="0"/>
            <c:plus>
              <c:numRef>
                <c:f>'Sperm Graph'!$D$2:$D$132</c:f>
                <c:numCache>
                  <c:formatCode>General</c:formatCode>
                  <c:ptCount val="131"/>
                  <c:pt idx="0">
                    <c:v>0.37878787878787901</c:v>
                  </c:pt>
                  <c:pt idx="2">
                    <c:v>2.7322404371584699</c:v>
                  </c:pt>
                  <c:pt idx="3">
                    <c:v>6.8199762983680037</c:v>
                  </c:pt>
                  <c:pt idx="4">
                    <c:v>7.0329905003597704</c:v>
                  </c:pt>
                  <c:pt idx="5">
                    <c:v>11.142774779277289</c:v>
                  </c:pt>
                  <c:pt idx="6">
                    <c:v>1.6839342753987339</c:v>
                  </c:pt>
                  <c:pt idx="7">
                    <c:v>5.1203519460814793</c:v>
                  </c:pt>
                  <c:pt idx="8">
                    <c:v>7.0507360828145371</c:v>
                  </c:pt>
                  <c:pt idx="9">
                    <c:v>0.46538927439673511</c:v>
                  </c:pt>
                  <c:pt idx="10">
                    <c:v>0.78553301421148958</c:v>
                  </c:pt>
                  <c:pt idx="13">
                    <c:v>1.3973530813342478</c:v>
                  </c:pt>
                  <c:pt idx="15">
                    <c:v>0.52910052910052907</c:v>
                  </c:pt>
                  <c:pt idx="16">
                    <c:v>8.3615685493385321</c:v>
                  </c:pt>
                  <c:pt idx="17">
                    <c:v>1.9141856172934288</c:v>
                  </c:pt>
                  <c:pt idx="18">
                    <c:v>1.8205290655465032</c:v>
                  </c:pt>
                  <c:pt idx="19">
                    <c:v>5.7658296160744884</c:v>
                  </c:pt>
                  <c:pt idx="20">
                    <c:v>7.2218280522071314</c:v>
                  </c:pt>
                  <c:pt idx="21">
                    <c:v>6.9776981594891279</c:v>
                  </c:pt>
                  <c:pt idx="22">
                    <c:v>0.1005498333938336</c:v>
                  </c:pt>
                  <c:pt idx="23">
                    <c:v>0.74675863083251925</c:v>
                  </c:pt>
                  <c:pt idx="26">
                    <c:v>0.49019607843137253</c:v>
                  </c:pt>
                  <c:pt idx="28">
                    <c:v>0.64727718552793434</c:v>
                  </c:pt>
                  <c:pt idx="29">
                    <c:v>4.4926368512680899</c:v>
                  </c:pt>
                  <c:pt idx="30">
                    <c:v>8.158879771704429</c:v>
                  </c:pt>
                  <c:pt idx="31">
                    <c:v>18.635103049161227</c:v>
                  </c:pt>
                  <c:pt idx="32">
                    <c:v>4.1123653691024646</c:v>
                  </c:pt>
                  <c:pt idx="33">
                    <c:v>4.9731076728965764</c:v>
                  </c:pt>
                  <c:pt idx="34">
                    <c:v>7.5974849557694064</c:v>
                  </c:pt>
                  <c:pt idx="35">
                    <c:v>4.4879159574599594</c:v>
                  </c:pt>
                  <c:pt idx="36">
                    <c:v>1.3300230017925079</c:v>
                  </c:pt>
                  <c:pt idx="39">
                    <c:v>0</c:v>
                  </c:pt>
                  <c:pt idx="41">
                    <c:v>2.4246154336433698</c:v>
                  </c:pt>
                  <c:pt idx="42">
                    <c:v>1.2285399674401762</c:v>
                  </c:pt>
                  <c:pt idx="43">
                    <c:v>3.273292214796911</c:v>
                  </c:pt>
                  <c:pt idx="44">
                    <c:v>11.306591760789956</c:v>
                  </c:pt>
                  <c:pt idx="45">
                    <c:v>2.8627381271578702</c:v>
                  </c:pt>
                  <c:pt idx="46">
                    <c:v>5.7195374659153915</c:v>
                  </c:pt>
                  <c:pt idx="47">
                    <c:v>10.60125910714015</c:v>
                  </c:pt>
                  <c:pt idx="48">
                    <c:v>2.910352121147445</c:v>
                  </c:pt>
                  <c:pt idx="49">
                    <c:v>0.89049568239539423</c:v>
                  </c:pt>
                  <c:pt idx="52">
                    <c:v>0.83079924176041586</c:v>
                  </c:pt>
                  <c:pt idx="54">
                    <c:v>4.9073206160151335</c:v>
                  </c:pt>
                  <c:pt idx="55">
                    <c:v>7.4470026232413344</c:v>
                  </c:pt>
                  <c:pt idx="56">
                    <c:v>3.2427629871489958</c:v>
                  </c:pt>
                  <c:pt idx="57">
                    <c:v>5.1578085942692544</c:v>
                  </c:pt>
                  <c:pt idx="58">
                    <c:v>2.4879193108355948</c:v>
                  </c:pt>
                  <c:pt idx="59">
                    <c:v>7.6532700735318331</c:v>
                  </c:pt>
                  <c:pt idx="60">
                    <c:v>2.0356939331109869</c:v>
                  </c:pt>
                  <c:pt idx="61">
                    <c:v>1.1624258542485406</c:v>
                  </c:pt>
                  <c:pt idx="62">
                    <c:v>3.7412457948430373</c:v>
                  </c:pt>
                  <c:pt idx="65">
                    <c:v>1.6910350994858019</c:v>
                  </c:pt>
                  <c:pt idx="67">
                    <c:v>8.3771624127407343</c:v>
                  </c:pt>
                  <c:pt idx="68">
                    <c:v>8.1550872739103646</c:v>
                  </c:pt>
                  <c:pt idx="69">
                    <c:v>1.9319839563568546</c:v>
                  </c:pt>
                  <c:pt idx="70">
                    <c:v>1.9490766035576554</c:v>
                  </c:pt>
                  <c:pt idx="71">
                    <c:v>5.5154570869561885</c:v>
                  </c:pt>
                  <c:pt idx="72">
                    <c:v>2.2078361217484894</c:v>
                  </c:pt>
                  <c:pt idx="73">
                    <c:v>7.1938260328388726</c:v>
                  </c:pt>
                  <c:pt idx="74">
                    <c:v>1.3464206248846071</c:v>
                  </c:pt>
                  <c:pt idx="75">
                    <c:v>1.4222460332690405</c:v>
                  </c:pt>
                  <c:pt idx="78">
                    <c:v>1.6998559050612845</c:v>
                  </c:pt>
                  <c:pt idx="80">
                    <c:v>7.0733277279054461</c:v>
                  </c:pt>
                  <c:pt idx="81">
                    <c:v>3.3989800577430778</c:v>
                  </c:pt>
                  <c:pt idx="82">
                    <c:v>5.5206410174465068</c:v>
                  </c:pt>
                  <c:pt idx="83">
                    <c:v>7.6385671377054836</c:v>
                  </c:pt>
                  <c:pt idx="84">
                    <c:v>3.8977253883668919</c:v>
                  </c:pt>
                  <c:pt idx="85">
                    <c:v>2.6150370015221975</c:v>
                  </c:pt>
                  <c:pt idx="86">
                    <c:v>3.282828282828282</c:v>
                  </c:pt>
                  <c:pt idx="87">
                    <c:v>8.6747732391217998</c:v>
                  </c:pt>
                  <c:pt idx="88">
                    <c:v>8.9449328952871561</c:v>
                  </c:pt>
                  <c:pt idx="91">
                    <c:v>6.428017914212572</c:v>
                  </c:pt>
                  <c:pt idx="93">
                    <c:v>4.5673974712904375</c:v>
                  </c:pt>
                  <c:pt idx="94">
                    <c:v>10.793396083378212</c:v>
                  </c:pt>
                  <c:pt idx="95">
                    <c:v>5.6188276777099668</c:v>
                  </c:pt>
                  <c:pt idx="96">
                    <c:v>4.7937278727796047</c:v>
                  </c:pt>
                  <c:pt idx="97">
                    <c:v>5.0963982931058416</c:v>
                  </c:pt>
                  <c:pt idx="98">
                    <c:v>3.0385418431762012</c:v>
                  </c:pt>
                  <c:pt idx="99">
                    <c:v>7.7165749693155714</c:v>
                  </c:pt>
                  <c:pt idx="100">
                    <c:v>2.038700182252565</c:v>
                  </c:pt>
                  <c:pt idx="101">
                    <c:v>3.3207827511692023</c:v>
                  </c:pt>
                  <c:pt idx="104">
                    <c:v>4.6820400033505932E-2</c:v>
                  </c:pt>
                  <c:pt idx="106">
                    <c:v>0.83190571659178625</c:v>
                  </c:pt>
                  <c:pt idx="107">
                    <c:v>0.52910052910052907</c:v>
                  </c:pt>
                  <c:pt idx="108">
                    <c:v>4.168844823984962</c:v>
                  </c:pt>
                  <c:pt idx="109">
                    <c:v>3.8791394381436093</c:v>
                  </c:pt>
                  <c:pt idx="110">
                    <c:v>1.7612608647557799</c:v>
                  </c:pt>
                  <c:pt idx="111">
                    <c:v>0.68965561568007205</c:v>
                  </c:pt>
                  <c:pt idx="112">
                    <c:v>3.5963777406448738</c:v>
                  </c:pt>
                  <c:pt idx="113">
                    <c:v>8.7510492182646722</c:v>
                  </c:pt>
                  <c:pt idx="114">
                    <c:v>8.1022310526613648</c:v>
                  </c:pt>
                  <c:pt idx="117">
                    <c:v>1.8146118751715032</c:v>
                  </c:pt>
                  <c:pt idx="119">
                    <c:v>3.3037765107182611</c:v>
                  </c:pt>
                  <c:pt idx="120">
                    <c:v>3.7710460547496369</c:v>
                  </c:pt>
                  <c:pt idx="121">
                    <c:v>1.3589519239468393</c:v>
                  </c:pt>
                  <c:pt idx="122">
                    <c:v>0.57038452128381667</c:v>
                  </c:pt>
                  <c:pt idx="123">
                    <c:v>5.6079393049138178</c:v>
                  </c:pt>
                  <c:pt idx="124">
                    <c:v>8.7147355972097547</c:v>
                  </c:pt>
                  <c:pt idx="125">
                    <c:v>6.7042809022464143</c:v>
                  </c:pt>
                  <c:pt idx="126">
                    <c:v>9.6667495792103129</c:v>
                  </c:pt>
                  <c:pt idx="127">
                    <c:v>7.8332980673392436</c:v>
                  </c:pt>
                  <c:pt idx="130">
                    <c:v>1.2869832662377101</c:v>
                  </c:pt>
                </c:numCache>
              </c:numRef>
            </c:plus>
            <c:minus>
              <c:numRef>
                <c:f>'Sperm Graph'!$D$2:$D$132</c:f>
                <c:numCache>
                  <c:formatCode>General</c:formatCode>
                  <c:ptCount val="131"/>
                  <c:pt idx="0">
                    <c:v>0.37878787878787901</c:v>
                  </c:pt>
                  <c:pt idx="2">
                    <c:v>2.7322404371584699</c:v>
                  </c:pt>
                  <c:pt idx="3">
                    <c:v>6.8199762983680037</c:v>
                  </c:pt>
                  <c:pt idx="4">
                    <c:v>7.0329905003597704</c:v>
                  </c:pt>
                  <c:pt idx="5">
                    <c:v>11.142774779277289</c:v>
                  </c:pt>
                  <c:pt idx="6">
                    <c:v>1.6839342753987339</c:v>
                  </c:pt>
                  <c:pt idx="7">
                    <c:v>5.1203519460814793</c:v>
                  </c:pt>
                  <c:pt idx="8">
                    <c:v>7.0507360828145371</c:v>
                  </c:pt>
                  <c:pt idx="9">
                    <c:v>0.46538927439673511</c:v>
                  </c:pt>
                  <c:pt idx="10">
                    <c:v>0.78553301421148958</c:v>
                  </c:pt>
                  <c:pt idx="13">
                    <c:v>1.3973530813342478</c:v>
                  </c:pt>
                  <c:pt idx="15">
                    <c:v>0.52910052910052907</c:v>
                  </c:pt>
                  <c:pt idx="16">
                    <c:v>8.3615685493385321</c:v>
                  </c:pt>
                  <c:pt idx="17">
                    <c:v>1.9141856172934288</c:v>
                  </c:pt>
                  <c:pt idx="18">
                    <c:v>1.8205290655465032</c:v>
                  </c:pt>
                  <c:pt idx="19">
                    <c:v>5.7658296160744884</c:v>
                  </c:pt>
                  <c:pt idx="20">
                    <c:v>7.2218280522071314</c:v>
                  </c:pt>
                  <c:pt idx="21">
                    <c:v>6.9776981594891279</c:v>
                  </c:pt>
                  <c:pt idx="22">
                    <c:v>0.1005498333938336</c:v>
                  </c:pt>
                  <c:pt idx="23">
                    <c:v>0.74675863083251925</c:v>
                  </c:pt>
                  <c:pt idx="26">
                    <c:v>0.49019607843137253</c:v>
                  </c:pt>
                  <c:pt idx="28">
                    <c:v>0.64727718552793434</c:v>
                  </c:pt>
                  <c:pt idx="29">
                    <c:v>4.4926368512680899</c:v>
                  </c:pt>
                  <c:pt idx="30">
                    <c:v>8.158879771704429</c:v>
                  </c:pt>
                  <c:pt idx="31">
                    <c:v>18.635103049161227</c:v>
                  </c:pt>
                  <c:pt idx="32">
                    <c:v>4.1123653691024646</c:v>
                  </c:pt>
                  <c:pt idx="33">
                    <c:v>4.9731076728965764</c:v>
                  </c:pt>
                  <c:pt idx="34">
                    <c:v>7.5974849557694064</c:v>
                  </c:pt>
                  <c:pt idx="35">
                    <c:v>4.4879159574599594</c:v>
                  </c:pt>
                  <c:pt idx="36">
                    <c:v>1.3300230017925079</c:v>
                  </c:pt>
                  <c:pt idx="39">
                    <c:v>0</c:v>
                  </c:pt>
                  <c:pt idx="41">
                    <c:v>2.4246154336433698</c:v>
                  </c:pt>
                  <c:pt idx="42">
                    <c:v>1.2285399674401762</c:v>
                  </c:pt>
                  <c:pt idx="43">
                    <c:v>3.273292214796911</c:v>
                  </c:pt>
                  <c:pt idx="44">
                    <c:v>11.306591760789956</c:v>
                  </c:pt>
                  <c:pt idx="45">
                    <c:v>2.8627381271578702</c:v>
                  </c:pt>
                  <c:pt idx="46">
                    <c:v>5.7195374659153915</c:v>
                  </c:pt>
                  <c:pt idx="47">
                    <c:v>10.60125910714015</c:v>
                  </c:pt>
                  <c:pt idx="48">
                    <c:v>2.910352121147445</c:v>
                  </c:pt>
                  <c:pt idx="49">
                    <c:v>0.89049568239539423</c:v>
                  </c:pt>
                  <c:pt idx="52">
                    <c:v>0.83079924176041586</c:v>
                  </c:pt>
                  <c:pt idx="54">
                    <c:v>4.9073206160151335</c:v>
                  </c:pt>
                  <c:pt idx="55">
                    <c:v>7.4470026232413344</c:v>
                  </c:pt>
                  <c:pt idx="56">
                    <c:v>3.2427629871489958</c:v>
                  </c:pt>
                  <c:pt idx="57">
                    <c:v>5.1578085942692544</c:v>
                  </c:pt>
                  <c:pt idx="58">
                    <c:v>2.4879193108355948</c:v>
                  </c:pt>
                  <c:pt idx="59">
                    <c:v>7.6532700735318331</c:v>
                  </c:pt>
                  <c:pt idx="60">
                    <c:v>2.0356939331109869</c:v>
                  </c:pt>
                  <c:pt idx="61">
                    <c:v>1.1624258542485406</c:v>
                  </c:pt>
                  <c:pt idx="62">
                    <c:v>3.7412457948430373</c:v>
                  </c:pt>
                  <c:pt idx="65">
                    <c:v>1.6910350994858019</c:v>
                  </c:pt>
                  <c:pt idx="67">
                    <c:v>8.3771624127407343</c:v>
                  </c:pt>
                  <c:pt idx="68">
                    <c:v>8.1550872739103646</c:v>
                  </c:pt>
                  <c:pt idx="69">
                    <c:v>1.9319839563568546</c:v>
                  </c:pt>
                  <c:pt idx="70">
                    <c:v>1.9490766035576554</c:v>
                  </c:pt>
                  <c:pt idx="71">
                    <c:v>5.5154570869561885</c:v>
                  </c:pt>
                  <c:pt idx="72">
                    <c:v>2.2078361217484894</c:v>
                  </c:pt>
                  <c:pt idx="73">
                    <c:v>7.1938260328388726</c:v>
                  </c:pt>
                  <c:pt idx="74">
                    <c:v>1.3464206248846071</c:v>
                  </c:pt>
                  <c:pt idx="75">
                    <c:v>1.4222460332690405</c:v>
                  </c:pt>
                  <c:pt idx="78">
                    <c:v>1.6998559050612845</c:v>
                  </c:pt>
                  <c:pt idx="80">
                    <c:v>7.0733277279054461</c:v>
                  </c:pt>
                  <c:pt idx="81">
                    <c:v>3.3989800577430778</c:v>
                  </c:pt>
                  <c:pt idx="82">
                    <c:v>5.5206410174465068</c:v>
                  </c:pt>
                  <c:pt idx="83">
                    <c:v>7.6385671377054836</c:v>
                  </c:pt>
                  <c:pt idx="84">
                    <c:v>3.8977253883668919</c:v>
                  </c:pt>
                  <c:pt idx="85">
                    <c:v>2.6150370015221975</c:v>
                  </c:pt>
                  <c:pt idx="86">
                    <c:v>3.282828282828282</c:v>
                  </c:pt>
                  <c:pt idx="87">
                    <c:v>8.6747732391217998</c:v>
                  </c:pt>
                  <c:pt idx="88">
                    <c:v>8.9449328952871561</c:v>
                  </c:pt>
                  <c:pt idx="91">
                    <c:v>6.428017914212572</c:v>
                  </c:pt>
                  <c:pt idx="93">
                    <c:v>4.5673974712904375</c:v>
                  </c:pt>
                  <c:pt idx="94">
                    <c:v>10.793396083378212</c:v>
                  </c:pt>
                  <c:pt idx="95">
                    <c:v>5.6188276777099668</c:v>
                  </c:pt>
                  <c:pt idx="96">
                    <c:v>4.7937278727796047</c:v>
                  </c:pt>
                  <c:pt idx="97">
                    <c:v>5.0963982931058416</c:v>
                  </c:pt>
                  <c:pt idx="98">
                    <c:v>3.0385418431762012</c:v>
                  </c:pt>
                  <c:pt idx="99">
                    <c:v>7.7165749693155714</c:v>
                  </c:pt>
                  <c:pt idx="100">
                    <c:v>2.038700182252565</c:v>
                  </c:pt>
                  <c:pt idx="101">
                    <c:v>3.3207827511692023</c:v>
                  </c:pt>
                  <c:pt idx="104">
                    <c:v>4.6820400033505932E-2</c:v>
                  </c:pt>
                  <c:pt idx="106">
                    <c:v>0.83190571659178625</c:v>
                  </c:pt>
                  <c:pt idx="107">
                    <c:v>0.52910052910052907</c:v>
                  </c:pt>
                  <c:pt idx="108">
                    <c:v>4.168844823984962</c:v>
                  </c:pt>
                  <c:pt idx="109">
                    <c:v>3.8791394381436093</c:v>
                  </c:pt>
                  <c:pt idx="110">
                    <c:v>1.7612608647557799</c:v>
                  </c:pt>
                  <c:pt idx="111">
                    <c:v>0.68965561568007205</c:v>
                  </c:pt>
                  <c:pt idx="112">
                    <c:v>3.5963777406448738</c:v>
                  </c:pt>
                  <c:pt idx="113">
                    <c:v>8.7510492182646722</c:v>
                  </c:pt>
                  <c:pt idx="114">
                    <c:v>8.1022310526613648</c:v>
                  </c:pt>
                  <c:pt idx="117">
                    <c:v>1.8146118751715032</c:v>
                  </c:pt>
                  <c:pt idx="119">
                    <c:v>3.3037765107182611</c:v>
                  </c:pt>
                  <c:pt idx="120">
                    <c:v>3.7710460547496369</c:v>
                  </c:pt>
                  <c:pt idx="121">
                    <c:v>1.3589519239468393</c:v>
                  </c:pt>
                  <c:pt idx="122">
                    <c:v>0.57038452128381667</c:v>
                  </c:pt>
                  <c:pt idx="123">
                    <c:v>5.6079393049138178</c:v>
                  </c:pt>
                  <c:pt idx="124">
                    <c:v>8.7147355972097547</c:v>
                  </c:pt>
                  <c:pt idx="125">
                    <c:v>6.7042809022464143</c:v>
                  </c:pt>
                  <c:pt idx="126">
                    <c:v>9.6667495792103129</c:v>
                  </c:pt>
                  <c:pt idx="127">
                    <c:v>7.8332980673392436</c:v>
                  </c:pt>
                  <c:pt idx="130">
                    <c:v>1.2869832662377101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'Sperm Graph'!$B$2:$B$132</c:f>
              <c:strCache>
                <c:ptCount val="131"/>
                <c:pt idx="0">
                  <c:v>007-007 </c:v>
                </c:pt>
                <c:pt idx="2">
                  <c:v>007-022 </c:v>
                </c:pt>
                <c:pt idx="3">
                  <c:v>007-025 </c:v>
                </c:pt>
                <c:pt idx="4">
                  <c:v>007-028 </c:v>
                </c:pt>
                <c:pt idx="5">
                  <c:v>007-031 </c:v>
                </c:pt>
                <c:pt idx="6">
                  <c:v>007-048 </c:v>
                </c:pt>
                <c:pt idx="7">
                  <c:v>007-056 </c:v>
                </c:pt>
                <c:pt idx="8">
                  <c:v>007-067 </c:v>
                </c:pt>
                <c:pt idx="9">
                  <c:v>007-104 </c:v>
                </c:pt>
                <c:pt idx="10">
                  <c:v>007-121 </c:v>
                </c:pt>
                <c:pt idx="13">
                  <c:v>022-022 </c:v>
                </c:pt>
                <c:pt idx="15">
                  <c:v>022-007 </c:v>
                </c:pt>
                <c:pt idx="16">
                  <c:v>022-025 </c:v>
                </c:pt>
                <c:pt idx="17">
                  <c:v>022-028 </c:v>
                </c:pt>
                <c:pt idx="18">
                  <c:v>022-031 </c:v>
                </c:pt>
                <c:pt idx="19">
                  <c:v>022-048 </c:v>
                </c:pt>
                <c:pt idx="20">
                  <c:v>022-056 </c:v>
                </c:pt>
                <c:pt idx="21">
                  <c:v>022-067 </c:v>
                </c:pt>
                <c:pt idx="22">
                  <c:v>022-104 </c:v>
                </c:pt>
                <c:pt idx="23">
                  <c:v>022-121 </c:v>
                </c:pt>
                <c:pt idx="26">
                  <c:v>025-025 </c:v>
                </c:pt>
                <c:pt idx="28">
                  <c:v>025-007 </c:v>
                </c:pt>
                <c:pt idx="29">
                  <c:v>025-022 </c:v>
                </c:pt>
                <c:pt idx="30">
                  <c:v>025-028 </c:v>
                </c:pt>
                <c:pt idx="31">
                  <c:v>025-031 </c:v>
                </c:pt>
                <c:pt idx="32">
                  <c:v>025-048 </c:v>
                </c:pt>
                <c:pt idx="33">
                  <c:v>025-056 </c:v>
                </c:pt>
                <c:pt idx="34">
                  <c:v>025-067 </c:v>
                </c:pt>
                <c:pt idx="35">
                  <c:v>025-104 </c:v>
                </c:pt>
                <c:pt idx="36">
                  <c:v>025-121 </c:v>
                </c:pt>
                <c:pt idx="39">
                  <c:v>028-028 </c:v>
                </c:pt>
                <c:pt idx="41">
                  <c:v>028-007 </c:v>
                </c:pt>
                <c:pt idx="42">
                  <c:v>028-022 </c:v>
                </c:pt>
                <c:pt idx="43">
                  <c:v>028-025 </c:v>
                </c:pt>
                <c:pt idx="44">
                  <c:v>028-031 </c:v>
                </c:pt>
                <c:pt idx="45">
                  <c:v>028-048 </c:v>
                </c:pt>
                <c:pt idx="46">
                  <c:v>028-056 </c:v>
                </c:pt>
                <c:pt idx="47">
                  <c:v>028-067 </c:v>
                </c:pt>
                <c:pt idx="48">
                  <c:v>028-104 </c:v>
                </c:pt>
                <c:pt idx="49">
                  <c:v>028-121 </c:v>
                </c:pt>
                <c:pt idx="52">
                  <c:v>031-031 </c:v>
                </c:pt>
                <c:pt idx="54">
                  <c:v>031-007 </c:v>
                </c:pt>
                <c:pt idx="55">
                  <c:v>031-022 </c:v>
                </c:pt>
                <c:pt idx="56">
                  <c:v>031-025 </c:v>
                </c:pt>
                <c:pt idx="57">
                  <c:v>031-028 </c:v>
                </c:pt>
                <c:pt idx="58">
                  <c:v>031-048 </c:v>
                </c:pt>
                <c:pt idx="59">
                  <c:v>031-056 </c:v>
                </c:pt>
                <c:pt idx="60">
                  <c:v>031-067 </c:v>
                </c:pt>
                <c:pt idx="61">
                  <c:v>031-104 </c:v>
                </c:pt>
                <c:pt idx="62">
                  <c:v>031-121 </c:v>
                </c:pt>
                <c:pt idx="65">
                  <c:v>048-048 </c:v>
                </c:pt>
                <c:pt idx="67">
                  <c:v>048-007 </c:v>
                </c:pt>
                <c:pt idx="68">
                  <c:v>048-022 </c:v>
                </c:pt>
                <c:pt idx="69">
                  <c:v>048-025 </c:v>
                </c:pt>
                <c:pt idx="70">
                  <c:v>048-028 </c:v>
                </c:pt>
                <c:pt idx="71">
                  <c:v>048-031 </c:v>
                </c:pt>
                <c:pt idx="72">
                  <c:v>048-056 </c:v>
                </c:pt>
                <c:pt idx="73">
                  <c:v>048-067 </c:v>
                </c:pt>
                <c:pt idx="74">
                  <c:v>048-104 </c:v>
                </c:pt>
                <c:pt idx="75">
                  <c:v>048-121 </c:v>
                </c:pt>
                <c:pt idx="78">
                  <c:v>056-056 </c:v>
                </c:pt>
                <c:pt idx="80">
                  <c:v>056-007 </c:v>
                </c:pt>
                <c:pt idx="81">
                  <c:v>056-022 </c:v>
                </c:pt>
                <c:pt idx="82">
                  <c:v>056-025 </c:v>
                </c:pt>
                <c:pt idx="83">
                  <c:v>056-028 </c:v>
                </c:pt>
                <c:pt idx="84">
                  <c:v>056-031 </c:v>
                </c:pt>
                <c:pt idx="85">
                  <c:v>056-048 </c:v>
                </c:pt>
                <c:pt idx="86">
                  <c:v>056-067 </c:v>
                </c:pt>
                <c:pt idx="87">
                  <c:v>056-104 </c:v>
                </c:pt>
                <c:pt idx="88">
                  <c:v>056-121 </c:v>
                </c:pt>
                <c:pt idx="91">
                  <c:v>067-067 </c:v>
                </c:pt>
                <c:pt idx="93">
                  <c:v>067-007 </c:v>
                </c:pt>
                <c:pt idx="94">
                  <c:v>067-022 </c:v>
                </c:pt>
                <c:pt idx="95">
                  <c:v>067-025 </c:v>
                </c:pt>
                <c:pt idx="96">
                  <c:v>067-028 </c:v>
                </c:pt>
                <c:pt idx="97">
                  <c:v>067-031 </c:v>
                </c:pt>
                <c:pt idx="98">
                  <c:v>067-048 </c:v>
                </c:pt>
                <c:pt idx="99">
                  <c:v>067-056 </c:v>
                </c:pt>
                <c:pt idx="100">
                  <c:v>067-104 </c:v>
                </c:pt>
                <c:pt idx="101">
                  <c:v>067-121 </c:v>
                </c:pt>
                <c:pt idx="104">
                  <c:v>104-104 </c:v>
                </c:pt>
                <c:pt idx="106">
                  <c:v>104-007 </c:v>
                </c:pt>
                <c:pt idx="107">
                  <c:v>104-022 </c:v>
                </c:pt>
                <c:pt idx="108">
                  <c:v>104-025 </c:v>
                </c:pt>
                <c:pt idx="109">
                  <c:v>104-028 </c:v>
                </c:pt>
                <c:pt idx="110">
                  <c:v>104-031 </c:v>
                </c:pt>
                <c:pt idx="111">
                  <c:v>104-048 </c:v>
                </c:pt>
                <c:pt idx="112">
                  <c:v>104-056 </c:v>
                </c:pt>
                <c:pt idx="113">
                  <c:v>104-067 </c:v>
                </c:pt>
                <c:pt idx="114">
                  <c:v>104-121 </c:v>
                </c:pt>
                <c:pt idx="117">
                  <c:v>121-121 </c:v>
                </c:pt>
                <c:pt idx="119">
                  <c:v>121-007 </c:v>
                </c:pt>
                <c:pt idx="120">
                  <c:v>121-022 </c:v>
                </c:pt>
                <c:pt idx="121">
                  <c:v>121-025 </c:v>
                </c:pt>
                <c:pt idx="122">
                  <c:v>121-028 </c:v>
                </c:pt>
                <c:pt idx="123">
                  <c:v>121-031 </c:v>
                </c:pt>
                <c:pt idx="124">
                  <c:v>121-048 </c:v>
                </c:pt>
                <c:pt idx="125">
                  <c:v>121-056 </c:v>
                </c:pt>
                <c:pt idx="126">
                  <c:v>121-067 </c:v>
                </c:pt>
                <c:pt idx="127">
                  <c:v>121-104 </c:v>
                </c:pt>
                <c:pt idx="130">
                  <c:v>Batch</c:v>
                </c:pt>
              </c:strCache>
            </c:strRef>
          </c:cat>
          <c:val>
            <c:numRef>
              <c:f>'Sperm Graph'!$C$2:$C$132</c:f>
              <c:numCache>
                <c:formatCode>General</c:formatCode>
                <c:ptCount val="131"/>
                <c:pt idx="0">
                  <c:v>0.37878787878787884</c:v>
                </c:pt>
                <c:pt idx="2">
                  <c:v>2.7322404371584699</c:v>
                </c:pt>
                <c:pt idx="3">
                  <c:v>27.526894965919354</c:v>
                </c:pt>
                <c:pt idx="4">
                  <c:v>20.38162782843634</c:v>
                </c:pt>
                <c:pt idx="5">
                  <c:v>59.01047890431105</c:v>
                </c:pt>
                <c:pt idx="6">
                  <c:v>43.958398174084458</c:v>
                </c:pt>
                <c:pt idx="7">
                  <c:v>31.1887019010431</c:v>
                </c:pt>
                <c:pt idx="8">
                  <c:v>50.225442834138484</c:v>
                </c:pt>
                <c:pt idx="9">
                  <c:v>0.91657313879536095</c:v>
                </c:pt>
                <c:pt idx="10">
                  <c:v>10.611191968950591</c:v>
                </c:pt>
                <c:pt idx="13">
                  <c:v>2.7289377289377286</c:v>
                </c:pt>
                <c:pt idx="15">
                  <c:v>0.52910052910052907</c:v>
                </c:pt>
                <c:pt idx="16">
                  <c:v>34.216524216524213</c:v>
                </c:pt>
                <c:pt idx="17">
                  <c:v>28.159654272667968</c:v>
                </c:pt>
                <c:pt idx="18">
                  <c:v>86.764705882352928</c:v>
                </c:pt>
                <c:pt idx="19">
                  <c:v>50.489937217626</c:v>
                </c:pt>
                <c:pt idx="20">
                  <c:v>43.948517377378231</c:v>
                </c:pt>
                <c:pt idx="21">
                  <c:v>74.722222222222229</c:v>
                </c:pt>
                <c:pt idx="22">
                  <c:v>1.3600963600963603</c:v>
                </c:pt>
                <c:pt idx="23">
                  <c:v>13.526994078718218</c:v>
                </c:pt>
                <c:pt idx="26">
                  <c:v>0.49019607843137253</c:v>
                </c:pt>
                <c:pt idx="28">
                  <c:v>18.365721517724658</c:v>
                </c:pt>
                <c:pt idx="29">
                  <c:v>78.812415654520905</c:v>
                </c:pt>
                <c:pt idx="30">
                  <c:v>16.780182780182781</c:v>
                </c:pt>
                <c:pt idx="31">
                  <c:v>54.034766403187454</c:v>
                </c:pt>
                <c:pt idx="32">
                  <c:v>23.936731950844855</c:v>
                </c:pt>
                <c:pt idx="33">
                  <c:v>34.877160836126045</c:v>
                </c:pt>
                <c:pt idx="34">
                  <c:v>55.808843184426941</c:v>
                </c:pt>
                <c:pt idx="35">
                  <c:v>9.4867013627972145</c:v>
                </c:pt>
                <c:pt idx="36">
                  <c:v>12.427248677248677</c:v>
                </c:pt>
                <c:pt idx="39">
                  <c:v>0</c:v>
                </c:pt>
                <c:pt idx="41">
                  <c:v>41.447282381251313</c:v>
                </c:pt>
                <c:pt idx="42">
                  <c:v>91.992845117845107</c:v>
                </c:pt>
                <c:pt idx="43">
                  <c:v>31.528755868544597</c:v>
                </c:pt>
                <c:pt idx="44">
                  <c:v>61.412874863167268</c:v>
                </c:pt>
                <c:pt idx="45">
                  <c:v>33.726436165460555</c:v>
                </c:pt>
                <c:pt idx="46">
                  <c:v>46.821256038647341</c:v>
                </c:pt>
                <c:pt idx="47">
                  <c:v>60.705721747388417</c:v>
                </c:pt>
                <c:pt idx="48">
                  <c:v>16.57236842105263</c:v>
                </c:pt>
                <c:pt idx="49">
                  <c:v>7.8488971346114198</c:v>
                </c:pt>
                <c:pt idx="52">
                  <c:v>1.6061980347694635</c:v>
                </c:pt>
                <c:pt idx="54">
                  <c:v>16.45210727969349</c:v>
                </c:pt>
                <c:pt idx="55">
                  <c:v>47.817547994304512</c:v>
                </c:pt>
                <c:pt idx="56">
                  <c:v>23.197905381003974</c:v>
                </c:pt>
                <c:pt idx="57">
                  <c:v>12.19047619047619</c:v>
                </c:pt>
                <c:pt idx="58">
                  <c:v>23.928107907666632</c:v>
                </c:pt>
                <c:pt idx="59">
                  <c:v>29.409073311512334</c:v>
                </c:pt>
                <c:pt idx="60">
                  <c:v>33.008031587921209</c:v>
                </c:pt>
                <c:pt idx="61">
                  <c:v>11.993318984844407</c:v>
                </c:pt>
                <c:pt idx="62">
                  <c:v>6.8071818891491027</c:v>
                </c:pt>
                <c:pt idx="65">
                  <c:v>7.3248379163872128</c:v>
                </c:pt>
                <c:pt idx="67">
                  <c:v>19.171776291341509</c:v>
                </c:pt>
                <c:pt idx="68">
                  <c:v>60.665316851378236</c:v>
                </c:pt>
                <c:pt idx="69">
                  <c:v>27.933177933177934</c:v>
                </c:pt>
                <c:pt idx="70">
                  <c:v>16.019099947671378</c:v>
                </c:pt>
                <c:pt idx="71">
                  <c:v>16.080459770114942</c:v>
                </c:pt>
                <c:pt idx="72">
                  <c:v>29.787833214497564</c:v>
                </c:pt>
                <c:pt idx="73">
                  <c:v>32.876592007026794</c:v>
                </c:pt>
                <c:pt idx="74">
                  <c:v>16.839686703503194</c:v>
                </c:pt>
                <c:pt idx="75">
                  <c:v>8.9120370370370363</c:v>
                </c:pt>
                <c:pt idx="78">
                  <c:v>12.018005434542658</c:v>
                </c:pt>
                <c:pt idx="80">
                  <c:v>33.301746562616131</c:v>
                </c:pt>
                <c:pt idx="81">
                  <c:v>86.943880492267581</c:v>
                </c:pt>
                <c:pt idx="82">
                  <c:v>28.824980583854906</c:v>
                </c:pt>
                <c:pt idx="83">
                  <c:v>24.533836161743142</c:v>
                </c:pt>
                <c:pt idx="84">
                  <c:v>70.223577235772368</c:v>
                </c:pt>
                <c:pt idx="85">
                  <c:v>45.15669515669515</c:v>
                </c:pt>
                <c:pt idx="86">
                  <c:v>58.080808080808083</c:v>
                </c:pt>
                <c:pt idx="87">
                  <c:v>21.885485376946477</c:v>
                </c:pt>
                <c:pt idx="88">
                  <c:v>28.362462006079028</c:v>
                </c:pt>
                <c:pt idx="91">
                  <c:v>25.43712316968131</c:v>
                </c:pt>
                <c:pt idx="93">
                  <c:v>25.146198830409357</c:v>
                </c:pt>
                <c:pt idx="94">
                  <c:v>38.178057772770309</c:v>
                </c:pt>
                <c:pt idx="95">
                  <c:v>21.416142214461541</c:v>
                </c:pt>
                <c:pt idx="96">
                  <c:v>15.605586825099019</c:v>
                </c:pt>
                <c:pt idx="97">
                  <c:v>32.140989792902765</c:v>
                </c:pt>
                <c:pt idx="98">
                  <c:v>25.492234169653528</c:v>
                </c:pt>
                <c:pt idx="99">
                  <c:v>33.397435897435898</c:v>
                </c:pt>
                <c:pt idx="100">
                  <c:v>15.760357815442561</c:v>
                </c:pt>
                <c:pt idx="101">
                  <c:v>14.007597340930673</c:v>
                </c:pt>
                <c:pt idx="104">
                  <c:v>2.2919672919672922</c:v>
                </c:pt>
                <c:pt idx="106">
                  <c:v>1.5371762740183792</c:v>
                </c:pt>
                <c:pt idx="107">
                  <c:v>0.52910052910052907</c:v>
                </c:pt>
                <c:pt idx="108">
                  <c:v>34.519017497740904</c:v>
                </c:pt>
                <c:pt idx="109">
                  <c:v>31.835968909139638</c:v>
                </c:pt>
                <c:pt idx="110">
                  <c:v>77.897673793196191</c:v>
                </c:pt>
                <c:pt idx="111">
                  <c:v>51.13378684807256</c:v>
                </c:pt>
                <c:pt idx="112">
                  <c:v>49.984818227469667</c:v>
                </c:pt>
                <c:pt idx="113">
                  <c:v>60.371311962440224</c:v>
                </c:pt>
                <c:pt idx="114">
                  <c:v>25.181992337164747</c:v>
                </c:pt>
                <c:pt idx="117">
                  <c:v>5.3209728867623598</c:v>
                </c:pt>
                <c:pt idx="119">
                  <c:v>39.910130718954242</c:v>
                </c:pt>
                <c:pt idx="120">
                  <c:v>82.993416823440214</c:v>
                </c:pt>
                <c:pt idx="121">
                  <c:v>32.626262626262623</c:v>
                </c:pt>
                <c:pt idx="122">
                  <c:v>31.13237639553429</c:v>
                </c:pt>
                <c:pt idx="123">
                  <c:v>48.370945862621774</c:v>
                </c:pt>
                <c:pt idx="124">
                  <c:v>52.442780457756335</c:v>
                </c:pt>
                <c:pt idx="125">
                  <c:v>42.338755871233822</c:v>
                </c:pt>
                <c:pt idx="126">
                  <c:v>66.382317801672642</c:v>
                </c:pt>
                <c:pt idx="127">
                  <c:v>39.507344712217353</c:v>
                </c:pt>
                <c:pt idx="130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1-49BC-A0EC-D3EFBCEB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546159040"/>
        <c:axId val="546161008"/>
      </c:barChart>
      <c:catAx>
        <c:axId val="5461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1008"/>
        <c:crosses val="autoZero"/>
        <c:auto val="1"/>
        <c:lblAlgn val="ctr"/>
        <c:lblOffset val="100"/>
        <c:noMultiLvlLbl val="0"/>
      </c:catAx>
      <c:valAx>
        <c:axId val="546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2022 ACER Night 2 Ova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B-42B2-B029-F2757ADCB1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BB-42B2-B029-F2757ADCB1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B-42B2-B029-F2757ADCB1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BB-42B2-B029-F2757ADCB1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B-42B2-B029-F2757ADCB1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BB-42B2-B029-F2757ADCB1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BB-42B2-B029-F2757ADCB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BB-42B2-B029-F2757ADCB1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BB-42B2-B029-F2757ADCB1A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7BB-42B2-B029-F2757ADCB1A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BB-42B2-B029-F2757ADCB1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7BB-42B2-B029-F2757ADCB1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BB-42B2-B029-F2757ADCB1A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7BB-42B2-B029-F2757ADCB1A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BB-42B2-B029-F2757ADCB1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7BB-42B2-B029-F2757ADCB1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BB-42B2-B029-F2757ADCB1A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7BB-42B2-B029-F2757ADCB1AE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BB-42B2-B029-F2757ADCB1AE}"/>
              </c:ext>
            </c:extLst>
          </c:dPt>
          <c:dPt>
            <c:idx val="2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7BB-42B2-B029-F2757ADCB1AE}"/>
              </c:ext>
            </c:extLst>
          </c:dPt>
          <c:dPt>
            <c:idx val="3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BB-42B2-B029-F2757ADCB1AE}"/>
              </c:ext>
            </c:extLst>
          </c:dPt>
          <c:dPt>
            <c:idx val="3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7BB-42B2-B029-F2757ADCB1AE}"/>
              </c:ext>
            </c:extLst>
          </c:dPt>
          <c:dPt>
            <c:idx val="3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BB-42B2-B029-F2757ADCB1AE}"/>
              </c:ext>
            </c:extLst>
          </c:dPt>
          <c:dPt>
            <c:idx val="3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7BB-42B2-B029-F2757ADCB1AE}"/>
              </c:ext>
            </c:extLst>
          </c:dPt>
          <c:dPt>
            <c:idx val="3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7BB-42B2-B029-F2757ADCB1AE}"/>
              </c:ext>
            </c:extLst>
          </c:dPt>
          <c:dPt>
            <c:idx val="3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7BB-42B2-B029-F2757ADCB1AE}"/>
              </c:ext>
            </c:extLst>
          </c:dPt>
          <c:dPt>
            <c:idx val="3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7BB-42B2-B029-F2757ADCB1AE}"/>
              </c:ext>
            </c:extLst>
          </c:dPt>
          <c:dPt>
            <c:idx val="41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7BB-42B2-B029-F2757ADCB1AE}"/>
              </c:ext>
            </c:extLst>
          </c:dPt>
          <c:dPt>
            <c:idx val="42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7BB-42B2-B029-F2757ADCB1AE}"/>
              </c:ext>
            </c:extLst>
          </c:dPt>
          <c:dPt>
            <c:idx val="43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7BB-42B2-B029-F2757ADCB1AE}"/>
              </c:ext>
            </c:extLst>
          </c:dPt>
          <c:dPt>
            <c:idx val="44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7BB-42B2-B029-F2757ADCB1AE}"/>
              </c:ext>
            </c:extLst>
          </c:dPt>
          <c:dPt>
            <c:idx val="45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7BB-42B2-B029-F2757ADCB1AE}"/>
              </c:ext>
            </c:extLst>
          </c:dPt>
          <c:dPt>
            <c:idx val="46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7BB-42B2-B029-F2757ADCB1AE}"/>
              </c:ext>
            </c:extLst>
          </c:dPt>
          <c:dPt>
            <c:idx val="47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7BB-42B2-B029-F2757ADCB1AE}"/>
              </c:ext>
            </c:extLst>
          </c:dPt>
          <c:dPt>
            <c:idx val="48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7BB-42B2-B029-F2757ADCB1AE}"/>
              </c:ext>
            </c:extLst>
          </c:dPt>
          <c:dPt>
            <c:idx val="49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7BB-42B2-B029-F2757ADCB1AE}"/>
              </c:ext>
            </c:extLst>
          </c:dPt>
          <c:dPt>
            <c:idx val="5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7BB-42B2-B029-F2757ADCB1AE}"/>
              </c:ext>
            </c:extLst>
          </c:dPt>
          <c:dPt>
            <c:idx val="55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7BB-42B2-B029-F2757ADCB1AE}"/>
              </c:ext>
            </c:extLst>
          </c:dPt>
          <c:dPt>
            <c:idx val="56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7BB-42B2-B029-F2757ADCB1AE}"/>
              </c:ext>
            </c:extLst>
          </c:dPt>
          <c:dPt>
            <c:idx val="57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7BB-42B2-B029-F2757ADCB1AE}"/>
              </c:ext>
            </c:extLst>
          </c:dPt>
          <c:dPt>
            <c:idx val="5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7BB-42B2-B029-F2757ADCB1AE}"/>
              </c:ext>
            </c:extLst>
          </c:dPt>
          <c:dPt>
            <c:idx val="59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7BB-42B2-B029-F2757ADCB1AE}"/>
              </c:ext>
            </c:extLst>
          </c:dPt>
          <c:dPt>
            <c:idx val="6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7BB-42B2-B029-F2757ADCB1AE}"/>
              </c:ext>
            </c:extLst>
          </c:dPt>
          <c:dPt>
            <c:idx val="61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7BB-42B2-B029-F2757ADCB1AE}"/>
              </c:ext>
            </c:extLst>
          </c:dPt>
          <c:dPt>
            <c:idx val="62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7BB-42B2-B029-F2757ADCB1AE}"/>
              </c:ext>
            </c:extLst>
          </c:dPt>
          <c:dPt>
            <c:idx val="67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77BB-42B2-B029-F2757ADCB1AE}"/>
              </c:ext>
            </c:extLst>
          </c:dPt>
          <c:dPt>
            <c:idx val="68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7BB-42B2-B029-F2757ADCB1AE}"/>
              </c:ext>
            </c:extLst>
          </c:dPt>
          <c:dPt>
            <c:idx val="69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77BB-42B2-B029-F2757ADCB1AE}"/>
              </c:ext>
            </c:extLst>
          </c:dPt>
          <c:dPt>
            <c:idx val="70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7BB-42B2-B029-F2757ADCB1AE}"/>
              </c:ext>
            </c:extLst>
          </c:dPt>
          <c:dPt>
            <c:idx val="71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77BB-42B2-B029-F2757ADCB1AE}"/>
              </c:ext>
            </c:extLst>
          </c:dPt>
          <c:dPt>
            <c:idx val="72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7BB-42B2-B029-F2757ADCB1AE}"/>
              </c:ext>
            </c:extLst>
          </c:dPt>
          <c:dPt>
            <c:idx val="73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77BB-42B2-B029-F2757ADCB1AE}"/>
              </c:ext>
            </c:extLst>
          </c:dPt>
          <c:dPt>
            <c:idx val="74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7BB-42B2-B029-F2757ADCB1AE}"/>
              </c:ext>
            </c:extLst>
          </c:dPt>
          <c:dPt>
            <c:idx val="75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77BB-42B2-B029-F2757ADCB1AE}"/>
              </c:ext>
            </c:extLst>
          </c:dPt>
          <c:dPt>
            <c:idx val="8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7BB-42B2-B029-F2757ADCB1AE}"/>
              </c:ext>
            </c:extLst>
          </c:dPt>
          <c:dPt>
            <c:idx val="81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77BB-42B2-B029-F2757ADCB1AE}"/>
              </c:ext>
            </c:extLst>
          </c:dPt>
          <c:dPt>
            <c:idx val="82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7BB-42B2-B029-F2757ADCB1AE}"/>
              </c:ext>
            </c:extLst>
          </c:dPt>
          <c:dPt>
            <c:idx val="83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77BB-42B2-B029-F2757ADCB1AE}"/>
              </c:ext>
            </c:extLst>
          </c:dPt>
          <c:dPt>
            <c:idx val="84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7BB-42B2-B029-F2757ADCB1AE}"/>
              </c:ext>
            </c:extLst>
          </c:dPt>
          <c:dPt>
            <c:idx val="85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77BB-42B2-B029-F2757ADCB1AE}"/>
              </c:ext>
            </c:extLst>
          </c:dPt>
          <c:dPt>
            <c:idx val="86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7BB-42B2-B029-F2757ADCB1AE}"/>
              </c:ext>
            </c:extLst>
          </c:dPt>
          <c:dPt>
            <c:idx val="87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77BB-42B2-B029-F2757ADCB1AE}"/>
              </c:ext>
            </c:extLst>
          </c:dPt>
          <c:dPt>
            <c:idx val="88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7BB-42B2-B029-F2757ADCB1AE}"/>
              </c:ext>
            </c:extLst>
          </c:dPt>
          <c:dPt>
            <c:idx val="93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77BB-42B2-B029-F2757ADCB1AE}"/>
              </c:ext>
            </c:extLst>
          </c:dPt>
          <c:dPt>
            <c:idx val="9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7BB-42B2-B029-F2757ADCB1AE}"/>
              </c:ext>
            </c:extLst>
          </c:dPt>
          <c:dPt>
            <c:idx val="9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77BB-42B2-B029-F2757ADCB1AE}"/>
              </c:ext>
            </c:extLst>
          </c:dPt>
          <c:dPt>
            <c:idx val="96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7BB-42B2-B029-F2757ADCB1AE}"/>
              </c:ext>
            </c:extLst>
          </c:dPt>
          <c:dPt>
            <c:idx val="9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77BB-42B2-B029-F2757ADCB1AE}"/>
              </c:ext>
            </c:extLst>
          </c:dPt>
          <c:dPt>
            <c:idx val="98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7BB-42B2-B029-F2757ADCB1AE}"/>
              </c:ext>
            </c:extLst>
          </c:dPt>
          <c:dPt>
            <c:idx val="99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77BB-42B2-B029-F2757ADCB1AE}"/>
              </c:ext>
            </c:extLst>
          </c:dPt>
          <c:dPt>
            <c:idx val="10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7BB-42B2-B029-F2757ADCB1AE}"/>
              </c:ext>
            </c:extLst>
          </c:dPt>
          <c:dPt>
            <c:idx val="10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77BB-42B2-B029-F2757ADCB1AE}"/>
              </c:ext>
            </c:extLst>
          </c:dPt>
          <c:dPt>
            <c:idx val="10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7BB-42B2-B029-F2757ADCB1AE}"/>
              </c:ext>
            </c:extLst>
          </c:dPt>
          <c:dPt>
            <c:idx val="10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77BB-42B2-B029-F2757ADCB1AE}"/>
              </c:ext>
            </c:extLst>
          </c:dPt>
          <c:dPt>
            <c:idx val="10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7BB-42B2-B029-F2757ADCB1AE}"/>
              </c:ext>
            </c:extLst>
          </c:dPt>
          <c:dPt>
            <c:idx val="10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77BB-42B2-B029-F2757ADCB1AE}"/>
              </c:ext>
            </c:extLst>
          </c:dPt>
          <c:dPt>
            <c:idx val="1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7BB-42B2-B029-F2757ADCB1AE}"/>
              </c:ext>
            </c:extLst>
          </c:dPt>
          <c:dPt>
            <c:idx val="1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77BB-42B2-B029-F2757ADCB1AE}"/>
              </c:ext>
            </c:extLst>
          </c:dPt>
          <c:dPt>
            <c:idx val="11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7BB-42B2-B029-F2757ADCB1AE}"/>
              </c:ext>
            </c:extLst>
          </c:dPt>
          <c:dPt>
            <c:idx val="11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77BB-42B2-B029-F2757ADCB1AE}"/>
              </c:ext>
            </c:extLst>
          </c:dPt>
          <c:dPt>
            <c:idx val="11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7BB-42B2-B029-F2757ADCB1AE}"/>
              </c:ext>
            </c:extLst>
          </c:dPt>
          <c:dPt>
            <c:idx val="1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77BB-42B2-B029-F2757ADCB1AE}"/>
              </c:ext>
            </c:extLst>
          </c:dPt>
          <c:dPt>
            <c:idx val="1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7BB-42B2-B029-F2757ADCB1AE}"/>
              </c:ext>
            </c:extLst>
          </c:dPt>
          <c:dPt>
            <c:idx val="12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77BB-42B2-B029-F2757ADCB1AE}"/>
              </c:ext>
            </c:extLst>
          </c:dPt>
          <c:dPt>
            <c:idx val="12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7BB-42B2-B029-F2757ADCB1AE}"/>
              </c:ext>
            </c:extLst>
          </c:dPt>
          <c:dPt>
            <c:idx val="12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77BB-42B2-B029-F2757ADCB1AE}"/>
              </c:ext>
            </c:extLst>
          </c:dPt>
          <c:dPt>
            <c:idx val="12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7BB-42B2-B029-F2757ADCB1AE}"/>
              </c:ext>
            </c:extLst>
          </c:dPt>
          <c:dPt>
            <c:idx val="12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77BB-42B2-B029-F2757ADCB1AE}"/>
              </c:ext>
            </c:extLst>
          </c:dPt>
          <c:dPt>
            <c:idx val="12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7BB-42B2-B029-F2757ADCB1AE}"/>
              </c:ext>
            </c:extLst>
          </c:dPt>
          <c:dPt>
            <c:idx val="12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77BB-42B2-B029-F2757ADCB1AE}"/>
              </c:ext>
            </c:extLst>
          </c:dPt>
          <c:dPt>
            <c:idx val="1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7BB-42B2-B029-F2757ADCB1AE}"/>
              </c:ext>
            </c:extLst>
          </c:dPt>
          <c:errBars>
            <c:errBarType val="both"/>
            <c:errValType val="cust"/>
            <c:noEndCap val="0"/>
            <c:plus>
              <c:numRef>
                <c:f>'Ova Graph'!$C$2:$C$132</c:f>
                <c:numCache>
                  <c:formatCode>General</c:formatCode>
                  <c:ptCount val="131"/>
                  <c:pt idx="0">
                    <c:v>0.37878787878787884</c:v>
                  </c:pt>
                  <c:pt idx="2">
                    <c:v>0.52910052910052907</c:v>
                  </c:pt>
                  <c:pt idx="3">
                    <c:v>0.64727718552793434</c:v>
                  </c:pt>
                  <c:pt idx="4">
                    <c:v>2.4246154336433698</c:v>
                  </c:pt>
                  <c:pt idx="5">
                    <c:v>4.9073206160151335</c:v>
                  </c:pt>
                  <c:pt idx="6">
                    <c:v>8.3771624127407343</c:v>
                  </c:pt>
                  <c:pt idx="7">
                    <c:v>7.0733277279054461</c:v>
                  </c:pt>
                  <c:pt idx="8">
                    <c:v>4.5673974712904375</c:v>
                  </c:pt>
                  <c:pt idx="9">
                    <c:v>0.83190571659178625</c:v>
                  </c:pt>
                  <c:pt idx="10">
                    <c:v>3.3037765107182611</c:v>
                  </c:pt>
                  <c:pt idx="13">
                    <c:v>1.3973530813342478</c:v>
                  </c:pt>
                  <c:pt idx="15">
                    <c:v>2.7322404371584699</c:v>
                  </c:pt>
                  <c:pt idx="16">
                    <c:v>4.4926368512680899</c:v>
                  </c:pt>
                  <c:pt idx="17">
                    <c:v>1.2285399674401762</c:v>
                  </c:pt>
                  <c:pt idx="18">
                    <c:v>7.4470026232413344</c:v>
                  </c:pt>
                  <c:pt idx="19">
                    <c:v>8.1550872739103646</c:v>
                  </c:pt>
                  <c:pt idx="20">
                    <c:v>3.3989800577430778</c:v>
                  </c:pt>
                  <c:pt idx="21">
                    <c:v>10.793396083378212</c:v>
                  </c:pt>
                  <c:pt idx="22">
                    <c:v>0.52910052910052907</c:v>
                  </c:pt>
                  <c:pt idx="23">
                    <c:v>3.7710460547496369</c:v>
                  </c:pt>
                  <c:pt idx="26">
                    <c:v>0.49019607843137253</c:v>
                  </c:pt>
                  <c:pt idx="28">
                    <c:v>6.8199762983680037</c:v>
                  </c:pt>
                  <c:pt idx="29">
                    <c:v>8.3615685493385321</c:v>
                  </c:pt>
                  <c:pt idx="30">
                    <c:v>3.273292214796911</c:v>
                  </c:pt>
                  <c:pt idx="31">
                    <c:v>3.2427629871489958</c:v>
                  </c:pt>
                  <c:pt idx="32">
                    <c:v>1.9319839563568546</c:v>
                  </c:pt>
                  <c:pt idx="33">
                    <c:v>5.5206410174465068</c:v>
                  </c:pt>
                  <c:pt idx="34">
                    <c:v>5.6188276777099668</c:v>
                  </c:pt>
                  <c:pt idx="35">
                    <c:v>4.168844823984962</c:v>
                  </c:pt>
                  <c:pt idx="36">
                    <c:v>1.3589519239468393</c:v>
                  </c:pt>
                  <c:pt idx="39">
                    <c:v>0</c:v>
                  </c:pt>
                  <c:pt idx="41">
                    <c:v>7.0329905003597704</c:v>
                  </c:pt>
                  <c:pt idx="42">
                    <c:v>1.9141856172934288</c:v>
                  </c:pt>
                  <c:pt idx="43">
                    <c:v>8.158879771704429</c:v>
                  </c:pt>
                  <c:pt idx="44">
                    <c:v>5.1578085942692544</c:v>
                  </c:pt>
                  <c:pt idx="45">
                    <c:v>1.9490766035576554</c:v>
                  </c:pt>
                  <c:pt idx="46">
                    <c:v>7.6385671377054836</c:v>
                  </c:pt>
                  <c:pt idx="47">
                    <c:v>4.7937278727796047</c:v>
                  </c:pt>
                  <c:pt idx="48">
                    <c:v>3.8791394381436093</c:v>
                  </c:pt>
                  <c:pt idx="49">
                    <c:v>0.57038452128381667</c:v>
                  </c:pt>
                  <c:pt idx="52">
                    <c:v>0.83079924176041586</c:v>
                  </c:pt>
                  <c:pt idx="54">
                    <c:v>11.142774779277289</c:v>
                  </c:pt>
                  <c:pt idx="55">
                    <c:v>1.8205290655465032</c:v>
                  </c:pt>
                  <c:pt idx="56">
                    <c:v>18.635103049161227</c:v>
                  </c:pt>
                  <c:pt idx="57">
                    <c:v>11.306591760789956</c:v>
                  </c:pt>
                  <c:pt idx="58">
                    <c:v>5.5154570869561885</c:v>
                  </c:pt>
                  <c:pt idx="59">
                    <c:v>3.8977253883668919</c:v>
                  </c:pt>
                  <c:pt idx="60">
                    <c:v>5.0963982931058416</c:v>
                  </c:pt>
                  <c:pt idx="61">
                    <c:v>1.7612608647557799</c:v>
                  </c:pt>
                  <c:pt idx="62">
                    <c:v>5.6079393049138178</c:v>
                  </c:pt>
                  <c:pt idx="65">
                    <c:v>1.6910350994858019</c:v>
                  </c:pt>
                  <c:pt idx="67">
                    <c:v>1.6839342753987339</c:v>
                  </c:pt>
                  <c:pt idx="68">
                    <c:v>5.7658296160744884</c:v>
                  </c:pt>
                  <c:pt idx="69">
                    <c:v>4.1123653691024646</c:v>
                  </c:pt>
                  <c:pt idx="70">
                    <c:v>2.8627381271578702</c:v>
                  </c:pt>
                  <c:pt idx="71">
                    <c:v>2.4879193108355948</c:v>
                  </c:pt>
                  <c:pt idx="72">
                    <c:v>2.6150370015221975</c:v>
                  </c:pt>
                  <c:pt idx="73">
                    <c:v>3.0385418431762012</c:v>
                  </c:pt>
                  <c:pt idx="74">
                    <c:v>0.68965561568007205</c:v>
                  </c:pt>
                  <c:pt idx="75">
                    <c:v>8.7147355972097547</c:v>
                  </c:pt>
                  <c:pt idx="78">
                    <c:v>1.6998559050612845</c:v>
                  </c:pt>
                  <c:pt idx="80">
                    <c:v>5.1203519460814793</c:v>
                  </c:pt>
                  <c:pt idx="81">
                    <c:v>7.2218280522071314</c:v>
                  </c:pt>
                  <c:pt idx="82">
                    <c:v>4.9731076728965764</c:v>
                  </c:pt>
                  <c:pt idx="83">
                    <c:v>5.7195374659153915</c:v>
                  </c:pt>
                  <c:pt idx="84">
                    <c:v>7.6532700735318331</c:v>
                  </c:pt>
                  <c:pt idx="85">
                    <c:v>2.2078361217484894</c:v>
                  </c:pt>
                  <c:pt idx="86">
                    <c:v>7.7165749693155714</c:v>
                  </c:pt>
                  <c:pt idx="87">
                    <c:v>3.5963777406448738</c:v>
                  </c:pt>
                  <c:pt idx="88">
                    <c:v>6.7042809022464143</c:v>
                  </c:pt>
                  <c:pt idx="91">
                    <c:v>6.428017914212572</c:v>
                  </c:pt>
                  <c:pt idx="93">
                    <c:v>7.0507360828145371</c:v>
                  </c:pt>
                  <c:pt idx="94">
                    <c:v>6.9776981594891279</c:v>
                  </c:pt>
                  <c:pt idx="95">
                    <c:v>7.5974849557694064</c:v>
                  </c:pt>
                  <c:pt idx="96">
                    <c:v>10.60125910714015</c:v>
                  </c:pt>
                  <c:pt idx="97">
                    <c:v>2.0356939331109869</c:v>
                  </c:pt>
                  <c:pt idx="98">
                    <c:v>7.1938260328388726</c:v>
                  </c:pt>
                  <c:pt idx="99">
                    <c:v>3.282828282828282</c:v>
                  </c:pt>
                  <c:pt idx="100">
                    <c:v>8.7510492182646722</c:v>
                  </c:pt>
                  <c:pt idx="101">
                    <c:v>9.6667495792103129</c:v>
                  </c:pt>
                  <c:pt idx="104">
                    <c:v>4.6820400033505932E-2</c:v>
                  </c:pt>
                  <c:pt idx="106">
                    <c:v>0.46538927439673511</c:v>
                  </c:pt>
                  <c:pt idx="107">
                    <c:v>0.1005498333938336</c:v>
                  </c:pt>
                  <c:pt idx="108">
                    <c:v>4.4879159574599594</c:v>
                  </c:pt>
                  <c:pt idx="109">
                    <c:v>2.910352121147445</c:v>
                  </c:pt>
                  <c:pt idx="110">
                    <c:v>1.1624258542485406</c:v>
                  </c:pt>
                  <c:pt idx="111">
                    <c:v>1.3464206248846071</c:v>
                  </c:pt>
                  <c:pt idx="112">
                    <c:v>8.6747732391217998</c:v>
                  </c:pt>
                  <c:pt idx="113">
                    <c:v>2.038700182252565</c:v>
                  </c:pt>
                  <c:pt idx="114">
                    <c:v>7.8332980673392436</c:v>
                  </c:pt>
                  <c:pt idx="117">
                    <c:v>1.8146118751715032</c:v>
                  </c:pt>
                  <c:pt idx="119">
                    <c:v>0.78553301421148958</c:v>
                  </c:pt>
                  <c:pt idx="120">
                    <c:v>0.74675863083251925</c:v>
                  </c:pt>
                  <c:pt idx="121">
                    <c:v>1.3300230017925079</c:v>
                  </c:pt>
                  <c:pt idx="122">
                    <c:v>0.89049568239539423</c:v>
                  </c:pt>
                  <c:pt idx="123">
                    <c:v>3.7412457948430373</c:v>
                  </c:pt>
                  <c:pt idx="124">
                    <c:v>1.4222460332690405</c:v>
                  </c:pt>
                  <c:pt idx="125">
                    <c:v>8.9449328952871561</c:v>
                  </c:pt>
                  <c:pt idx="126">
                    <c:v>3.3207827511692023</c:v>
                  </c:pt>
                  <c:pt idx="127">
                    <c:v>8.1022310526613648</c:v>
                  </c:pt>
                  <c:pt idx="130">
                    <c:v>1.2869832662377101</c:v>
                  </c:pt>
                </c:numCache>
              </c:numRef>
            </c:plus>
            <c:minus>
              <c:numRef>
                <c:f>'Ova Graph'!$C$2:$C$132</c:f>
                <c:numCache>
                  <c:formatCode>General</c:formatCode>
                  <c:ptCount val="131"/>
                  <c:pt idx="0">
                    <c:v>0.37878787878787884</c:v>
                  </c:pt>
                  <c:pt idx="2">
                    <c:v>0.52910052910052907</c:v>
                  </c:pt>
                  <c:pt idx="3">
                    <c:v>0.64727718552793434</c:v>
                  </c:pt>
                  <c:pt idx="4">
                    <c:v>2.4246154336433698</c:v>
                  </c:pt>
                  <c:pt idx="5">
                    <c:v>4.9073206160151335</c:v>
                  </c:pt>
                  <c:pt idx="6">
                    <c:v>8.3771624127407343</c:v>
                  </c:pt>
                  <c:pt idx="7">
                    <c:v>7.0733277279054461</c:v>
                  </c:pt>
                  <c:pt idx="8">
                    <c:v>4.5673974712904375</c:v>
                  </c:pt>
                  <c:pt idx="9">
                    <c:v>0.83190571659178625</c:v>
                  </c:pt>
                  <c:pt idx="10">
                    <c:v>3.3037765107182611</c:v>
                  </c:pt>
                  <c:pt idx="13">
                    <c:v>1.3973530813342478</c:v>
                  </c:pt>
                  <c:pt idx="15">
                    <c:v>2.7322404371584699</c:v>
                  </c:pt>
                  <c:pt idx="16">
                    <c:v>4.4926368512680899</c:v>
                  </c:pt>
                  <c:pt idx="17">
                    <c:v>1.2285399674401762</c:v>
                  </c:pt>
                  <c:pt idx="18">
                    <c:v>7.4470026232413344</c:v>
                  </c:pt>
                  <c:pt idx="19">
                    <c:v>8.1550872739103646</c:v>
                  </c:pt>
                  <c:pt idx="20">
                    <c:v>3.3989800577430778</c:v>
                  </c:pt>
                  <c:pt idx="21">
                    <c:v>10.793396083378212</c:v>
                  </c:pt>
                  <c:pt idx="22">
                    <c:v>0.52910052910052907</c:v>
                  </c:pt>
                  <c:pt idx="23">
                    <c:v>3.7710460547496369</c:v>
                  </c:pt>
                  <c:pt idx="26">
                    <c:v>0.49019607843137253</c:v>
                  </c:pt>
                  <c:pt idx="28">
                    <c:v>6.8199762983680037</c:v>
                  </c:pt>
                  <c:pt idx="29">
                    <c:v>8.3615685493385321</c:v>
                  </c:pt>
                  <c:pt idx="30">
                    <c:v>3.273292214796911</c:v>
                  </c:pt>
                  <c:pt idx="31">
                    <c:v>3.2427629871489958</c:v>
                  </c:pt>
                  <c:pt idx="32">
                    <c:v>1.9319839563568546</c:v>
                  </c:pt>
                  <c:pt idx="33">
                    <c:v>5.5206410174465068</c:v>
                  </c:pt>
                  <c:pt idx="34">
                    <c:v>5.6188276777099668</c:v>
                  </c:pt>
                  <c:pt idx="35">
                    <c:v>4.168844823984962</c:v>
                  </c:pt>
                  <c:pt idx="36">
                    <c:v>1.3589519239468393</c:v>
                  </c:pt>
                  <c:pt idx="39">
                    <c:v>0</c:v>
                  </c:pt>
                  <c:pt idx="41">
                    <c:v>7.0329905003597704</c:v>
                  </c:pt>
                  <c:pt idx="42">
                    <c:v>1.9141856172934288</c:v>
                  </c:pt>
                  <c:pt idx="43">
                    <c:v>8.158879771704429</c:v>
                  </c:pt>
                  <c:pt idx="44">
                    <c:v>5.1578085942692544</c:v>
                  </c:pt>
                  <c:pt idx="45">
                    <c:v>1.9490766035576554</c:v>
                  </c:pt>
                  <c:pt idx="46">
                    <c:v>7.6385671377054836</c:v>
                  </c:pt>
                  <c:pt idx="47">
                    <c:v>4.7937278727796047</c:v>
                  </c:pt>
                  <c:pt idx="48">
                    <c:v>3.8791394381436093</c:v>
                  </c:pt>
                  <c:pt idx="49">
                    <c:v>0.57038452128381667</c:v>
                  </c:pt>
                  <c:pt idx="52">
                    <c:v>0.83079924176041586</c:v>
                  </c:pt>
                  <c:pt idx="54">
                    <c:v>11.142774779277289</c:v>
                  </c:pt>
                  <c:pt idx="55">
                    <c:v>1.8205290655465032</c:v>
                  </c:pt>
                  <c:pt idx="56">
                    <c:v>18.635103049161227</c:v>
                  </c:pt>
                  <c:pt idx="57">
                    <c:v>11.306591760789956</c:v>
                  </c:pt>
                  <c:pt idx="58">
                    <c:v>5.5154570869561885</c:v>
                  </c:pt>
                  <c:pt idx="59">
                    <c:v>3.8977253883668919</c:v>
                  </c:pt>
                  <c:pt idx="60">
                    <c:v>5.0963982931058416</c:v>
                  </c:pt>
                  <c:pt idx="61">
                    <c:v>1.7612608647557799</c:v>
                  </c:pt>
                  <c:pt idx="62">
                    <c:v>5.6079393049138178</c:v>
                  </c:pt>
                  <c:pt idx="65">
                    <c:v>1.6910350994858019</c:v>
                  </c:pt>
                  <c:pt idx="67">
                    <c:v>1.6839342753987339</c:v>
                  </c:pt>
                  <c:pt idx="68">
                    <c:v>5.7658296160744884</c:v>
                  </c:pt>
                  <c:pt idx="69">
                    <c:v>4.1123653691024646</c:v>
                  </c:pt>
                  <c:pt idx="70">
                    <c:v>2.8627381271578702</c:v>
                  </c:pt>
                  <c:pt idx="71">
                    <c:v>2.4879193108355948</c:v>
                  </c:pt>
                  <c:pt idx="72">
                    <c:v>2.6150370015221975</c:v>
                  </c:pt>
                  <c:pt idx="73">
                    <c:v>3.0385418431762012</c:v>
                  </c:pt>
                  <c:pt idx="74">
                    <c:v>0.68965561568007205</c:v>
                  </c:pt>
                  <c:pt idx="75">
                    <c:v>8.7147355972097547</c:v>
                  </c:pt>
                  <c:pt idx="78">
                    <c:v>1.6998559050612845</c:v>
                  </c:pt>
                  <c:pt idx="80">
                    <c:v>5.1203519460814793</c:v>
                  </c:pt>
                  <c:pt idx="81">
                    <c:v>7.2218280522071314</c:v>
                  </c:pt>
                  <c:pt idx="82">
                    <c:v>4.9731076728965764</c:v>
                  </c:pt>
                  <c:pt idx="83">
                    <c:v>5.7195374659153915</c:v>
                  </c:pt>
                  <c:pt idx="84">
                    <c:v>7.6532700735318331</c:v>
                  </c:pt>
                  <c:pt idx="85">
                    <c:v>2.2078361217484894</c:v>
                  </c:pt>
                  <c:pt idx="86">
                    <c:v>7.7165749693155714</c:v>
                  </c:pt>
                  <c:pt idx="87">
                    <c:v>3.5963777406448738</c:v>
                  </c:pt>
                  <c:pt idx="88">
                    <c:v>6.7042809022464143</c:v>
                  </c:pt>
                  <c:pt idx="91">
                    <c:v>6.428017914212572</c:v>
                  </c:pt>
                  <c:pt idx="93">
                    <c:v>7.0507360828145371</c:v>
                  </c:pt>
                  <c:pt idx="94">
                    <c:v>6.9776981594891279</c:v>
                  </c:pt>
                  <c:pt idx="95">
                    <c:v>7.5974849557694064</c:v>
                  </c:pt>
                  <c:pt idx="96">
                    <c:v>10.60125910714015</c:v>
                  </c:pt>
                  <c:pt idx="97">
                    <c:v>2.0356939331109869</c:v>
                  </c:pt>
                  <c:pt idx="98">
                    <c:v>7.1938260328388726</c:v>
                  </c:pt>
                  <c:pt idx="99">
                    <c:v>3.282828282828282</c:v>
                  </c:pt>
                  <c:pt idx="100">
                    <c:v>8.7510492182646722</c:v>
                  </c:pt>
                  <c:pt idx="101">
                    <c:v>9.6667495792103129</c:v>
                  </c:pt>
                  <c:pt idx="104">
                    <c:v>4.6820400033505932E-2</c:v>
                  </c:pt>
                  <c:pt idx="106">
                    <c:v>0.46538927439673511</c:v>
                  </c:pt>
                  <c:pt idx="107">
                    <c:v>0.1005498333938336</c:v>
                  </c:pt>
                  <c:pt idx="108">
                    <c:v>4.4879159574599594</c:v>
                  </c:pt>
                  <c:pt idx="109">
                    <c:v>2.910352121147445</c:v>
                  </c:pt>
                  <c:pt idx="110">
                    <c:v>1.1624258542485406</c:v>
                  </c:pt>
                  <c:pt idx="111">
                    <c:v>1.3464206248846071</c:v>
                  </c:pt>
                  <c:pt idx="112">
                    <c:v>8.6747732391217998</c:v>
                  </c:pt>
                  <c:pt idx="113">
                    <c:v>2.038700182252565</c:v>
                  </c:pt>
                  <c:pt idx="114">
                    <c:v>7.8332980673392436</c:v>
                  </c:pt>
                  <c:pt idx="117">
                    <c:v>1.8146118751715032</c:v>
                  </c:pt>
                  <c:pt idx="119">
                    <c:v>0.78553301421148958</c:v>
                  </c:pt>
                  <c:pt idx="120">
                    <c:v>0.74675863083251925</c:v>
                  </c:pt>
                  <c:pt idx="121">
                    <c:v>1.3300230017925079</c:v>
                  </c:pt>
                  <c:pt idx="122">
                    <c:v>0.89049568239539423</c:v>
                  </c:pt>
                  <c:pt idx="123">
                    <c:v>3.7412457948430373</c:v>
                  </c:pt>
                  <c:pt idx="124">
                    <c:v>1.4222460332690405</c:v>
                  </c:pt>
                  <c:pt idx="125">
                    <c:v>8.9449328952871561</c:v>
                  </c:pt>
                  <c:pt idx="126">
                    <c:v>3.3207827511692023</c:v>
                  </c:pt>
                  <c:pt idx="127">
                    <c:v>8.1022310526613648</c:v>
                  </c:pt>
                  <c:pt idx="130">
                    <c:v>1.2869832662377101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'Ova Graph'!$A$2:$A$132</c:f>
              <c:strCache>
                <c:ptCount val="131"/>
                <c:pt idx="0">
                  <c:v>007 Self</c:v>
                </c:pt>
                <c:pt idx="2">
                  <c:v>022-007 </c:v>
                </c:pt>
                <c:pt idx="3">
                  <c:v>025-007 </c:v>
                </c:pt>
                <c:pt idx="4">
                  <c:v>028-007 </c:v>
                </c:pt>
                <c:pt idx="5">
                  <c:v>031-007 </c:v>
                </c:pt>
                <c:pt idx="6">
                  <c:v>048-007 </c:v>
                </c:pt>
                <c:pt idx="7">
                  <c:v>056-007 </c:v>
                </c:pt>
                <c:pt idx="8">
                  <c:v>067-007 </c:v>
                </c:pt>
                <c:pt idx="9">
                  <c:v>104-007 </c:v>
                </c:pt>
                <c:pt idx="10">
                  <c:v>121-007 </c:v>
                </c:pt>
                <c:pt idx="13">
                  <c:v>022-022 </c:v>
                </c:pt>
                <c:pt idx="15">
                  <c:v>007-022 </c:v>
                </c:pt>
                <c:pt idx="16">
                  <c:v>025-022 </c:v>
                </c:pt>
                <c:pt idx="17">
                  <c:v>028-022 </c:v>
                </c:pt>
                <c:pt idx="18">
                  <c:v>031-022 </c:v>
                </c:pt>
                <c:pt idx="19">
                  <c:v>048-022 </c:v>
                </c:pt>
                <c:pt idx="20">
                  <c:v>056-022 </c:v>
                </c:pt>
                <c:pt idx="21">
                  <c:v>067-022 </c:v>
                </c:pt>
                <c:pt idx="22">
                  <c:v>104-022 </c:v>
                </c:pt>
                <c:pt idx="23">
                  <c:v>121-022 </c:v>
                </c:pt>
                <c:pt idx="26">
                  <c:v>025-025 </c:v>
                </c:pt>
                <c:pt idx="28">
                  <c:v>007-025 </c:v>
                </c:pt>
                <c:pt idx="29">
                  <c:v>022-025 </c:v>
                </c:pt>
                <c:pt idx="30">
                  <c:v>028-025 </c:v>
                </c:pt>
                <c:pt idx="31">
                  <c:v>031-025 </c:v>
                </c:pt>
                <c:pt idx="32">
                  <c:v>048-025 </c:v>
                </c:pt>
                <c:pt idx="33">
                  <c:v>056-025 </c:v>
                </c:pt>
                <c:pt idx="34">
                  <c:v>067-025 </c:v>
                </c:pt>
                <c:pt idx="35">
                  <c:v>104-025 </c:v>
                </c:pt>
                <c:pt idx="36">
                  <c:v>121-025 </c:v>
                </c:pt>
                <c:pt idx="39">
                  <c:v>028-028 </c:v>
                </c:pt>
                <c:pt idx="41">
                  <c:v>007-028 </c:v>
                </c:pt>
                <c:pt idx="42">
                  <c:v>022-028 </c:v>
                </c:pt>
                <c:pt idx="43">
                  <c:v>025-028 </c:v>
                </c:pt>
                <c:pt idx="44">
                  <c:v>031-028 </c:v>
                </c:pt>
                <c:pt idx="45">
                  <c:v>048-028 </c:v>
                </c:pt>
                <c:pt idx="46">
                  <c:v>056-028 </c:v>
                </c:pt>
                <c:pt idx="47">
                  <c:v>067-028 </c:v>
                </c:pt>
                <c:pt idx="48">
                  <c:v>104-028 </c:v>
                </c:pt>
                <c:pt idx="49">
                  <c:v>121-028 </c:v>
                </c:pt>
                <c:pt idx="52">
                  <c:v>031-031 </c:v>
                </c:pt>
                <c:pt idx="54">
                  <c:v>007-031 </c:v>
                </c:pt>
                <c:pt idx="55">
                  <c:v>022-031 </c:v>
                </c:pt>
                <c:pt idx="56">
                  <c:v>025-031 </c:v>
                </c:pt>
                <c:pt idx="57">
                  <c:v>028-031 </c:v>
                </c:pt>
                <c:pt idx="58">
                  <c:v>048-031 </c:v>
                </c:pt>
                <c:pt idx="59">
                  <c:v>056-031 </c:v>
                </c:pt>
                <c:pt idx="60">
                  <c:v>067-031 </c:v>
                </c:pt>
                <c:pt idx="61">
                  <c:v>104-031 </c:v>
                </c:pt>
                <c:pt idx="62">
                  <c:v>121-031 </c:v>
                </c:pt>
                <c:pt idx="65">
                  <c:v>048-048 </c:v>
                </c:pt>
                <c:pt idx="67">
                  <c:v>007-048 </c:v>
                </c:pt>
                <c:pt idx="68">
                  <c:v>022-048 </c:v>
                </c:pt>
                <c:pt idx="69">
                  <c:v>025-048 </c:v>
                </c:pt>
                <c:pt idx="70">
                  <c:v>028-048 </c:v>
                </c:pt>
                <c:pt idx="71">
                  <c:v>031-048 </c:v>
                </c:pt>
                <c:pt idx="72">
                  <c:v>056-048 </c:v>
                </c:pt>
                <c:pt idx="73">
                  <c:v>067-048 </c:v>
                </c:pt>
                <c:pt idx="74">
                  <c:v>104-048 </c:v>
                </c:pt>
                <c:pt idx="75">
                  <c:v>121-048 </c:v>
                </c:pt>
                <c:pt idx="78">
                  <c:v>056-056 </c:v>
                </c:pt>
                <c:pt idx="80">
                  <c:v>007-056 </c:v>
                </c:pt>
                <c:pt idx="81">
                  <c:v>022-056 </c:v>
                </c:pt>
                <c:pt idx="82">
                  <c:v>025-056 </c:v>
                </c:pt>
                <c:pt idx="83">
                  <c:v>028-056 </c:v>
                </c:pt>
                <c:pt idx="84">
                  <c:v>031-056 </c:v>
                </c:pt>
                <c:pt idx="85">
                  <c:v>048-056 </c:v>
                </c:pt>
                <c:pt idx="86">
                  <c:v>067-056 </c:v>
                </c:pt>
                <c:pt idx="87">
                  <c:v>104-056 </c:v>
                </c:pt>
                <c:pt idx="88">
                  <c:v>121-056 </c:v>
                </c:pt>
                <c:pt idx="91">
                  <c:v>067-067 </c:v>
                </c:pt>
                <c:pt idx="93">
                  <c:v>007-067 </c:v>
                </c:pt>
                <c:pt idx="94">
                  <c:v>022-067 </c:v>
                </c:pt>
                <c:pt idx="95">
                  <c:v>025-067 </c:v>
                </c:pt>
                <c:pt idx="96">
                  <c:v>028-067 </c:v>
                </c:pt>
                <c:pt idx="97">
                  <c:v>031-067 </c:v>
                </c:pt>
                <c:pt idx="98">
                  <c:v>048-067 </c:v>
                </c:pt>
                <c:pt idx="99">
                  <c:v>056-067 </c:v>
                </c:pt>
                <c:pt idx="100">
                  <c:v>104-067 </c:v>
                </c:pt>
                <c:pt idx="101">
                  <c:v>121-067 </c:v>
                </c:pt>
                <c:pt idx="104">
                  <c:v>104-104 </c:v>
                </c:pt>
                <c:pt idx="106">
                  <c:v>007-104 </c:v>
                </c:pt>
                <c:pt idx="107">
                  <c:v>022-104 </c:v>
                </c:pt>
                <c:pt idx="108">
                  <c:v>025-104 </c:v>
                </c:pt>
                <c:pt idx="109">
                  <c:v>028-104 </c:v>
                </c:pt>
                <c:pt idx="110">
                  <c:v>031-104 </c:v>
                </c:pt>
                <c:pt idx="111">
                  <c:v>048-104 </c:v>
                </c:pt>
                <c:pt idx="112">
                  <c:v>056-104 </c:v>
                </c:pt>
                <c:pt idx="113">
                  <c:v>067-104 </c:v>
                </c:pt>
                <c:pt idx="114">
                  <c:v>121-104 </c:v>
                </c:pt>
                <c:pt idx="117">
                  <c:v>121-121 </c:v>
                </c:pt>
                <c:pt idx="119">
                  <c:v>007-121 </c:v>
                </c:pt>
                <c:pt idx="120">
                  <c:v>022-121 </c:v>
                </c:pt>
                <c:pt idx="121">
                  <c:v>025-121 </c:v>
                </c:pt>
                <c:pt idx="122">
                  <c:v>028-121 </c:v>
                </c:pt>
                <c:pt idx="123">
                  <c:v>031-121 </c:v>
                </c:pt>
                <c:pt idx="124">
                  <c:v>048-121 </c:v>
                </c:pt>
                <c:pt idx="125">
                  <c:v>056-121 </c:v>
                </c:pt>
                <c:pt idx="126">
                  <c:v>067-121 </c:v>
                </c:pt>
                <c:pt idx="127">
                  <c:v>104-121 </c:v>
                </c:pt>
                <c:pt idx="130">
                  <c:v>Batch</c:v>
                </c:pt>
              </c:strCache>
            </c:strRef>
          </c:cat>
          <c:val>
            <c:numRef>
              <c:f>'Ova Graph'!$B$2:$B$132</c:f>
              <c:numCache>
                <c:formatCode>General</c:formatCode>
                <c:ptCount val="131"/>
                <c:pt idx="0">
                  <c:v>0.37878787878787884</c:v>
                </c:pt>
                <c:pt idx="2">
                  <c:v>0.52910052910052907</c:v>
                </c:pt>
                <c:pt idx="3">
                  <c:v>18.365721517724658</c:v>
                </c:pt>
                <c:pt idx="4">
                  <c:v>41.447282381251313</c:v>
                </c:pt>
                <c:pt idx="5">
                  <c:v>16.45210727969349</c:v>
                </c:pt>
                <c:pt idx="6">
                  <c:v>19.171776291341509</c:v>
                </c:pt>
                <c:pt idx="7">
                  <c:v>33.301746562616131</c:v>
                </c:pt>
                <c:pt idx="8">
                  <c:v>25.146198830409357</c:v>
                </c:pt>
                <c:pt idx="9">
                  <c:v>1.5371762740183792</c:v>
                </c:pt>
                <c:pt idx="10">
                  <c:v>39.910130718954242</c:v>
                </c:pt>
                <c:pt idx="13">
                  <c:v>2.7289377289377286</c:v>
                </c:pt>
                <c:pt idx="15">
                  <c:v>2.7322404371584699</c:v>
                </c:pt>
                <c:pt idx="16">
                  <c:v>78.812415654520905</c:v>
                </c:pt>
                <c:pt idx="17">
                  <c:v>91.992845117845107</c:v>
                </c:pt>
                <c:pt idx="18">
                  <c:v>47.817547994304512</c:v>
                </c:pt>
                <c:pt idx="19">
                  <c:v>60.665316851378236</c:v>
                </c:pt>
                <c:pt idx="20">
                  <c:v>86.943880492267581</c:v>
                </c:pt>
                <c:pt idx="21">
                  <c:v>38.178057772770309</c:v>
                </c:pt>
                <c:pt idx="22">
                  <c:v>0.52910052910052907</c:v>
                </c:pt>
                <c:pt idx="23">
                  <c:v>82.993416823440214</c:v>
                </c:pt>
                <c:pt idx="26">
                  <c:v>0.49019607843137253</c:v>
                </c:pt>
                <c:pt idx="28">
                  <c:v>27.526894965919354</c:v>
                </c:pt>
                <c:pt idx="29">
                  <c:v>34.216524216524213</c:v>
                </c:pt>
                <c:pt idx="30">
                  <c:v>31.528755868544597</c:v>
                </c:pt>
                <c:pt idx="31">
                  <c:v>23.197905381003974</c:v>
                </c:pt>
                <c:pt idx="32">
                  <c:v>27.933177933177902</c:v>
                </c:pt>
                <c:pt idx="33">
                  <c:v>28.824980583854906</c:v>
                </c:pt>
                <c:pt idx="34">
                  <c:v>21.416142214461541</c:v>
                </c:pt>
                <c:pt idx="35">
                  <c:v>34.519017497740904</c:v>
                </c:pt>
                <c:pt idx="36">
                  <c:v>32.626262626262623</c:v>
                </c:pt>
                <c:pt idx="39">
                  <c:v>0</c:v>
                </c:pt>
                <c:pt idx="41">
                  <c:v>20.38162782843634</c:v>
                </c:pt>
                <c:pt idx="42">
                  <c:v>28.159654272667968</c:v>
                </c:pt>
                <c:pt idx="43">
                  <c:v>16.780182780182781</c:v>
                </c:pt>
                <c:pt idx="44">
                  <c:v>12.19047619047619</c:v>
                </c:pt>
                <c:pt idx="45">
                  <c:v>16.019099947671378</c:v>
                </c:pt>
                <c:pt idx="46">
                  <c:v>24.533836161743142</c:v>
                </c:pt>
                <c:pt idx="47">
                  <c:v>15.605586825099019</c:v>
                </c:pt>
                <c:pt idx="48">
                  <c:v>31.835968909139638</c:v>
                </c:pt>
                <c:pt idx="49">
                  <c:v>31.13237639553429</c:v>
                </c:pt>
                <c:pt idx="52">
                  <c:v>1.6061980347694635</c:v>
                </c:pt>
                <c:pt idx="54">
                  <c:v>59.01047890431105</c:v>
                </c:pt>
                <c:pt idx="55">
                  <c:v>86.764705882352928</c:v>
                </c:pt>
                <c:pt idx="56">
                  <c:v>54.034766403187454</c:v>
                </c:pt>
                <c:pt idx="57">
                  <c:v>61.412874863167268</c:v>
                </c:pt>
                <c:pt idx="58">
                  <c:v>16.080459770114942</c:v>
                </c:pt>
                <c:pt idx="59">
                  <c:v>70.223577235772368</c:v>
                </c:pt>
                <c:pt idx="60">
                  <c:v>32.140989792902765</c:v>
                </c:pt>
                <c:pt idx="61">
                  <c:v>77.897673793196191</c:v>
                </c:pt>
                <c:pt idx="62">
                  <c:v>48.370945862621774</c:v>
                </c:pt>
                <c:pt idx="65">
                  <c:v>7.3248379163872128</c:v>
                </c:pt>
                <c:pt idx="67">
                  <c:v>43.958398174084458</c:v>
                </c:pt>
                <c:pt idx="68">
                  <c:v>50.489937217626</c:v>
                </c:pt>
                <c:pt idx="69">
                  <c:v>23.936731950844855</c:v>
                </c:pt>
                <c:pt idx="70">
                  <c:v>33.726436165460555</c:v>
                </c:pt>
                <c:pt idx="71">
                  <c:v>23.928107907666632</c:v>
                </c:pt>
                <c:pt idx="72">
                  <c:v>45.15669515669515</c:v>
                </c:pt>
                <c:pt idx="73">
                  <c:v>25.492234169653528</c:v>
                </c:pt>
                <c:pt idx="74">
                  <c:v>51.13378684807256</c:v>
                </c:pt>
                <c:pt idx="75">
                  <c:v>52.442780457756335</c:v>
                </c:pt>
                <c:pt idx="78">
                  <c:v>12.018005434542658</c:v>
                </c:pt>
                <c:pt idx="80">
                  <c:v>31.1887019010431</c:v>
                </c:pt>
                <c:pt idx="81">
                  <c:v>43.948517377378231</c:v>
                </c:pt>
                <c:pt idx="82">
                  <c:v>34.877160836126045</c:v>
                </c:pt>
                <c:pt idx="83">
                  <c:v>46.821256038647341</c:v>
                </c:pt>
                <c:pt idx="84">
                  <c:v>29.409073311512334</c:v>
                </c:pt>
                <c:pt idx="85">
                  <c:v>29.787833214497564</c:v>
                </c:pt>
                <c:pt idx="86">
                  <c:v>33.397435897435898</c:v>
                </c:pt>
                <c:pt idx="87">
                  <c:v>49.984818227469667</c:v>
                </c:pt>
                <c:pt idx="88">
                  <c:v>42.338755871233822</c:v>
                </c:pt>
                <c:pt idx="91">
                  <c:v>25.43712316968131</c:v>
                </c:pt>
                <c:pt idx="93">
                  <c:v>50.225442834138484</c:v>
                </c:pt>
                <c:pt idx="94">
                  <c:v>74.722222222222229</c:v>
                </c:pt>
                <c:pt idx="95">
                  <c:v>55.808843184426941</c:v>
                </c:pt>
                <c:pt idx="96">
                  <c:v>60.705721747388417</c:v>
                </c:pt>
                <c:pt idx="97">
                  <c:v>33.008031587921209</c:v>
                </c:pt>
                <c:pt idx="98">
                  <c:v>32.876592007026794</c:v>
                </c:pt>
                <c:pt idx="99">
                  <c:v>58.080808080808083</c:v>
                </c:pt>
                <c:pt idx="100">
                  <c:v>60.371311962440224</c:v>
                </c:pt>
                <c:pt idx="101">
                  <c:v>66.382317801672642</c:v>
                </c:pt>
                <c:pt idx="104">
                  <c:v>2.2919672919672922</c:v>
                </c:pt>
                <c:pt idx="106">
                  <c:v>0.91657313879536095</c:v>
                </c:pt>
                <c:pt idx="107">
                  <c:v>1.3600963600963603</c:v>
                </c:pt>
                <c:pt idx="108">
                  <c:v>9.4867013627972145</c:v>
                </c:pt>
                <c:pt idx="109">
                  <c:v>16.57236842105263</c:v>
                </c:pt>
                <c:pt idx="110">
                  <c:v>11.993318984844407</c:v>
                </c:pt>
                <c:pt idx="111">
                  <c:v>16.839686703503194</c:v>
                </c:pt>
                <c:pt idx="112">
                  <c:v>21.885485376946477</c:v>
                </c:pt>
                <c:pt idx="113">
                  <c:v>15.760357815442561</c:v>
                </c:pt>
                <c:pt idx="114">
                  <c:v>39.507344712217353</c:v>
                </c:pt>
                <c:pt idx="117">
                  <c:v>5.3209728867623598</c:v>
                </c:pt>
                <c:pt idx="119">
                  <c:v>10.611191968950591</c:v>
                </c:pt>
                <c:pt idx="120">
                  <c:v>13.526994078718218</c:v>
                </c:pt>
                <c:pt idx="121">
                  <c:v>12.427248677248677</c:v>
                </c:pt>
                <c:pt idx="122">
                  <c:v>7.8488971346114198</c:v>
                </c:pt>
                <c:pt idx="123">
                  <c:v>6.8071818891491027</c:v>
                </c:pt>
                <c:pt idx="124">
                  <c:v>8.9120370370370363</c:v>
                </c:pt>
                <c:pt idx="125">
                  <c:v>28.362462006079028</c:v>
                </c:pt>
                <c:pt idx="126">
                  <c:v>14.007597340930673</c:v>
                </c:pt>
                <c:pt idx="127">
                  <c:v>25.181992337164747</c:v>
                </c:pt>
                <c:pt idx="130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42B2-B029-F2757ADC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47044344"/>
        <c:axId val="454072752"/>
      </c:barChart>
      <c:catAx>
        <c:axId val="64704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2752"/>
        <c:crosses val="autoZero"/>
        <c:auto val="1"/>
        <c:lblAlgn val="ctr"/>
        <c:lblOffset val="100"/>
        <c:noMultiLvlLbl val="0"/>
      </c:catAx>
      <c:valAx>
        <c:axId val="4540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Night 2 - Self 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67823817499982E-2"/>
          <c:y val="0.12505805088997171"/>
          <c:w val="0.89756795831926239"/>
          <c:h val="0.6989111582526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B-46FE-A856-4069D24B3F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EB-46FE-A856-4069D24B3F4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B-46FE-A856-4069D24B3F4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EB-46FE-A856-4069D24B3F4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B-46FE-A856-4069D24B3F4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EB-46FE-A856-4069D24B3F4F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B-46FE-A856-4069D24B3F4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EB-46FE-A856-4069D24B3F4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EB-46FE-A856-4069D24B3F4F}"/>
              </c:ext>
            </c:extLst>
          </c:dPt>
          <c:dLbls>
            <c:dLbl>
              <c:idx val="2"/>
              <c:layout>
                <c:manualLayout>
                  <c:x val="-1.430972555910142E-2"/>
                  <c:y val="-4.393903465594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EB-46FE-A856-4069D24B3F4F}"/>
                </c:ext>
              </c:extLst>
            </c:dLbl>
            <c:dLbl>
              <c:idx val="4"/>
              <c:layout>
                <c:manualLayout>
                  <c:x val="-1.6353972067544482E-2"/>
                  <c:y val="-3.3799257427653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EB-46FE-A856-4069D24B3F4F}"/>
                </c:ext>
              </c:extLst>
            </c:dLbl>
            <c:dLbl>
              <c:idx val="5"/>
              <c:layout>
                <c:manualLayout>
                  <c:x val="5.11061627110765E-2"/>
                  <c:y val="-3.098229473190264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EB-46FE-A856-4069D24B3F4F}"/>
                </c:ext>
              </c:extLst>
            </c:dLbl>
            <c:dLbl>
              <c:idx val="9"/>
              <c:layout>
                <c:manualLayout>
                  <c:x val="-1.8398218575987689E-2"/>
                  <c:y val="-3.3799257427653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EB-46FE-A856-4069D24B3F4F}"/>
                </c:ext>
              </c:extLst>
            </c:dLbl>
            <c:dLbl>
              <c:idx val="10"/>
              <c:layout>
                <c:manualLayout>
                  <c:x val="8.1769860337722409E-3"/>
                  <c:y val="-2.0279554456591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EB-46FE-A856-4069D24B3F4F}"/>
                </c:ext>
              </c:extLst>
            </c:dLbl>
            <c:dLbl>
              <c:idx val="12"/>
              <c:layout>
                <c:manualLayout>
                  <c:x val="6.1327395253290302E-3"/>
                  <c:y val="-3.3799257427653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EB-46FE-A856-4069D24B3F4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Crosses Graph'!$D$4:$D$16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0.49019607843137253</c:v>
                  </c:pt>
                  <c:pt idx="2">
                    <c:v>1.6998559050612845</c:v>
                  </c:pt>
                  <c:pt idx="4">
                    <c:v>0.83079924176041586</c:v>
                  </c:pt>
                  <c:pt idx="5">
                    <c:v>6.428017914212572</c:v>
                  </c:pt>
                  <c:pt idx="7">
                    <c:v>4.6820400033505932E-2</c:v>
                  </c:pt>
                  <c:pt idx="8">
                    <c:v>0.37878787878787884</c:v>
                  </c:pt>
                  <c:pt idx="9">
                    <c:v>1.8146118751714999</c:v>
                  </c:pt>
                  <c:pt idx="10">
                    <c:v>1.6910350994858019</c:v>
                  </c:pt>
                  <c:pt idx="12">
                    <c:v>1.3973530813342478</c:v>
                  </c:pt>
                </c:numCache>
              </c:numRef>
            </c:plus>
            <c:minus>
              <c:numRef>
                <c:f>'Self Crosses Graph'!$D$4:$D$16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0.49019607843137253</c:v>
                  </c:pt>
                  <c:pt idx="2">
                    <c:v>1.6998559050612845</c:v>
                  </c:pt>
                  <c:pt idx="4">
                    <c:v>0.83079924176041586</c:v>
                  </c:pt>
                  <c:pt idx="5">
                    <c:v>6.428017914212572</c:v>
                  </c:pt>
                  <c:pt idx="7">
                    <c:v>4.6820400033505932E-2</c:v>
                  </c:pt>
                  <c:pt idx="8">
                    <c:v>0.37878787878787884</c:v>
                  </c:pt>
                  <c:pt idx="9">
                    <c:v>1.8146118751714999</c:v>
                  </c:pt>
                  <c:pt idx="10">
                    <c:v>1.6910350994858019</c:v>
                  </c:pt>
                  <c:pt idx="12">
                    <c:v>1.3973530813342478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'Self Crosses Graph'!$B$4:$B$16</c:f>
              <c:strCache>
                <c:ptCount val="13"/>
                <c:pt idx="0">
                  <c:v>J - 028</c:v>
                </c:pt>
                <c:pt idx="1">
                  <c:v>I - 025</c:v>
                </c:pt>
                <c:pt idx="2">
                  <c:v>M - 056</c:v>
                </c:pt>
                <c:pt idx="4">
                  <c:v>K - 031</c:v>
                </c:pt>
                <c:pt idx="5">
                  <c:v>N - 067 (M13)</c:v>
                </c:pt>
                <c:pt idx="7">
                  <c:v>O - 104</c:v>
                </c:pt>
                <c:pt idx="8">
                  <c:v>G - 007</c:v>
                </c:pt>
                <c:pt idx="9">
                  <c:v>P - 121</c:v>
                </c:pt>
                <c:pt idx="10">
                  <c:v>L - 048</c:v>
                </c:pt>
                <c:pt idx="12">
                  <c:v>H - 022 (B8)</c:v>
                </c:pt>
              </c:strCache>
            </c:strRef>
          </c:cat>
          <c:val>
            <c:numRef>
              <c:f>'Self Crosses Graph'!$C$4:$C$16</c:f>
              <c:numCache>
                <c:formatCode>General</c:formatCode>
                <c:ptCount val="13"/>
                <c:pt idx="0">
                  <c:v>0</c:v>
                </c:pt>
                <c:pt idx="1">
                  <c:v>0.49019607843137253</c:v>
                </c:pt>
                <c:pt idx="2">
                  <c:v>12.018005434542658</c:v>
                </c:pt>
                <c:pt idx="4">
                  <c:v>1.6061980347694635</c:v>
                </c:pt>
                <c:pt idx="5">
                  <c:v>25.43712316968131</c:v>
                </c:pt>
                <c:pt idx="7">
                  <c:v>2.2919672919672922</c:v>
                </c:pt>
                <c:pt idx="8">
                  <c:v>0.37878787878787884</c:v>
                </c:pt>
                <c:pt idx="9">
                  <c:v>5.3209728867623598</c:v>
                </c:pt>
                <c:pt idx="10">
                  <c:v>7.3248379163872128</c:v>
                </c:pt>
                <c:pt idx="12">
                  <c:v>2.7289377289377286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6FE-A856-4069D24B3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7"/>
        <c:axId val="640951320"/>
        <c:axId val="640953616"/>
      </c:barChart>
      <c:catAx>
        <c:axId val="64095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 Self 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53616"/>
        <c:crosses val="autoZero"/>
        <c:auto val="1"/>
        <c:lblAlgn val="ctr"/>
        <c:lblOffset val="100"/>
        <c:noMultiLvlLbl val="0"/>
      </c:catAx>
      <c:valAx>
        <c:axId val="6409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% Fertilization (n=3)</a:t>
                </a:r>
              </a:p>
              <a:p>
                <a:pPr>
                  <a:defRPr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 sz="11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5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Night 2 Self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2.1919975863863603E-3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3-4EB4-83A2-C22F9DE54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Crosses Graph'!$I$15:$I$24</c:f>
                <c:numCache>
                  <c:formatCode>General</c:formatCode>
                  <c:ptCount val="10"/>
                  <c:pt idx="0">
                    <c:v>0.37878787878787884</c:v>
                  </c:pt>
                  <c:pt idx="1">
                    <c:v>1.3973530813342478</c:v>
                  </c:pt>
                  <c:pt idx="2">
                    <c:v>0.49019607843137253</c:v>
                  </c:pt>
                  <c:pt idx="3">
                    <c:v>0</c:v>
                  </c:pt>
                  <c:pt idx="4">
                    <c:v>0.83079924176041586</c:v>
                  </c:pt>
                  <c:pt idx="5">
                    <c:v>1.6910350994858019</c:v>
                  </c:pt>
                  <c:pt idx="6">
                    <c:v>1.6998559050612845</c:v>
                  </c:pt>
                  <c:pt idx="7">
                    <c:v>6.428017914212572</c:v>
                  </c:pt>
                  <c:pt idx="8">
                    <c:v>4.6820400033505932E-2</c:v>
                  </c:pt>
                  <c:pt idx="9">
                    <c:v>1.8146118751714999</c:v>
                  </c:pt>
                </c:numCache>
              </c:numRef>
            </c:plus>
            <c:minus>
              <c:numRef>
                <c:f>'Self Crosses Graph'!$I$15:$I$24</c:f>
                <c:numCache>
                  <c:formatCode>General</c:formatCode>
                  <c:ptCount val="10"/>
                  <c:pt idx="0">
                    <c:v>0.37878787878787884</c:v>
                  </c:pt>
                  <c:pt idx="1">
                    <c:v>1.3973530813342478</c:v>
                  </c:pt>
                  <c:pt idx="2">
                    <c:v>0.49019607843137253</c:v>
                  </c:pt>
                  <c:pt idx="3">
                    <c:v>0</c:v>
                  </c:pt>
                  <c:pt idx="4">
                    <c:v>0.83079924176041586</c:v>
                  </c:pt>
                  <c:pt idx="5">
                    <c:v>1.6910350994858019</c:v>
                  </c:pt>
                  <c:pt idx="6">
                    <c:v>1.6998559050612845</c:v>
                  </c:pt>
                  <c:pt idx="7">
                    <c:v>6.428017914212572</c:v>
                  </c:pt>
                  <c:pt idx="8">
                    <c:v>4.6820400033505932E-2</c:v>
                  </c:pt>
                  <c:pt idx="9">
                    <c:v>1.8146118751714999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Crosses Graph'!$G$15:$G$24</c:f>
              <c:strCache>
                <c:ptCount val="10"/>
                <c:pt idx="0">
                  <c:v>K1</c:v>
                </c:pt>
                <c:pt idx="1">
                  <c:v>B8</c:v>
                </c:pt>
                <c:pt idx="2">
                  <c:v>L1</c:v>
                </c:pt>
                <c:pt idx="3">
                  <c:v>L7</c:v>
                </c:pt>
                <c:pt idx="4">
                  <c:v>M5</c:v>
                </c:pt>
                <c:pt idx="5">
                  <c:v>U39</c:v>
                </c:pt>
                <c:pt idx="6">
                  <c:v>L31</c:v>
                </c:pt>
                <c:pt idx="7">
                  <c:v>M13</c:v>
                </c:pt>
                <c:pt idx="8">
                  <c:v>U77</c:v>
                </c:pt>
                <c:pt idx="9">
                  <c:v>U106</c:v>
                </c:pt>
              </c:strCache>
            </c:strRef>
          </c:cat>
          <c:val>
            <c:numRef>
              <c:f>'Self Crosses Graph'!$H$15:$H$24</c:f>
              <c:numCache>
                <c:formatCode>0.00</c:formatCode>
                <c:ptCount val="10"/>
                <c:pt idx="0">
                  <c:v>0.37878787878787884</c:v>
                </c:pt>
                <c:pt idx="1">
                  <c:v>2.7289377289377286</c:v>
                </c:pt>
                <c:pt idx="2">
                  <c:v>0.49019607843137253</c:v>
                </c:pt>
                <c:pt idx="3">
                  <c:v>0</c:v>
                </c:pt>
                <c:pt idx="4">
                  <c:v>1.6061980347694635</c:v>
                </c:pt>
                <c:pt idx="5">
                  <c:v>7.3248379163872128</c:v>
                </c:pt>
                <c:pt idx="6">
                  <c:v>12.018005434542658</c:v>
                </c:pt>
                <c:pt idx="7">
                  <c:v>25.43712316968131</c:v>
                </c:pt>
                <c:pt idx="8">
                  <c:v>2.2919672919672922</c:v>
                </c:pt>
                <c:pt idx="9">
                  <c:v>5.3209728867623598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3-4EB4-83A2-C22F9DE54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6563743"/>
        <c:axId val="872391183"/>
      </c:barChart>
      <c:catAx>
        <c:axId val="55656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  <a:endParaRPr lang="en-US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1183"/>
        <c:crosses val="autoZero"/>
        <c:auto val="1"/>
        <c:lblAlgn val="ctr"/>
        <c:lblOffset val="100"/>
        <c:noMultiLvlLbl val="0"/>
      </c:catAx>
      <c:valAx>
        <c:axId val="8723911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Fert.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63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Night 2 Reciprical Crosses</a:t>
            </a:r>
          </a:p>
        </c:rich>
      </c:tx>
      <c:layout>
        <c:manualLayout>
          <c:xMode val="edge"/>
          <c:yMode val="edge"/>
          <c:x val="3.99750339457632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5898766980078E-2"/>
          <c:y val="9.7851559681303033E-2"/>
          <c:w val="0.90925273012762875"/>
          <c:h val="0.76230363294946235"/>
        </c:manualLayout>
      </c:layout>
      <c:barChart>
        <c:barDir val="bar"/>
        <c:grouping val="clustered"/>
        <c:varyColors val="0"/>
        <c:ser>
          <c:idx val="0"/>
          <c:order val="0"/>
          <c:tx>
            <c:v>Sperm+Sheet6!$C$4:$C$48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Cross Graph'!$E$21:$E$65</c:f>
                <c:numCache>
                  <c:formatCode>General</c:formatCode>
                  <c:ptCount val="45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9">
                    <c:v>8.3615685493385321</c:v>
                  </c:pt>
                  <c:pt idx="10">
                    <c:v>1.9141856172934288</c:v>
                  </c:pt>
                  <c:pt idx="11">
                    <c:v>1.8205290655465032</c:v>
                  </c:pt>
                  <c:pt idx="12">
                    <c:v>5.7658296160744884</c:v>
                  </c:pt>
                  <c:pt idx="13">
                    <c:v>7.2218280522071314</c:v>
                  </c:pt>
                  <c:pt idx="14">
                    <c:v>6.9776981594891279</c:v>
                  </c:pt>
                  <c:pt idx="15">
                    <c:v>0.1005498333938336</c:v>
                  </c:pt>
                  <c:pt idx="16">
                    <c:v>0.74675863083251925</c:v>
                  </c:pt>
                  <c:pt idx="17">
                    <c:v>8.158879771704429</c:v>
                  </c:pt>
                  <c:pt idx="18">
                    <c:v>18.635103049161227</c:v>
                  </c:pt>
                  <c:pt idx="19">
                    <c:v>4.1123653691024646</c:v>
                  </c:pt>
                  <c:pt idx="20">
                    <c:v>4.9731076728965764</c:v>
                  </c:pt>
                  <c:pt idx="21">
                    <c:v>7.5974849557694064</c:v>
                  </c:pt>
                  <c:pt idx="22">
                    <c:v>4.4879159574599594</c:v>
                  </c:pt>
                  <c:pt idx="23">
                    <c:v>1.3300230017925079</c:v>
                  </c:pt>
                  <c:pt idx="24">
                    <c:v>11.306591760789956</c:v>
                  </c:pt>
                  <c:pt idx="25">
                    <c:v>2.8627381271578702</c:v>
                  </c:pt>
                  <c:pt idx="26">
                    <c:v>5.7195374659153915</c:v>
                  </c:pt>
                  <c:pt idx="27">
                    <c:v>10.60125910714015</c:v>
                  </c:pt>
                  <c:pt idx="28">
                    <c:v>2.910352121147445</c:v>
                  </c:pt>
                  <c:pt idx="29">
                    <c:v>0.89049568239539423</c:v>
                  </c:pt>
                  <c:pt idx="30">
                    <c:v>2.4879193108355948</c:v>
                  </c:pt>
                  <c:pt idx="31">
                    <c:v>7.6532700735318331</c:v>
                  </c:pt>
                  <c:pt idx="32">
                    <c:v>2.0356939331109869</c:v>
                  </c:pt>
                  <c:pt idx="33">
                    <c:v>1.1624258542485406</c:v>
                  </c:pt>
                  <c:pt idx="34">
                    <c:v>3.7412457948430373</c:v>
                  </c:pt>
                  <c:pt idx="35">
                    <c:v>2.2078361217484894</c:v>
                  </c:pt>
                  <c:pt idx="36">
                    <c:v>7.1938260328388726</c:v>
                  </c:pt>
                  <c:pt idx="37">
                    <c:v>1.3464206248846071</c:v>
                  </c:pt>
                  <c:pt idx="38">
                    <c:v>1.4222460332690405</c:v>
                  </c:pt>
                  <c:pt idx="39">
                    <c:v>3.282828282828282</c:v>
                  </c:pt>
                  <c:pt idx="40">
                    <c:v>8.6747732391217998</c:v>
                  </c:pt>
                  <c:pt idx="41">
                    <c:v>8.9449328952871561</c:v>
                  </c:pt>
                  <c:pt idx="42">
                    <c:v>2.038700182252565</c:v>
                  </c:pt>
                  <c:pt idx="43">
                    <c:v>3.3207827511692023</c:v>
                  </c:pt>
                  <c:pt idx="44">
                    <c:v>8.1022310526613648</c:v>
                  </c:pt>
                </c:numCache>
              </c:numRef>
            </c:plus>
            <c:minus>
              <c:numRef>
                <c:f>'Reciprocal Cross Graph'!$E$21:$E$65</c:f>
                <c:numCache>
                  <c:formatCode>General</c:formatCode>
                  <c:ptCount val="45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9">
                    <c:v>8.3615685493385321</c:v>
                  </c:pt>
                  <c:pt idx="10">
                    <c:v>1.9141856172934288</c:v>
                  </c:pt>
                  <c:pt idx="11">
                    <c:v>1.8205290655465032</c:v>
                  </c:pt>
                  <c:pt idx="12">
                    <c:v>5.7658296160744884</c:v>
                  </c:pt>
                  <c:pt idx="13">
                    <c:v>7.2218280522071314</c:v>
                  </c:pt>
                  <c:pt idx="14">
                    <c:v>6.9776981594891279</c:v>
                  </c:pt>
                  <c:pt idx="15">
                    <c:v>0.1005498333938336</c:v>
                  </c:pt>
                  <c:pt idx="16">
                    <c:v>0.74675863083251925</c:v>
                  </c:pt>
                  <c:pt idx="17">
                    <c:v>8.158879771704429</c:v>
                  </c:pt>
                  <c:pt idx="18">
                    <c:v>18.635103049161227</c:v>
                  </c:pt>
                  <c:pt idx="19">
                    <c:v>4.1123653691024646</c:v>
                  </c:pt>
                  <c:pt idx="20">
                    <c:v>4.9731076728965764</c:v>
                  </c:pt>
                  <c:pt idx="21">
                    <c:v>7.5974849557694064</c:v>
                  </c:pt>
                  <c:pt idx="22">
                    <c:v>4.4879159574599594</c:v>
                  </c:pt>
                  <c:pt idx="23">
                    <c:v>1.3300230017925079</c:v>
                  </c:pt>
                  <c:pt idx="24">
                    <c:v>11.306591760789956</c:v>
                  </c:pt>
                  <c:pt idx="25">
                    <c:v>2.8627381271578702</c:v>
                  </c:pt>
                  <c:pt idx="26">
                    <c:v>5.7195374659153915</c:v>
                  </c:pt>
                  <c:pt idx="27">
                    <c:v>10.60125910714015</c:v>
                  </c:pt>
                  <c:pt idx="28">
                    <c:v>2.910352121147445</c:v>
                  </c:pt>
                  <c:pt idx="29">
                    <c:v>0.89049568239539423</c:v>
                  </c:pt>
                  <c:pt idx="30">
                    <c:v>2.4879193108355948</c:v>
                  </c:pt>
                  <c:pt idx="31">
                    <c:v>7.6532700735318331</c:v>
                  </c:pt>
                  <c:pt idx="32">
                    <c:v>2.0356939331109869</c:v>
                  </c:pt>
                  <c:pt idx="33">
                    <c:v>1.1624258542485406</c:v>
                  </c:pt>
                  <c:pt idx="34">
                    <c:v>3.7412457948430373</c:v>
                  </c:pt>
                  <c:pt idx="35">
                    <c:v>2.2078361217484894</c:v>
                  </c:pt>
                  <c:pt idx="36">
                    <c:v>7.1938260328388726</c:v>
                  </c:pt>
                  <c:pt idx="37">
                    <c:v>1.3464206248846071</c:v>
                  </c:pt>
                  <c:pt idx="38">
                    <c:v>1.4222460332690405</c:v>
                  </c:pt>
                  <c:pt idx="39">
                    <c:v>3.282828282828282</c:v>
                  </c:pt>
                  <c:pt idx="40">
                    <c:v>8.6747732391217998</c:v>
                  </c:pt>
                  <c:pt idx="41">
                    <c:v>8.9449328952871561</c:v>
                  </c:pt>
                  <c:pt idx="42">
                    <c:v>2.038700182252565</c:v>
                  </c:pt>
                  <c:pt idx="43">
                    <c:v>3.3207827511692023</c:v>
                  </c:pt>
                  <c:pt idx="44">
                    <c:v>8.1022310526613648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 Graph'!$C$21:$C$67</c:f>
              <c:strCache>
                <c:ptCount val="47"/>
                <c:pt idx="0">
                  <c:v>007-022 </c:v>
                </c:pt>
                <c:pt idx="1">
                  <c:v>007-025 </c:v>
                </c:pt>
                <c:pt idx="2">
                  <c:v>007-028 </c:v>
                </c:pt>
                <c:pt idx="3">
                  <c:v>007-031 </c:v>
                </c:pt>
                <c:pt idx="4">
                  <c:v>007-048 </c:v>
                </c:pt>
                <c:pt idx="5">
                  <c:v>007-056 </c:v>
                </c:pt>
                <c:pt idx="6">
                  <c:v>007-067 </c:v>
                </c:pt>
                <c:pt idx="7">
                  <c:v>007-104 </c:v>
                </c:pt>
                <c:pt idx="8">
                  <c:v>007-121 </c:v>
                </c:pt>
                <c:pt idx="9">
                  <c:v>022-025 </c:v>
                </c:pt>
                <c:pt idx="10">
                  <c:v>022-028 </c:v>
                </c:pt>
                <c:pt idx="11">
                  <c:v>022-031 </c:v>
                </c:pt>
                <c:pt idx="12">
                  <c:v>022-048 </c:v>
                </c:pt>
                <c:pt idx="13">
                  <c:v>022-056 </c:v>
                </c:pt>
                <c:pt idx="14">
                  <c:v>022-067 </c:v>
                </c:pt>
                <c:pt idx="15">
                  <c:v>022-104 </c:v>
                </c:pt>
                <c:pt idx="16">
                  <c:v>022-121 </c:v>
                </c:pt>
                <c:pt idx="17">
                  <c:v>025-028 </c:v>
                </c:pt>
                <c:pt idx="18">
                  <c:v>025-031 </c:v>
                </c:pt>
                <c:pt idx="19">
                  <c:v>025-048 </c:v>
                </c:pt>
                <c:pt idx="20">
                  <c:v>025-056 </c:v>
                </c:pt>
                <c:pt idx="21">
                  <c:v>025-067 </c:v>
                </c:pt>
                <c:pt idx="22">
                  <c:v>025-104 </c:v>
                </c:pt>
                <c:pt idx="23">
                  <c:v>025-121 </c:v>
                </c:pt>
                <c:pt idx="24">
                  <c:v>028-031 </c:v>
                </c:pt>
                <c:pt idx="25">
                  <c:v>028-048 </c:v>
                </c:pt>
                <c:pt idx="26">
                  <c:v>028-056 </c:v>
                </c:pt>
                <c:pt idx="27">
                  <c:v>028-067 </c:v>
                </c:pt>
                <c:pt idx="28">
                  <c:v>028-104 </c:v>
                </c:pt>
                <c:pt idx="29">
                  <c:v>028-121 </c:v>
                </c:pt>
                <c:pt idx="30">
                  <c:v>031-048 </c:v>
                </c:pt>
                <c:pt idx="31">
                  <c:v>031-056 </c:v>
                </c:pt>
                <c:pt idx="32">
                  <c:v>031-067 </c:v>
                </c:pt>
                <c:pt idx="33">
                  <c:v>031-104 </c:v>
                </c:pt>
                <c:pt idx="34">
                  <c:v>031-121 </c:v>
                </c:pt>
                <c:pt idx="35">
                  <c:v>048-056 </c:v>
                </c:pt>
                <c:pt idx="36">
                  <c:v>048-067 </c:v>
                </c:pt>
                <c:pt idx="37">
                  <c:v>048-104 </c:v>
                </c:pt>
                <c:pt idx="38">
                  <c:v>048-121 </c:v>
                </c:pt>
                <c:pt idx="39">
                  <c:v>056-067 </c:v>
                </c:pt>
                <c:pt idx="40">
                  <c:v>056-104 </c:v>
                </c:pt>
                <c:pt idx="41">
                  <c:v>056-121 </c:v>
                </c:pt>
                <c:pt idx="42">
                  <c:v>067-104 </c:v>
                </c:pt>
                <c:pt idx="43">
                  <c:v>067-121 </c:v>
                </c:pt>
                <c:pt idx="44">
                  <c:v>104-121 </c:v>
                </c:pt>
                <c:pt idx="46">
                  <c:v>Batch </c:v>
                </c:pt>
              </c:strCache>
            </c:strRef>
          </c:cat>
          <c:val>
            <c:numRef>
              <c:f>'Reciprocal Cross Graph'!$D$21:$D$65</c:f>
              <c:numCache>
                <c:formatCode>General</c:formatCode>
                <c:ptCount val="45"/>
                <c:pt idx="0">
                  <c:v>2.7322404371584699</c:v>
                </c:pt>
                <c:pt idx="1">
                  <c:v>27.526894965919354</c:v>
                </c:pt>
                <c:pt idx="2">
                  <c:v>20.38162782843634</c:v>
                </c:pt>
                <c:pt idx="3">
                  <c:v>59.01047890431105</c:v>
                </c:pt>
                <c:pt idx="4">
                  <c:v>43.958398174084458</c:v>
                </c:pt>
                <c:pt idx="5">
                  <c:v>31.1887019010431</c:v>
                </c:pt>
                <c:pt idx="6">
                  <c:v>50.225442834138484</c:v>
                </c:pt>
                <c:pt idx="7">
                  <c:v>0.91657313879536095</c:v>
                </c:pt>
                <c:pt idx="8">
                  <c:v>10.611191968950591</c:v>
                </c:pt>
                <c:pt idx="9">
                  <c:v>34.216524216524213</c:v>
                </c:pt>
                <c:pt idx="10">
                  <c:v>28.159654272667968</c:v>
                </c:pt>
                <c:pt idx="11">
                  <c:v>86.764705882352928</c:v>
                </c:pt>
                <c:pt idx="12">
                  <c:v>50.489937217626</c:v>
                </c:pt>
                <c:pt idx="13">
                  <c:v>43.948517377378231</c:v>
                </c:pt>
                <c:pt idx="14">
                  <c:v>74.722222222222229</c:v>
                </c:pt>
                <c:pt idx="15">
                  <c:v>1.3600963600963603</c:v>
                </c:pt>
                <c:pt idx="16">
                  <c:v>13.526994078718218</c:v>
                </c:pt>
                <c:pt idx="17">
                  <c:v>16.780182780182781</c:v>
                </c:pt>
                <c:pt idx="18">
                  <c:v>54.034766403187454</c:v>
                </c:pt>
                <c:pt idx="19">
                  <c:v>23.936731950844855</c:v>
                </c:pt>
                <c:pt idx="20">
                  <c:v>34.877160836126045</c:v>
                </c:pt>
                <c:pt idx="21">
                  <c:v>55.808843184426941</c:v>
                </c:pt>
                <c:pt idx="22">
                  <c:v>9.4867013627972145</c:v>
                </c:pt>
                <c:pt idx="23">
                  <c:v>12.427248677248677</c:v>
                </c:pt>
                <c:pt idx="24">
                  <c:v>61.412874863167268</c:v>
                </c:pt>
                <c:pt idx="25">
                  <c:v>33.726436165460555</c:v>
                </c:pt>
                <c:pt idx="26">
                  <c:v>46.821256038647341</c:v>
                </c:pt>
                <c:pt idx="27">
                  <c:v>60.705721747388417</c:v>
                </c:pt>
                <c:pt idx="28">
                  <c:v>16.57236842105263</c:v>
                </c:pt>
                <c:pt idx="29">
                  <c:v>7.8488971346114198</c:v>
                </c:pt>
                <c:pt idx="30">
                  <c:v>23.928107907666632</c:v>
                </c:pt>
                <c:pt idx="31">
                  <c:v>29.409073311512334</c:v>
                </c:pt>
                <c:pt idx="32">
                  <c:v>33.008031587921209</c:v>
                </c:pt>
                <c:pt idx="33">
                  <c:v>11.993318984844407</c:v>
                </c:pt>
                <c:pt idx="34">
                  <c:v>6.8071818891491027</c:v>
                </c:pt>
                <c:pt idx="35">
                  <c:v>29.787833214497564</c:v>
                </c:pt>
                <c:pt idx="36">
                  <c:v>32.876592007026794</c:v>
                </c:pt>
                <c:pt idx="37">
                  <c:v>16.839686703503194</c:v>
                </c:pt>
                <c:pt idx="38">
                  <c:v>8.9120370370370363</c:v>
                </c:pt>
                <c:pt idx="39">
                  <c:v>58.080808080808083</c:v>
                </c:pt>
                <c:pt idx="40">
                  <c:v>21.885485376946477</c:v>
                </c:pt>
                <c:pt idx="41">
                  <c:v>28.362462006079028</c:v>
                </c:pt>
                <c:pt idx="42">
                  <c:v>15.760357815442561</c:v>
                </c:pt>
                <c:pt idx="43">
                  <c:v>14.007597340930673</c:v>
                </c:pt>
                <c:pt idx="44">
                  <c:v>25.181992337164747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6-43C8-B492-D221140656EA}"/>
            </c:ext>
          </c:extLst>
        </c:ser>
        <c:ser>
          <c:idx val="1"/>
          <c:order val="1"/>
          <c:tx>
            <c:v>Ova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dPt>
            <c:idx val="4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6-43C8-B492-D221140656EA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Cross Graph'!$J$21:$J$67</c:f>
                <c:numCache>
                  <c:formatCode>General</c:formatCode>
                  <c:ptCount val="47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9">
                    <c:v>4.4926368512680899</c:v>
                  </c:pt>
                  <c:pt idx="10">
                    <c:v>1.2285399674401762</c:v>
                  </c:pt>
                  <c:pt idx="11">
                    <c:v>7.4470026232413344</c:v>
                  </c:pt>
                  <c:pt idx="12">
                    <c:v>8.1550872739103646</c:v>
                  </c:pt>
                  <c:pt idx="13">
                    <c:v>3.3989800577430778</c:v>
                  </c:pt>
                  <c:pt idx="14">
                    <c:v>10.793396083378212</c:v>
                  </c:pt>
                  <c:pt idx="15">
                    <c:v>0.52910052910052907</c:v>
                  </c:pt>
                  <c:pt idx="16">
                    <c:v>3.7710460547496369</c:v>
                  </c:pt>
                  <c:pt idx="17">
                    <c:v>3.273292214796911</c:v>
                  </c:pt>
                  <c:pt idx="18">
                    <c:v>3.2427629871489958</c:v>
                  </c:pt>
                  <c:pt idx="19">
                    <c:v>1.9319839563568546</c:v>
                  </c:pt>
                  <c:pt idx="20">
                    <c:v>5.5206410174465068</c:v>
                  </c:pt>
                  <c:pt idx="21">
                    <c:v>5.6188276777099668</c:v>
                  </c:pt>
                  <c:pt idx="22">
                    <c:v>4.168844823984962</c:v>
                  </c:pt>
                  <c:pt idx="23">
                    <c:v>1.3589519239468393</c:v>
                  </c:pt>
                  <c:pt idx="24">
                    <c:v>5.1578085942692544</c:v>
                  </c:pt>
                  <c:pt idx="25">
                    <c:v>1.9490766035576554</c:v>
                  </c:pt>
                  <c:pt idx="26">
                    <c:v>7.6385671377054836</c:v>
                  </c:pt>
                  <c:pt idx="27">
                    <c:v>4.7937278727796047</c:v>
                  </c:pt>
                  <c:pt idx="28">
                    <c:v>3.8791394381436093</c:v>
                  </c:pt>
                  <c:pt idx="29">
                    <c:v>0.57038452128381667</c:v>
                  </c:pt>
                  <c:pt idx="30">
                    <c:v>5.5154570869561885</c:v>
                  </c:pt>
                  <c:pt idx="31">
                    <c:v>3.8977253883668919</c:v>
                  </c:pt>
                  <c:pt idx="32">
                    <c:v>5.0963982931058416</c:v>
                  </c:pt>
                  <c:pt idx="33">
                    <c:v>1.7612608647557799</c:v>
                  </c:pt>
                  <c:pt idx="34">
                    <c:v>5.6079393049138178</c:v>
                  </c:pt>
                  <c:pt idx="35">
                    <c:v>2.6150370015221975</c:v>
                  </c:pt>
                  <c:pt idx="36">
                    <c:v>3.0385418431762012</c:v>
                  </c:pt>
                  <c:pt idx="37">
                    <c:v>0.68965561568007205</c:v>
                  </c:pt>
                  <c:pt idx="38">
                    <c:v>8.7147355972097547</c:v>
                  </c:pt>
                  <c:pt idx="39">
                    <c:v>7.7165749693155714</c:v>
                  </c:pt>
                  <c:pt idx="40">
                    <c:v>3.5963777406448738</c:v>
                  </c:pt>
                  <c:pt idx="41">
                    <c:v>6.7042809022464143</c:v>
                  </c:pt>
                  <c:pt idx="42">
                    <c:v>8.7510492182646722</c:v>
                  </c:pt>
                  <c:pt idx="43">
                    <c:v>9.6667495792103129</c:v>
                  </c:pt>
                  <c:pt idx="44">
                    <c:v>7.8332980673392436</c:v>
                  </c:pt>
                  <c:pt idx="46">
                    <c:v>1.2869832662377101</c:v>
                  </c:pt>
                </c:numCache>
              </c:numRef>
            </c:plus>
            <c:minus>
              <c:numRef>
                <c:f>'Reciprocal Cross Graph'!$J$21:$J$67</c:f>
                <c:numCache>
                  <c:formatCode>General</c:formatCode>
                  <c:ptCount val="47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9">
                    <c:v>4.4926368512680899</c:v>
                  </c:pt>
                  <c:pt idx="10">
                    <c:v>1.2285399674401762</c:v>
                  </c:pt>
                  <c:pt idx="11">
                    <c:v>7.4470026232413344</c:v>
                  </c:pt>
                  <c:pt idx="12">
                    <c:v>8.1550872739103646</c:v>
                  </c:pt>
                  <c:pt idx="13">
                    <c:v>3.3989800577430778</c:v>
                  </c:pt>
                  <c:pt idx="14">
                    <c:v>10.793396083378212</c:v>
                  </c:pt>
                  <c:pt idx="15">
                    <c:v>0.52910052910052907</c:v>
                  </c:pt>
                  <c:pt idx="16">
                    <c:v>3.7710460547496369</c:v>
                  </c:pt>
                  <c:pt idx="17">
                    <c:v>3.273292214796911</c:v>
                  </c:pt>
                  <c:pt idx="18">
                    <c:v>3.2427629871489958</c:v>
                  </c:pt>
                  <c:pt idx="19">
                    <c:v>1.9319839563568546</c:v>
                  </c:pt>
                  <c:pt idx="20">
                    <c:v>5.5206410174465068</c:v>
                  </c:pt>
                  <c:pt idx="21">
                    <c:v>5.6188276777099668</c:v>
                  </c:pt>
                  <c:pt idx="22">
                    <c:v>4.168844823984962</c:v>
                  </c:pt>
                  <c:pt idx="23">
                    <c:v>1.3589519239468393</c:v>
                  </c:pt>
                  <c:pt idx="24">
                    <c:v>5.1578085942692544</c:v>
                  </c:pt>
                  <c:pt idx="25">
                    <c:v>1.9490766035576554</c:v>
                  </c:pt>
                  <c:pt idx="26">
                    <c:v>7.6385671377054836</c:v>
                  </c:pt>
                  <c:pt idx="27">
                    <c:v>4.7937278727796047</c:v>
                  </c:pt>
                  <c:pt idx="28">
                    <c:v>3.8791394381436093</c:v>
                  </c:pt>
                  <c:pt idx="29">
                    <c:v>0.57038452128381667</c:v>
                  </c:pt>
                  <c:pt idx="30">
                    <c:v>5.5154570869561885</c:v>
                  </c:pt>
                  <c:pt idx="31">
                    <c:v>3.8977253883668919</c:v>
                  </c:pt>
                  <c:pt idx="32">
                    <c:v>5.0963982931058416</c:v>
                  </c:pt>
                  <c:pt idx="33">
                    <c:v>1.7612608647557799</c:v>
                  </c:pt>
                  <c:pt idx="34">
                    <c:v>5.6079393049138178</c:v>
                  </c:pt>
                  <c:pt idx="35">
                    <c:v>2.6150370015221975</c:v>
                  </c:pt>
                  <c:pt idx="36">
                    <c:v>3.0385418431762012</c:v>
                  </c:pt>
                  <c:pt idx="37">
                    <c:v>0.68965561568007205</c:v>
                  </c:pt>
                  <c:pt idx="38">
                    <c:v>8.7147355972097547</c:v>
                  </c:pt>
                  <c:pt idx="39">
                    <c:v>7.7165749693155714</c:v>
                  </c:pt>
                  <c:pt idx="40">
                    <c:v>3.5963777406448738</c:v>
                  </c:pt>
                  <c:pt idx="41">
                    <c:v>6.7042809022464143</c:v>
                  </c:pt>
                  <c:pt idx="42">
                    <c:v>8.7510492182646722</c:v>
                  </c:pt>
                  <c:pt idx="43">
                    <c:v>9.6667495792103129</c:v>
                  </c:pt>
                  <c:pt idx="44">
                    <c:v>7.8332980673392436</c:v>
                  </c:pt>
                  <c:pt idx="46">
                    <c:v>1.2869832662377101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 Graph'!$C$21:$C$67</c:f>
              <c:strCache>
                <c:ptCount val="47"/>
                <c:pt idx="0">
                  <c:v>007-022 </c:v>
                </c:pt>
                <c:pt idx="1">
                  <c:v>007-025 </c:v>
                </c:pt>
                <c:pt idx="2">
                  <c:v>007-028 </c:v>
                </c:pt>
                <c:pt idx="3">
                  <c:v>007-031 </c:v>
                </c:pt>
                <c:pt idx="4">
                  <c:v>007-048 </c:v>
                </c:pt>
                <c:pt idx="5">
                  <c:v>007-056 </c:v>
                </c:pt>
                <c:pt idx="6">
                  <c:v>007-067 </c:v>
                </c:pt>
                <c:pt idx="7">
                  <c:v>007-104 </c:v>
                </c:pt>
                <c:pt idx="8">
                  <c:v>007-121 </c:v>
                </c:pt>
                <c:pt idx="9">
                  <c:v>022-025 </c:v>
                </c:pt>
                <c:pt idx="10">
                  <c:v>022-028 </c:v>
                </c:pt>
                <c:pt idx="11">
                  <c:v>022-031 </c:v>
                </c:pt>
                <c:pt idx="12">
                  <c:v>022-048 </c:v>
                </c:pt>
                <c:pt idx="13">
                  <c:v>022-056 </c:v>
                </c:pt>
                <c:pt idx="14">
                  <c:v>022-067 </c:v>
                </c:pt>
                <c:pt idx="15">
                  <c:v>022-104 </c:v>
                </c:pt>
                <c:pt idx="16">
                  <c:v>022-121 </c:v>
                </c:pt>
                <c:pt idx="17">
                  <c:v>025-028 </c:v>
                </c:pt>
                <c:pt idx="18">
                  <c:v>025-031 </c:v>
                </c:pt>
                <c:pt idx="19">
                  <c:v>025-048 </c:v>
                </c:pt>
                <c:pt idx="20">
                  <c:v>025-056 </c:v>
                </c:pt>
                <c:pt idx="21">
                  <c:v>025-067 </c:v>
                </c:pt>
                <c:pt idx="22">
                  <c:v>025-104 </c:v>
                </c:pt>
                <c:pt idx="23">
                  <c:v>025-121 </c:v>
                </c:pt>
                <c:pt idx="24">
                  <c:v>028-031 </c:v>
                </c:pt>
                <c:pt idx="25">
                  <c:v>028-048 </c:v>
                </c:pt>
                <c:pt idx="26">
                  <c:v>028-056 </c:v>
                </c:pt>
                <c:pt idx="27">
                  <c:v>028-067 </c:v>
                </c:pt>
                <c:pt idx="28">
                  <c:v>028-104 </c:v>
                </c:pt>
                <c:pt idx="29">
                  <c:v>028-121 </c:v>
                </c:pt>
                <c:pt idx="30">
                  <c:v>031-048 </c:v>
                </c:pt>
                <c:pt idx="31">
                  <c:v>031-056 </c:v>
                </c:pt>
                <c:pt idx="32">
                  <c:v>031-067 </c:v>
                </c:pt>
                <c:pt idx="33">
                  <c:v>031-104 </c:v>
                </c:pt>
                <c:pt idx="34">
                  <c:v>031-121 </c:v>
                </c:pt>
                <c:pt idx="35">
                  <c:v>048-056 </c:v>
                </c:pt>
                <c:pt idx="36">
                  <c:v>048-067 </c:v>
                </c:pt>
                <c:pt idx="37">
                  <c:v>048-104 </c:v>
                </c:pt>
                <c:pt idx="38">
                  <c:v>048-121 </c:v>
                </c:pt>
                <c:pt idx="39">
                  <c:v>056-067 </c:v>
                </c:pt>
                <c:pt idx="40">
                  <c:v>056-104 </c:v>
                </c:pt>
                <c:pt idx="41">
                  <c:v>056-121 </c:v>
                </c:pt>
                <c:pt idx="42">
                  <c:v>067-104 </c:v>
                </c:pt>
                <c:pt idx="43">
                  <c:v>067-121 </c:v>
                </c:pt>
                <c:pt idx="44">
                  <c:v>104-121 </c:v>
                </c:pt>
                <c:pt idx="46">
                  <c:v>Batch </c:v>
                </c:pt>
              </c:strCache>
            </c:strRef>
          </c:cat>
          <c:val>
            <c:numRef>
              <c:f>'Reciprocal Cross Graph'!$I$21:$I$67</c:f>
              <c:numCache>
                <c:formatCode>General</c:formatCode>
                <c:ptCount val="47"/>
                <c:pt idx="0">
                  <c:v>0.52910052910052907</c:v>
                </c:pt>
                <c:pt idx="1">
                  <c:v>18.365721517724658</c:v>
                </c:pt>
                <c:pt idx="2">
                  <c:v>41.447282381251313</c:v>
                </c:pt>
                <c:pt idx="3">
                  <c:v>16.45210727969349</c:v>
                </c:pt>
                <c:pt idx="4">
                  <c:v>19.171776291341509</c:v>
                </c:pt>
                <c:pt idx="5">
                  <c:v>33.301746562616131</c:v>
                </c:pt>
                <c:pt idx="6">
                  <c:v>25.146198830409357</c:v>
                </c:pt>
                <c:pt idx="7">
                  <c:v>1.5371762740183792</c:v>
                </c:pt>
                <c:pt idx="8">
                  <c:v>39.910130718954242</c:v>
                </c:pt>
                <c:pt idx="9">
                  <c:v>78.812415654520905</c:v>
                </c:pt>
                <c:pt idx="10">
                  <c:v>91.992845117845107</c:v>
                </c:pt>
                <c:pt idx="11">
                  <c:v>47.817547994304512</c:v>
                </c:pt>
                <c:pt idx="12">
                  <c:v>60.665316851378236</c:v>
                </c:pt>
                <c:pt idx="13">
                  <c:v>86.943880492267581</c:v>
                </c:pt>
                <c:pt idx="14">
                  <c:v>38.178057772770309</c:v>
                </c:pt>
                <c:pt idx="15">
                  <c:v>0.52910052910052907</c:v>
                </c:pt>
                <c:pt idx="16">
                  <c:v>82.993416823440214</c:v>
                </c:pt>
                <c:pt idx="17">
                  <c:v>31.528755868544597</c:v>
                </c:pt>
                <c:pt idx="18">
                  <c:v>23.197905381003974</c:v>
                </c:pt>
                <c:pt idx="19">
                  <c:v>27.933177933177902</c:v>
                </c:pt>
                <c:pt idx="20">
                  <c:v>28.824980583854906</c:v>
                </c:pt>
                <c:pt idx="21">
                  <c:v>21.416142214461541</c:v>
                </c:pt>
                <c:pt idx="22">
                  <c:v>34.519017497740904</c:v>
                </c:pt>
                <c:pt idx="23">
                  <c:v>32.626262626262623</c:v>
                </c:pt>
                <c:pt idx="24">
                  <c:v>12.19047619047619</c:v>
                </c:pt>
                <c:pt idx="25">
                  <c:v>16.019099947671378</c:v>
                </c:pt>
                <c:pt idx="26">
                  <c:v>24.533836161743142</c:v>
                </c:pt>
                <c:pt idx="27">
                  <c:v>15.605586825099019</c:v>
                </c:pt>
                <c:pt idx="28">
                  <c:v>31.835968909139638</c:v>
                </c:pt>
                <c:pt idx="29">
                  <c:v>31.13237639553429</c:v>
                </c:pt>
                <c:pt idx="30">
                  <c:v>16.080459770114942</c:v>
                </c:pt>
                <c:pt idx="31">
                  <c:v>70.223577235772368</c:v>
                </c:pt>
                <c:pt idx="32">
                  <c:v>32.140989792902765</c:v>
                </c:pt>
                <c:pt idx="33">
                  <c:v>77.897673793196191</c:v>
                </c:pt>
                <c:pt idx="34">
                  <c:v>48.370945862621774</c:v>
                </c:pt>
                <c:pt idx="35">
                  <c:v>45.15669515669515</c:v>
                </c:pt>
                <c:pt idx="36">
                  <c:v>25.492234169653528</c:v>
                </c:pt>
                <c:pt idx="37">
                  <c:v>51.13378684807256</c:v>
                </c:pt>
                <c:pt idx="38">
                  <c:v>52.442780457756335</c:v>
                </c:pt>
                <c:pt idx="39">
                  <c:v>33.397435897435898</c:v>
                </c:pt>
                <c:pt idx="40">
                  <c:v>49.984818227469667</c:v>
                </c:pt>
                <c:pt idx="41">
                  <c:v>42.338755871233822</c:v>
                </c:pt>
                <c:pt idx="42">
                  <c:v>60.371311962440224</c:v>
                </c:pt>
                <c:pt idx="43">
                  <c:v>66.382317801672642</c:v>
                </c:pt>
                <c:pt idx="44">
                  <c:v>39.507344712217353</c:v>
                </c:pt>
                <c:pt idx="46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6-43C8-B492-D2211406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axId val="628984632"/>
        <c:axId val="628982992"/>
      </c:barChart>
      <c:catAx>
        <c:axId val="628984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Crosses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2992"/>
        <c:crosses val="autoZero"/>
        <c:auto val="1"/>
        <c:lblAlgn val="ctr"/>
        <c:lblOffset val="100"/>
        <c:noMultiLvlLbl val="0"/>
      </c:catAx>
      <c:valAx>
        <c:axId val="6289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206374</xdr:colOff>
      <xdr:row>11</xdr:row>
      <xdr:rowOff>148617</xdr:rowOff>
    </xdr:from>
    <xdr:to>
      <xdr:col>35</xdr:col>
      <xdr:colOff>251046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4D79-D586-458F-A5E3-93CE0F56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273563</xdr:colOff>
      <xdr:row>6</xdr:row>
      <xdr:rowOff>132665</xdr:rowOff>
    </xdr:from>
    <xdr:to>
      <xdr:col>48</xdr:col>
      <xdr:colOff>211750</xdr:colOff>
      <xdr:row>28</xdr:row>
      <xdr:rowOff>67723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7486-7700-4F9F-AD0B-447F0223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407217</xdr:colOff>
      <xdr:row>2</xdr:row>
      <xdr:rowOff>109691</xdr:rowOff>
    </xdr:from>
    <xdr:to>
      <xdr:col>36</xdr:col>
      <xdr:colOff>214434</xdr:colOff>
      <xdr:row>33</xdr:row>
      <xdr:rowOff>183662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362FB-602F-0526-78E4-E40AD93AF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509236</xdr:colOff>
      <xdr:row>3</xdr:row>
      <xdr:rowOff>176260</xdr:rowOff>
    </xdr:from>
    <xdr:to>
      <xdr:col>44</xdr:col>
      <xdr:colOff>81065</xdr:colOff>
      <xdr:row>41</xdr:row>
      <xdr:rowOff>176261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50F78-1489-D4A5-D9D6-356211CCA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294738</xdr:colOff>
      <xdr:row>2</xdr:row>
      <xdr:rowOff>89167</xdr:rowOff>
    </xdr:from>
    <xdr:to>
      <xdr:col>21</xdr:col>
      <xdr:colOff>386814</xdr:colOff>
      <xdr:row>22</xdr:row>
      <xdr:rowOff>174357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02170-173B-1DE6-7DA9-B209F827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491613</xdr:colOff>
      <xdr:row>6</xdr:row>
      <xdr:rowOff>143387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49610A-7C91-0E3D-B429-701CB707C226}"/>
            </a:ext>
          </a:extLst>
        </xdr:cNvPr>
        <xdr:cNvSpPr txBox="1"/>
      </xdr:nvSpPr>
      <xdr:spPr>
        <a:xfrm>
          <a:off x="11460726" y="124951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387885</xdr:colOff>
      <xdr:row>6</xdr:row>
      <xdr:rowOff>120267</xdr:rowOff>
    </xdr:from>
    <xdr:to>
      <xdr:col>23</xdr:col>
      <xdr:colOff>61205</xdr:colOff>
      <xdr:row>21</xdr:row>
      <xdr:rowOff>109250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88AB5-122C-45BE-AD07-AC825725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0.7105</cdr:x>
      <cdr:y>0.04732</cdr:y>
    </cdr:from>
    <cdr:to>
      <cdr:x>0.91759</cdr:x>
      <cdr:y>0.25986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D95A844-F40E-E291-1F1B-1183085A0C61}"/>
            </a:ext>
          </a:extLst>
        </cdr:cNvPr>
        <cdr:cNvSpPr txBox="1"/>
      </cdr:nvSpPr>
      <cdr:spPr>
        <a:xfrm xmlns:a="http://schemas.openxmlformats.org/drawingml/2006/main">
          <a:off x="4414012" y="177796"/>
          <a:ext cx="1286571" cy="79862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 i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2">
                  <a:lumMod val="50000"/>
                </a:schemeClr>
              </a:solidFill>
            </a:rPr>
            <a:t> = Lower Keys</a:t>
          </a:r>
        </a:p>
        <a:p xmlns:a="http://schemas.openxmlformats.org/drawingml/2006/main">
          <a:r>
            <a:rPr lang="en-US" sz="1400" b="0" i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6"/>
              </a:solidFill>
            </a:rPr>
            <a:t> = Upper Keys</a:t>
          </a:r>
        </a:p>
        <a:p xmlns:a="http://schemas.openxmlformats.org/drawingml/2006/main">
          <a:r>
            <a:rPr lang="en-US" sz="1400" b="0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5"/>
              </a:solidFill>
            </a:rPr>
            <a:t> = Middle Keys</a:t>
          </a:r>
        </a:p>
        <a:p xmlns:a="http://schemas.openxmlformats.org/drawingml/2006/main">
          <a:r>
            <a:rPr lang="en-US" sz="1400" b="0" i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lang="en-US" sz="1400" b="1" dirty="0">
              <a:solidFill>
                <a:schemeClr val="accent3">
                  <a:lumMod val="75000"/>
                </a:schemeClr>
              </a:solidFill>
            </a:rPr>
            <a:t> =</a:t>
          </a:r>
          <a:r>
            <a:rPr lang="en-US" sz="1400" b="1" baseline="0" dirty="0">
              <a:solidFill>
                <a:schemeClr val="accent3">
                  <a:lumMod val="75000"/>
                </a:schemeClr>
              </a:solidFill>
            </a:rPr>
            <a:t> Broward</a:t>
          </a:r>
          <a:endParaRPr lang="en-US" sz="1400" b="1" dirty="0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57607</xdr:colOff>
      <xdr:row>0</xdr:row>
      <xdr:rowOff>0</xdr:rowOff>
    </xdr:from>
    <xdr:to>
      <xdr:col>16</xdr:col>
      <xdr:colOff>141862</xdr:colOff>
      <xdr:row>40</xdr:row>
      <xdr:rowOff>47287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F9055-61C8-2047-EA4E-8C960EEF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FDBA-4492-428F-B499-40A9B183EC76}">
  <dimension ref="B1:BR47"/>
  <sheetViews>
    <sheetView topLeftCell="AM24" zoomScale="79" zoomScaleNormal="85" workbookViewId="0">
      <selection activeCell="BD33" sqref="BD33"/>
    </sheetView>
  </sheetViews>
  <sheetFormatPr defaultRowHeight="14.5" x14ac:dyDescent="0.35"/>
  <sheetData>
    <row r="1" spans="2:70" x14ac:dyDescent="0.35">
      <c r="B1" t="s">
        <v>0</v>
      </c>
      <c r="C1" t="s">
        <v>264</v>
      </c>
      <c r="D1" t="s">
        <v>265</v>
      </c>
      <c r="E1" t="s">
        <v>266</v>
      </c>
      <c r="F1" t="s">
        <v>1</v>
      </c>
      <c r="G1" t="s">
        <v>2</v>
      </c>
      <c r="I1" t="s">
        <v>0</v>
      </c>
      <c r="J1" t="s">
        <v>264</v>
      </c>
      <c r="K1" t="s">
        <v>265</v>
      </c>
      <c r="L1" t="s">
        <v>266</v>
      </c>
      <c r="M1" t="s">
        <v>1</v>
      </c>
      <c r="N1" t="s">
        <v>2</v>
      </c>
      <c r="P1" t="s">
        <v>0</v>
      </c>
      <c r="Q1" t="s">
        <v>264</v>
      </c>
      <c r="R1" t="s">
        <v>265</v>
      </c>
      <c r="S1" t="s">
        <v>266</v>
      </c>
      <c r="T1" t="s">
        <v>1</v>
      </c>
      <c r="U1" t="s">
        <v>2</v>
      </c>
      <c r="W1" t="s">
        <v>0</v>
      </c>
      <c r="X1" t="s">
        <v>264</v>
      </c>
      <c r="Y1" t="s">
        <v>265</v>
      </c>
      <c r="Z1" t="s">
        <v>266</v>
      </c>
      <c r="AA1" t="s">
        <v>1</v>
      </c>
      <c r="AB1" t="s">
        <v>2</v>
      </c>
      <c r="AD1" t="s">
        <v>0</v>
      </c>
      <c r="AE1" t="s">
        <v>264</v>
      </c>
      <c r="AF1" t="s">
        <v>265</v>
      </c>
      <c r="AG1" t="s">
        <v>266</v>
      </c>
      <c r="AH1" t="s">
        <v>1</v>
      </c>
      <c r="AI1" t="s">
        <v>2</v>
      </c>
      <c r="AK1" t="s">
        <v>0</v>
      </c>
      <c r="AL1" t="s">
        <v>264</v>
      </c>
      <c r="AM1" t="s">
        <v>265</v>
      </c>
      <c r="AN1" t="s">
        <v>266</v>
      </c>
      <c r="AO1" t="s">
        <v>1</v>
      </c>
      <c r="AP1" t="s">
        <v>2</v>
      </c>
      <c r="AR1" t="s">
        <v>0</v>
      </c>
      <c r="AS1" t="s">
        <v>264</v>
      </c>
      <c r="AT1" t="s">
        <v>265</v>
      </c>
      <c r="AU1" t="s">
        <v>266</v>
      </c>
      <c r="AV1" t="s">
        <v>1</v>
      </c>
      <c r="AW1" t="s">
        <v>2</v>
      </c>
      <c r="AY1" t="s">
        <v>0</v>
      </c>
      <c r="AZ1" t="s">
        <v>264</v>
      </c>
      <c r="BA1" t="s">
        <v>265</v>
      </c>
      <c r="BB1" t="s">
        <v>266</v>
      </c>
      <c r="BC1" t="s">
        <v>1</v>
      </c>
      <c r="BD1" t="s">
        <v>2</v>
      </c>
      <c r="BF1" t="s">
        <v>0</v>
      </c>
      <c r="BG1" t="s">
        <v>264</v>
      </c>
      <c r="BH1" t="s">
        <v>265</v>
      </c>
      <c r="BI1" t="s">
        <v>266</v>
      </c>
      <c r="BJ1" t="s">
        <v>1</v>
      </c>
      <c r="BK1" t="s">
        <v>2</v>
      </c>
      <c r="BM1" t="s">
        <v>0</v>
      </c>
      <c r="BN1" t="s">
        <v>264</v>
      </c>
      <c r="BO1" t="s">
        <v>265</v>
      </c>
      <c r="BP1" t="s">
        <v>266</v>
      </c>
      <c r="BQ1" t="s">
        <v>1</v>
      </c>
      <c r="BR1" t="s">
        <v>2</v>
      </c>
    </row>
    <row r="2" spans="2:70" x14ac:dyDescent="0.35">
      <c r="B2" t="s">
        <v>3</v>
      </c>
      <c r="C2">
        <v>1</v>
      </c>
      <c r="D2">
        <v>87</v>
      </c>
      <c r="E2">
        <f>D2+C2</f>
        <v>88</v>
      </c>
      <c r="F2">
        <f>(C2/E2)*100</f>
        <v>1.1363636363636365</v>
      </c>
      <c r="I2" t="s">
        <v>267</v>
      </c>
      <c r="J2">
        <v>0</v>
      </c>
      <c r="K2">
        <v>77</v>
      </c>
      <c r="L2">
        <f>K2+J2</f>
        <v>77</v>
      </c>
      <c r="M2">
        <f>(J2/L2)*100</f>
        <v>0</v>
      </c>
      <c r="P2" t="s">
        <v>268</v>
      </c>
      <c r="Q2">
        <v>10</v>
      </c>
      <c r="R2">
        <v>47</v>
      </c>
      <c r="S2">
        <f>R2+Q2</f>
        <v>57</v>
      </c>
      <c r="T2">
        <f>(Q2/S2)*100</f>
        <v>17.543859649122805</v>
      </c>
      <c r="W2" t="s">
        <v>269</v>
      </c>
      <c r="X2">
        <v>25</v>
      </c>
      <c r="Y2">
        <v>39</v>
      </c>
      <c r="Z2">
        <f>Y2+X2</f>
        <v>64</v>
      </c>
      <c r="AA2">
        <f>(X2/Z2)*100</f>
        <v>39.0625</v>
      </c>
      <c r="AD2" t="s">
        <v>270</v>
      </c>
      <c r="AE2">
        <v>12</v>
      </c>
      <c r="AF2">
        <v>46</v>
      </c>
      <c r="AG2">
        <f>AF2+AE2</f>
        <v>58</v>
      </c>
      <c r="AH2">
        <f>(AE2/AG2)*100</f>
        <v>20.689655172413794</v>
      </c>
      <c r="AK2" t="s">
        <v>271</v>
      </c>
      <c r="AL2">
        <v>2</v>
      </c>
      <c r="AM2">
        <v>63</v>
      </c>
      <c r="AN2">
        <f>AM2+AL2</f>
        <v>65</v>
      </c>
      <c r="AO2">
        <f>(AL2/AN2)*100</f>
        <v>3.0769230769230771</v>
      </c>
      <c r="AR2" t="s">
        <v>272</v>
      </c>
      <c r="AS2">
        <v>21</v>
      </c>
      <c r="AT2">
        <v>39</v>
      </c>
      <c r="AU2">
        <f>AT2+AS2</f>
        <v>60</v>
      </c>
      <c r="AV2">
        <f>(AS2/AU2)*100</f>
        <v>35</v>
      </c>
      <c r="AY2" t="s">
        <v>273</v>
      </c>
      <c r="AZ2">
        <v>10</v>
      </c>
      <c r="BA2">
        <v>47</v>
      </c>
      <c r="BB2">
        <f>BA2+AZ2</f>
        <v>57</v>
      </c>
      <c r="BC2">
        <f>(AZ2/BB2)*100</f>
        <v>17.543859649122805</v>
      </c>
      <c r="BF2" t="s">
        <v>274</v>
      </c>
      <c r="BG2">
        <v>2</v>
      </c>
      <c r="BH2">
        <v>68</v>
      </c>
      <c r="BI2">
        <f>BH2+BG2</f>
        <v>70</v>
      </c>
      <c r="BJ2">
        <f>(BG2/BI2)*100</f>
        <v>2.8571428571428572</v>
      </c>
      <c r="BM2" t="s">
        <v>275</v>
      </c>
      <c r="BN2">
        <v>23</v>
      </c>
      <c r="BO2">
        <v>46</v>
      </c>
      <c r="BP2">
        <f>BO2+BN2</f>
        <v>69</v>
      </c>
      <c r="BQ2">
        <f>(BN2/BP2)*100</f>
        <v>33.333333333333329</v>
      </c>
    </row>
    <row r="3" spans="2:70" x14ac:dyDescent="0.35">
      <c r="B3" t="s">
        <v>4</v>
      </c>
      <c r="C3">
        <v>0</v>
      </c>
      <c r="D3">
        <v>66</v>
      </c>
      <c r="E3">
        <f t="shared" ref="E3:E41" si="0">D3+C3</f>
        <v>66</v>
      </c>
      <c r="F3">
        <f>(C3/E3)*100</f>
        <v>0</v>
      </c>
      <c r="I3" t="s">
        <v>276</v>
      </c>
      <c r="J3">
        <v>0</v>
      </c>
      <c r="K3">
        <v>77</v>
      </c>
      <c r="L3">
        <f>K3+J3</f>
        <v>77</v>
      </c>
      <c r="M3">
        <f>(J3/L3)*100</f>
        <v>0</v>
      </c>
      <c r="P3" t="s">
        <v>277</v>
      </c>
      <c r="Q3">
        <v>11</v>
      </c>
      <c r="R3">
        <v>45</v>
      </c>
      <c r="S3">
        <f>R3+Q3</f>
        <v>56</v>
      </c>
      <c r="T3">
        <f>(Q3/S3)*100</f>
        <v>19.642857142857142</v>
      </c>
      <c r="W3" t="s">
        <v>278</v>
      </c>
      <c r="X3">
        <v>25</v>
      </c>
      <c r="Y3">
        <v>29</v>
      </c>
      <c r="Z3">
        <f t="shared" ref="Z3:Z41" si="1">Y3+X3</f>
        <v>54</v>
      </c>
      <c r="AA3">
        <f>(X3/Z3)*100</f>
        <v>46.296296296296298</v>
      </c>
      <c r="AD3" t="s">
        <v>279</v>
      </c>
      <c r="AE3">
        <v>3</v>
      </c>
      <c r="AF3">
        <v>42</v>
      </c>
      <c r="AG3">
        <f t="shared" ref="AG3:AG41" si="2">AF3+AE3</f>
        <v>45</v>
      </c>
      <c r="AH3">
        <f>(AE3/AG3)*100</f>
        <v>6.666666666666667</v>
      </c>
      <c r="AK3" t="s">
        <v>280</v>
      </c>
      <c r="AL3">
        <v>16</v>
      </c>
      <c r="AM3">
        <v>53</v>
      </c>
      <c r="AN3">
        <f t="shared" ref="AN3:AN41" si="3">AM3+AL3</f>
        <v>69</v>
      </c>
      <c r="AO3">
        <f>(AL3/AN3)*100</f>
        <v>23.188405797101449</v>
      </c>
      <c r="AR3" t="s">
        <v>281</v>
      </c>
      <c r="AS3">
        <v>14</v>
      </c>
      <c r="AT3">
        <v>55</v>
      </c>
      <c r="AU3">
        <f>AT3+AS3</f>
        <v>69</v>
      </c>
      <c r="AV3">
        <f>(AS3/AU3)*100</f>
        <v>20.289855072463769</v>
      </c>
      <c r="AY3" t="s">
        <v>282</v>
      </c>
      <c r="AZ3">
        <v>22</v>
      </c>
      <c r="BA3">
        <v>44</v>
      </c>
      <c r="BB3">
        <f t="shared" ref="BB3:BB41" si="4">BA3+AZ3</f>
        <v>66</v>
      </c>
      <c r="BC3">
        <f>(AZ3/BB3)*100</f>
        <v>33.333333333333329</v>
      </c>
      <c r="BF3" t="s">
        <v>283</v>
      </c>
      <c r="BG3">
        <v>0</v>
      </c>
      <c r="BH3">
        <v>78</v>
      </c>
      <c r="BI3">
        <f t="shared" ref="BI3:BI41" si="5">BH3+BG3</f>
        <v>78</v>
      </c>
      <c r="BJ3">
        <f>(BG3/BI3)*100</f>
        <v>0</v>
      </c>
      <c r="BM3" t="s">
        <v>284</v>
      </c>
      <c r="BN3">
        <v>29</v>
      </c>
      <c r="BO3">
        <v>39</v>
      </c>
      <c r="BP3">
        <f t="shared" ref="BP3:BP41" si="6">BO3+BN3</f>
        <v>68</v>
      </c>
      <c r="BQ3">
        <f>(BN3/BP3)*100</f>
        <v>42.647058823529413</v>
      </c>
    </row>
    <row r="4" spans="2:70" x14ac:dyDescent="0.35">
      <c r="B4" t="s">
        <v>5</v>
      </c>
      <c r="C4">
        <v>0</v>
      </c>
      <c r="D4">
        <v>87</v>
      </c>
      <c r="E4">
        <f t="shared" si="0"/>
        <v>87</v>
      </c>
      <c r="F4">
        <f>(C4/E4)*100</f>
        <v>0</v>
      </c>
      <c r="I4" t="s">
        <v>285</v>
      </c>
      <c r="J4">
        <v>1</v>
      </c>
      <c r="K4">
        <v>62</v>
      </c>
      <c r="L4">
        <f t="shared" ref="L4:L41" si="7">K4+J4</f>
        <v>63</v>
      </c>
      <c r="M4">
        <f>(J4/L4)*100</f>
        <v>1.5873015873015872</v>
      </c>
      <c r="P4" t="s">
        <v>286</v>
      </c>
      <c r="Q4">
        <v>12</v>
      </c>
      <c r="R4">
        <v>55</v>
      </c>
      <c r="S4">
        <f t="shared" ref="S4:S41" si="8">R4+Q4</f>
        <v>67</v>
      </c>
      <c r="T4">
        <f>(Q4/S4)*100</f>
        <v>17.910447761194028</v>
      </c>
      <c r="W4" t="s">
        <v>287</v>
      </c>
      <c r="X4">
        <v>23</v>
      </c>
      <c r="Y4">
        <v>36</v>
      </c>
      <c r="Z4">
        <f t="shared" si="1"/>
        <v>59</v>
      </c>
      <c r="AA4">
        <f>(X4/Z4)*100</f>
        <v>38.983050847457626</v>
      </c>
      <c r="AD4" t="s">
        <v>288</v>
      </c>
      <c r="AE4">
        <v>11</v>
      </c>
      <c r="AF4">
        <v>39</v>
      </c>
      <c r="AG4">
        <f t="shared" si="2"/>
        <v>50</v>
      </c>
      <c r="AH4">
        <f>(AE4/AG4)*100</f>
        <v>22</v>
      </c>
      <c r="AK4" t="s">
        <v>289</v>
      </c>
      <c r="AL4">
        <v>25</v>
      </c>
      <c r="AM4">
        <v>55</v>
      </c>
      <c r="AN4">
        <f t="shared" si="3"/>
        <v>80</v>
      </c>
      <c r="AO4">
        <f>(AL4/AN4)*100</f>
        <v>31.25</v>
      </c>
      <c r="AR4" t="s">
        <v>290</v>
      </c>
      <c r="AS4">
        <v>29</v>
      </c>
      <c r="AT4">
        <v>36</v>
      </c>
      <c r="AU4">
        <f t="shared" ref="AU4:AU41" si="9">AT4+AS4</f>
        <v>65</v>
      </c>
      <c r="AV4">
        <f>(AS4/AU4)*100</f>
        <v>44.61538461538462</v>
      </c>
      <c r="AY4" t="s">
        <v>291</v>
      </c>
      <c r="AZ4">
        <v>14</v>
      </c>
      <c r="BA4">
        <v>43</v>
      </c>
      <c r="BB4">
        <f t="shared" si="4"/>
        <v>57</v>
      </c>
      <c r="BC4">
        <f>(AZ4/BB4)*100</f>
        <v>24.561403508771928</v>
      </c>
      <c r="BF4" t="s">
        <v>292</v>
      </c>
      <c r="BG4">
        <v>1</v>
      </c>
      <c r="BH4">
        <v>56</v>
      </c>
      <c r="BI4">
        <f t="shared" si="5"/>
        <v>57</v>
      </c>
      <c r="BJ4">
        <f>(BG4/BI4)*100</f>
        <v>1.7543859649122806</v>
      </c>
      <c r="BM4" t="s">
        <v>293</v>
      </c>
      <c r="BN4">
        <v>28</v>
      </c>
      <c r="BO4">
        <v>36</v>
      </c>
      <c r="BP4">
        <f t="shared" si="6"/>
        <v>64</v>
      </c>
      <c r="BQ4">
        <f>(BN4/BP4)*100</f>
        <v>43.75</v>
      </c>
    </row>
    <row r="5" spans="2:70" s="1" customFormat="1" x14ac:dyDescent="0.35">
      <c r="B5" s="1" t="s">
        <v>6</v>
      </c>
      <c r="E5">
        <f t="shared" si="0"/>
        <v>0</v>
      </c>
      <c r="F5" s="1">
        <f>AVERAGE(F2:F4)</f>
        <v>0.37878787878787884</v>
      </c>
      <c r="G5" s="1">
        <f>STDEV(F2:F4)/SQRT(3)</f>
        <v>0.37878787878787884</v>
      </c>
      <c r="I5" s="1" t="s">
        <v>294</v>
      </c>
      <c r="L5">
        <f t="shared" si="7"/>
        <v>0</v>
      </c>
      <c r="M5" s="1">
        <f>AVERAGE(M2:M4)</f>
        <v>0.52910052910052907</v>
      </c>
      <c r="N5" s="1">
        <f>STDEV(M2:M4)/SQRT(3)</f>
        <v>0.52910052910052907</v>
      </c>
      <c r="P5" s="1" t="s">
        <v>295</v>
      </c>
      <c r="S5">
        <f t="shared" si="8"/>
        <v>0</v>
      </c>
      <c r="T5" s="1">
        <f>AVERAGE(T2:T4)</f>
        <v>18.365721517724658</v>
      </c>
      <c r="U5" s="1">
        <f>STDEV(T2:T4)/SQRT(3)</f>
        <v>0.64727718552793434</v>
      </c>
      <c r="W5" s="1" t="s">
        <v>296</v>
      </c>
      <c r="Z5">
        <f t="shared" si="1"/>
        <v>0</v>
      </c>
      <c r="AA5" s="1">
        <f>AVERAGE(AA2:AA4)</f>
        <v>41.447282381251313</v>
      </c>
      <c r="AB5" s="1">
        <f>STDEV(AA2:AA4)/SQRT(3)</f>
        <v>2.4246154336433698</v>
      </c>
      <c r="AD5" s="1" t="s">
        <v>297</v>
      </c>
      <c r="AG5">
        <f t="shared" si="2"/>
        <v>0</v>
      </c>
      <c r="AH5" s="1">
        <f>AVERAGE(AH2:AH4)</f>
        <v>16.45210727969349</v>
      </c>
      <c r="AI5" s="1">
        <f>STDEV(AH2:AH4)/SQRT(3)</f>
        <v>4.9073206160151335</v>
      </c>
      <c r="AK5" s="1" t="s">
        <v>298</v>
      </c>
      <c r="AN5">
        <f>BB3+AL5</f>
        <v>66</v>
      </c>
      <c r="AO5" s="1">
        <f>AVERAGE(AO2:AO4)</f>
        <v>19.171776291341509</v>
      </c>
      <c r="AP5" s="1">
        <f>STDEV(AO2:AO4)/SQRT(3)</f>
        <v>8.3771624127407343</v>
      </c>
      <c r="AR5" s="1" t="s">
        <v>299</v>
      </c>
      <c r="AU5">
        <f t="shared" si="9"/>
        <v>0</v>
      </c>
      <c r="AV5" s="1">
        <f>AVERAGE(AV2:AV4)</f>
        <v>33.301746562616131</v>
      </c>
      <c r="AW5" s="1">
        <f>STDEV(AV2:AV4)/SQRT(3)</f>
        <v>7.0733277279054461</v>
      </c>
      <c r="AY5" s="1" t="s">
        <v>300</v>
      </c>
      <c r="BB5">
        <f t="shared" si="4"/>
        <v>0</v>
      </c>
      <c r="BC5" s="1">
        <f>AVERAGE(BC2:BC4)</f>
        <v>25.146198830409357</v>
      </c>
      <c r="BD5" s="1">
        <f>STDEV(BC2:BC4)/SQRT(3)</f>
        <v>4.5673974712904375</v>
      </c>
      <c r="BF5" s="1" t="s">
        <v>301</v>
      </c>
      <c r="BI5">
        <f t="shared" si="5"/>
        <v>0</v>
      </c>
      <c r="BJ5" s="1">
        <f>AVERAGE(BJ2:BJ4)</f>
        <v>1.5371762740183792</v>
      </c>
      <c r="BK5" s="1">
        <f>STDEV(BJ2:BJ4)/SQRT(3)</f>
        <v>0.83190571659178625</v>
      </c>
      <c r="BM5" s="1" t="s">
        <v>302</v>
      </c>
      <c r="BP5">
        <f t="shared" si="6"/>
        <v>0</v>
      </c>
      <c r="BQ5" s="1">
        <f>AVERAGE(BQ2:BQ4)</f>
        <v>39.910130718954242</v>
      </c>
      <c r="BR5" s="1">
        <f>STDEV(BQ2:BQ4)/SQRT(3)</f>
        <v>3.3037765107182611</v>
      </c>
    </row>
    <row r="6" spans="2:70" x14ac:dyDescent="0.35">
      <c r="B6" t="s">
        <v>303</v>
      </c>
      <c r="C6">
        <v>0</v>
      </c>
      <c r="D6">
        <v>60</v>
      </c>
      <c r="E6">
        <f t="shared" si="0"/>
        <v>60</v>
      </c>
      <c r="F6">
        <f>(C6/E6)*100</f>
        <v>0</v>
      </c>
      <c r="I6" t="s">
        <v>7</v>
      </c>
      <c r="J6">
        <v>3</v>
      </c>
      <c r="K6">
        <v>62</v>
      </c>
      <c r="L6">
        <f t="shared" si="7"/>
        <v>65</v>
      </c>
      <c r="M6">
        <f>(J6/L6)*100</f>
        <v>4.6153846153846159</v>
      </c>
      <c r="P6" t="s">
        <v>304</v>
      </c>
      <c r="Q6">
        <v>50</v>
      </c>
      <c r="R6">
        <v>7</v>
      </c>
      <c r="S6">
        <f t="shared" si="8"/>
        <v>57</v>
      </c>
      <c r="T6">
        <f>(Q6/S6)*100</f>
        <v>87.719298245614027</v>
      </c>
      <c r="W6" t="s">
        <v>305</v>
      </c>
      <c r="X6">
        <v>51</v>
      </c>
      <c r="Y6">
        <v>3</v>
      </c>
      <c r="Z6">
        <f t="shared" si="1"/>
        <v>54</v>
      </c>
      <c r="AA6">
        <f>(X6/Z6)*100</f>
        <v>94.444444444444443</v>
      </c>
      <c r="AD6" t="s">
        <v>306</v>
      </c>
      <c r="AE6">
        <v>38</v>
      </c>
      <c r="AF6">
        <v>35</v>
      </c>
      <c r="AG6">
        <f t="shared" si="2"/>
        <v>73</v>
      </c>
      <c r="AH6">
        <f>(AE6/AG6)*100</f>
        <v>52.054794520547944</v>
      </c>
      <c r="AK6" t="s">
        <v>307</v>
      </c>
      <c r="AL6">
        <v>36</v>
      </c>
      <c r="AM6">
        <v>28</v>
      </c>
      <c r="AN6">
        <f t="shared" si="3"/>
        <v>64</v>
      </c>
      <c r="AO6">
        <f>(AL6/AN6)*100</f>
        <v>56.25</v>
      </c>
      <c r="AR6" t="s">
        <v>308</v>
      </c>
      <c r="AS6">
        <v>50</v>
      </c>
      <c r="AT6">
        <v>12</v>
      </c>
      <c r="AU6">
        <f t="shared" si="9"/>
        <v>62</v>
      </c>
      <c r="AV6">
        <f>(AS6/AU6)*100</f>
        <v>80.645161290322577</v>
      </c>
      <c r="AY6" t="s">
        <v>309</v>
      </c>
      <c r="AZ6">
        <v>9</v>
      </c>
      <c r="BA6">
        <v>32</v>
      </c>
      <c r="BB6">
        <f t="shared" si="4"/>
        <v>41</v>
      </c>
      <c r="BC6">
        <f>(AZ6/BB6)*100</f>
        <v>21.951219512195124</v>
      </c>
      <c r="BF6" t="s">
        <v>310</v>
      </c>
      <c r="BG6">
        <v>1</v>
      </c>
      <c r="BH6">
        <v>62</v>
      </c>
      <c r="BI6">
        <f t="shared" si="5"/>
        <v>63</v>
      </c>
      <c r="BJ6">
        <f>(BG6/BI6)*100</f>
        <v>1.5873015873015872</v>
      </c>
      <c r="BM6" t="s">
        <v>311</v>
      </c>
      <c r="BN6">
        <v>44</v>
      </c>
      <c r="BO6">
        <v>7</v>
      </c>
      <c r="BP6">
        <f t="shared" si="6"/>
        <v>51</v>
      </c>
      <c r="BQ6">
        <f>(BN6/BP6)*100</f>
        <v>86.274509803921575</v>
      </c>
    </row>
    <row r="7" spans="2:70" x14ac:dyDescent="0.35">
      <c r="B7" t="s">
        <v>312</v>
      </c>
      <c r="C7">
        <v>0</v>
      </c>
      <c r="D7">
        <v>61</v>
      </c>
      <c r="E7">
        <f t="shared" si="0"/>
        <v>61</v>
      </c>
      <c r="F7">
        <f>(C7/E7)*100</f>
        <v>0</v>
      </c>
      <c r="I7" t="s">
        <v>8</v>
      </c>
      <c r="J7">
        <v>2</v>
      </c>
      <c r="K7">
        <v>54</v>
      </c>
      <c r="L7">
        <f t="shared" si="7"/>
        <v>56</v>
      </c>
      <c r="M7">
        <f>(J7/L7)*100</f>
        <v>3.5714285714285712</v>
      </c>
      <c r="P7" t="s">
        <v>313</v>
      </c>
      <c r="Q7">
        <v>44</v>
      </c>
      <c r="R7">
        <v>16</v>
      </c>
      <c r="S7">
        <f t="shared" si="8"/>
        <v>60</v>
      </c>
      <c r="T7">
        <f>(Q7/S7)*100</f>
        <v>73.333333333333329</v>
      </c>
      <c r="W7" t="s">
        <v>314</v>
      </c>
      <c r="X7">
        <v>60</v>
      </c>
      <c r="Y7">
        <v>6</v>
      </c>
      <c r="Z7">
        <f t="shared" si="1"/>
        <v>66</v>
      </c>
      <c r="AA7">
        <f>(X7/Z7)*100</f>
        <v>90.909090909090907</v>
      </c>
      <c r="AD7" t="s">
        <v>315</v>
      </c>
      <c r="AE7">
        <v>20</v>
      </c>
      <c r="AF7">
        <v>40</v>
      </c>
      <c r="AG7">
        <f t="shared" si="2"/>
        <v>60</v>
      </c>
      <c r="AH7">
        <f>(AE7/AG7)*100</f>
        <v>33.333333333333329</v>
      </c>
      <c r="AK7" t="s">
        <v>316</v>
      </c>
      <c r="AL7">
        <v>34</v>
      </c>
      <c r="AM7">
        <v>35</v>
      </c>
      <c r="AN7">
        <f t="shared" si="3"/>
        <v>69</v>
      </c>
      <c r="AO7">
        <f>(AL7/AN7)*100</f>
        <v>49.275362318840585</v>
      </c>
      <c r="AR7" t="s">
        <v>317</v>
      </c>
      <c r="AS7">
        <v>58</v>
      </c>
      <c r="AT7">
        <v>8</v>
      </c>
      <c r="AU7">
        <f t="shared" si="9"/>
        <v>66</v>
      </c>
      <c r="AV7">
        <f>(AS7/AU7)*100</f>
        <v>87.878787878787875</v>
      </c>
      <c r="AY7" t="s">
        <v>318</v>
      </c>
      <c r="AZ7">
        <v>18</v>
      </c>
      <c r="BA7">
        <v>35</v>
      </c>
      <c r="BB7">
        <f t="shared" si="4"/>
        <v>53</v>
      </c>
      <c r="BC7">
        <f>(AZ7/BB7)*100</f>
        <v>33.962264150943398</v>
      </c>
      <c r="BF7" t="s">
        <v>319</v>
      </c>
      <c r="BG7">
        <v>0</v>
      </c>
      <c r="BH7">
        <v>58</v>
      </c>
      <c r="BI7">
        <f t="shared" si="5"/>
        <v>58</v>
      </c>
      <c r="BJ7">
        <f>(BG7/BI7)*100</f>
        <v>0</v>
      </c>
      <c r="BM7" t="s">
        <v>320</v>
      </c>
      <c r="BN7">
        <v>41</v>
      </c>
      <c r="BO7">
        <v>6</v>
      </c>
      <c r="BP7">
        <f t="shared" si="6"/>
        <v>47</v>
      </c>
      <c r="BQ7">
        <f>(BN7/BP7)*100</f>
        <v>87.2340425531915</v>
      </c>
    </row>
    <row r="8" spans="2:70" x14ac:dyDescent="0.35">
      <c r="B8" t="s">
        <v>321</v>
      </c>
      <c r="C8">
        <v>5</v>
      </c>
      <c r="D8">
        <v>56</v>
      </c>
      <c r="E8">
        <f t="shared" si="0"/>
        <v>61</v>
      </c>
      <c r="F8">
        <f>(C8/E8)*100</f>
        <v>8.1967213114754092</v>
      </c>
      <c r="I8" t="s">
        <v>9</v>
      </c>
      <c r="J8">
        <v>0</v>
      </c>
      <c r="K8">
        <v>68</v>
      </c>
      <c r="L8">
        <f t="shared" si="7"/>
        <v>68</v>
      </c>
      <c r="M8">
        <f>(J8/L8)*100</f>
        <v>0</v>
      </c>
      <c r="P8" t="s">
        <v>322</v>
      </c>
      <c r="Q8">
        <v>49</v>
      </c>
      <c r="R8">
        <v>16</v>
      </c>
      <c r="S8">
        <f t="shared" si="8"/>
        <v>65</v>
      </c>
      <c r="T8">
        <f>(Q8/S8)*100</f>
        <v>75.384615384615387</v>
      </c>
      <c r="W8" t="s">
        <v>323</v>
      </c>
      <c r="X8">
        <v>58</v>
      </c>
      <c r="Y8">
        <v>6</v>
      </c>
      <c r="Z8">
        <f t="shared" si="1"/>
        <v>64</v>
      </c>
      <c r="AA8">
        <f>(X8/Z8)*100</f>
        <v>90.625</v>
      </c>
      <c r="AD8" t="s">
        <v>324</v>
      </c>
      <c r="AE8">
        <v>36</v>
      </c>
      <c r="AF8">
        <v>26</v>
      </c>
      <c r="AG8">
        <f t="shared" si="2"/>
        <v>62</v>
      </c>
      <c r="AH8">
        <f>(AE8/AG8)*100</f>
        <v>58.064516129032263</v>
      </c>
      <c r="AK8" t="s">
        <v>325</v>
      </c>
      <c r="AL8">
        <v>52</v>
      </c>
      <c r="AM8">
        <v>16</v>
      </c>
      <c r="AN8">
        <f t="shared" si="3"/>
        <v>68</v>
      </c>
      <c r="AO8">
        <f>(AL8/AN8)*100</f>
        <v>76.470588235294116</v>
      </c>
      <c r="AR8" t="s">
        <v>326</v>
      </c>
      <c r="AS8">
        <v>60</v>
      </c>
      <c r="AT8">
        <v>5</v>
      </c>
      <c r="AU8">
        <f t="shared" si="9"/>
        <v>65</v>
      </c>
      <c r="AV8">
        <f>(AS8/AU8)*100</f>
        <v>92.307692307692307</v>
      </c>
      <c r="AY8" t="s">
        <v>327</v>
      </c>
      <c r="AZ8">
        <v>34</v>
      </c>
      <c r="BA8">
        <v>24</v>
      </c>
      <c r="BB8">
        <f t="shared" si="4"/>
        <v>58</v>
      </c>
      <c r="BC8">
        <f>(AZ8/BB8)*100</f>
        <v>58.620689655172406</v>
      </c>
      <c r="BF8" t="s">
        <v>328</v>
      </c>
      <c r="BG8">
        <v>0</v>
      </c>
      <c r="BH8">
        <v>51</v>
      </c>
      <c r="BI8">
        <f t="shared" si="5"/>
        <v>51</v>
      </c>
      <c r="BJ8">
        <f>(BG8/BI8)*100</f>
        <v>0</v>
      </c>
      <c r="BM8" t="s">
        <v>329</v>
      </c>
      <c r="BN8">
        <v>40</v>
      </c>
      <c r="BO8">
        <v>13</v>
      </c>
      <c r="BP8">
        <f t="shared" si="6"/>
        <v>53</v>
      </c>
      <c r="BQ8">
        <f>(BN8/BP8)*100</f>
        <v>75.471698113207552</v>
      </c>
    </row>
    <row r="9" spans="2:70" s="1" customFormat="1" x14ac:dyDescent="0.35">
      <c r="B9" s="1" t="s">
        <v>330</v>
      </c>
      <c r="E9">
        <f t="shared" si="0"/>
        <v>0</v>
      </c>
      <c r="F9" s="1">
        <f>AVERAGE(F6:F8)</f>
        <v>2.7322404371584699</v>
      </c>
      <c r="G9" s="1">
        <f>STDEV(F6:F8)/SQRT(3)</f>
        <v>2.7322404371584699</v>
      </c>
      <c r="I9" s="1" t="s">
        <v>10</v>
      </c>
      <c r="L9">
        <f t="shared" si="7"/>
        <v>0</v>
      </c>
      <c r="M9" s="1">
        <f>AVERAGE(M6:M8)</f>
        <v>2.7289377289377286</v>
      </c>
      <c r="N9" s="1">
        <f>STDEV(M6:M8)/SQRT(3)</f>
        <v>1.3973530813342478</v>
      </c>
      <c r="P9" s="1" t="s">
        <v>331</v>
      </c>
      <c r="S9">
        <f t="shared" si="8"/>
        <v>0</v>
      </c>
      <c r="T9" s="1">
        <f>AVERAGE(T6:T8)</f>
        <v>78.812415654520905</v>
      </c>
      <c r="U9" s="1">
        <f>STDEV(T6:T8)/SQRT(3)</f>
        <v>4.4926368512680899</v>
      </c>
      <c r="W9" s="1" t="s">
        <v>332</v>
      </c>
      <c r="Z9">
        <f t="shared" si="1"/>
        <v>0</v>
      </c>
      <c r="AA9" s="1">
        <f>AVERAGE(AA6:AA8)</f>
        <v>91.992845117845107</v>
      </c>
      <c r="AB9" s="1">
        <f>STDEV(AA6:AA8)/SQRT(3)</f>
        <v>1.2285399674401762</v>
      </c>
      <c r="AD9" s="1" t="s">
        <v>333</v>
      </c>
      <c r="AG9">
        <f t="shared" si="2"/>
        <v>0</v>
      </c>
      <c r="AH9" s="1">
        <f>AVERAGE(AH6:AH8)</f>
        <v>47.817547994304512</v>
      </c>
      <c r="AI9" s="1">
        <f>STDEV(AH6:AH8)/SQRT(3)</f>
        <v>7.4470026232413344</v>
      </c>
      <c r="AK9" s="1" t="s">
        <v>334</v>
      </c>
      <c r="AN9">
        <f t="shared" si="3"/>
        <v>0</v>
      </c>
      <c r="AO9" s="1">
        <f>AVERAGE(AO6:AO8)</f>
        <v>60.665316851378236</v>
      </c>
      <c r="AP9" s="1">
        <f>STDEV(AO6:AO8)/SQRT(3)</f>
        <v>8.1550872739103646</v>
      </c>
      <c r="AR9" s="1" t="s">
        <v>335</v>
      </c>
      <c r="AU9">
        <f t="shared" si="9"/>
        <v>0</v>
      </c>
      <c r="AV9" s="1">
        <f>AVERAGE(AV6:AV8)</f>
        <v>86.943880492267581</v>
      </c>
      <c r="AW9" s="1">
        <f>STDEV(AV6:AV8)/SQRT(3)</f>
        <v>3.3989800577430778</v>
      </c>
      <c r="AY9" s="1" t="s">
        <v>336</v>
      </c>
      <c r="BB9">
        <f t="shared" si="4"/>
        <v>0</v>
      </c>
      <c r="BC9" s="1">
        <f>AVERAGE(BC6:BC8)</f>
        <v>38.178057772770309</v>
      </c>
      <c r="BD9" s="1">
        <f>STDEV(BC6:BC8)/SQRT(3)</f>
        <v>10.793396083378212</v>
      </c>
      <c r="BF9" s="1" t="s">
        <v>337</v>
      </c>
      <c r="BI9">
        <f t="shared" si="5"/>
        <v>0</v>
      </c>
      <c r="BJ9" s="1">
        <f>AVERAGE(BJ6:BJ8)</f>
        <v>0.52910052910052907</v>
      </c>
      <c r="BK9" s="1">
        <f>STDEV(BJ6:BJ8)/SQRT(3)</f>
        <v>0.52910052910052907</v>
      </c>
      <c r="BM9" s="1" t="s">
        <v>338</v>
      </c>
      <c r="BP9">
        <f t="shared" si="6"/>
        <v>0</v>
      </c>
      <c r="BQ9" s="1">
        <f>AVERAGE(BQ6:BQ8)</f>
        <v>82.993416823440214</v>
      </c>
      <c r="BR9" s="1">
        <f>STDEV(BQ6:BQ8)/SQRT(3)</f>
        <v>3.7710460547496369</v>
      </c>
    </row>
    <row r="10" spans="2:70" x14ac:dyDescent="0.35">
      <c r="B10" t="s">
        <v>339</v>
      </c>
      <c r="C10">
        <v>19</v>
      </c>
      <c r="D10">
        <v>36</v>
      </c>
      <c r="E10">
        <f t="shared" si="0"/>
        <v>55</v>
      </c>
      <c r="F10">
        <f>(C10/E10)*100</f>
        <v>34.545454545454547</v>
      </c>
      <c r="I10" t="s">
        <v>340</v>
      </c>
      <c r="J10">
        <v>14</v>
      </c>
      <c r="K10">
        <v>51</v>
      </c>
      <c r="L10">
        <f t="shared" si="7"/>
        <v>65</v>
      </c>
      <c r="M10">
        <f>(J10/L10)*100</f>
        <v>21.53846153846154</v>
      </c>
      <c r="P10" t="s">
        <v>11</v>
      </c>
      <c r="Q10">
        <v>0</v>
      </c>
      <c r="R10">
        <v>53</v>
      </c>
      <c r="S10">
        <f t="shared" si="8"/>
        <v>53</v>
      </c>
      <c r="T10">
        <f>(Q10/S10)*100</f>
        <v>0</v>
      </c>
      <c r="W10" t="s">
        <v>341</v>
      </c>
      <c r="X10">
        <v>22</v>
      </c>
      <c r="Y10">
        <v>42</v>
      </c>
      <c r="Z10">
        <f t="shared" si="1"/>
        <v>64</v>
      </c>
      <c r="AA10">
        <f>(X10/Z10)*100</f>
        <v>34.375</v>
      </c>
      <c r="AD10" t="s">
        <v>342</v>
      </c>
      <c r="AE10">
        <v>18</v>
      </c>
      <c r="AF10">
        <v>47</v>
      </c>
      <c r="AG10">
        <f t="shared" si="2"/>
        <v>65</v>
      </c>
      <c r="AH10">
        <f>(AE10/AG10)*100</f>
        <v>27.692307692307693</v>
      </c>
      <c r="AK10" t="s">
        <v>343</v>
      </c>
      <c r="AL10">
        <v>16</v>
      </c>
      <c r="AM10">
        <v>36</v>
      </c>
      <c r="AN10">
        <f t="shared" si="3"/>
        <v>52</v>
      </c>
      <c r="AO10">
        <f>(AL10/AN10)*100</f>
        <v>30.76923076923077</v>
      </c>
      <c r="AR10" t="s">
        <v>344</v>
      </c>
      <c r="AS10">
        <v>21</v>
      </c>
      <c r="AT10">
        <v>32</v>
      </c>
      <c r="AU10">
        <f t="shared" si="9"/>
        <v>53</v>
      </c>
      <c r="AV10">
        <f>(AS10/AU10)*100</f>
        <v>39.622641509433961</v>
      </c>
      <c r="AY10" t="s">
        <v>345</v>
      </c>
      <c r="AZ10">
        <v>8</v>
      </c>
      <c r="BA10">
        <v>43</v>
      </c>
      <c r="BB10">
        <f t="shared" si="4"/>
        <v>51</v>
      </c>
      <c r="BC10">
        <f>(AZ10/BB10)*100</f>
        <v>15.686274509803921</v>
      </c>
      <c r="BF10" t="s">
        <v>346</v>
      </c>
      <c r="BG10">
        <v>12</v>
      </c>
      <c r="BH10">
        <v>25</v>
      </c>
      <c r="BI10">
        <f t="shared" si="5"/>
        <v>37</v>
      </c>
      <c r="BJ10">
        <f>(BG10/BI10)*100</f>
        <v>32.432432432432435</v>
      </c>
      <c r="BM10" t="s">
        <v>347</v>
      </c>
      <c r="BN10">
        <v>10</v>
      </c>
      <c r="BO10">
        <v>20</v>
      </c>
      <c r="BP10">
        <f t="shared" si="6"/>
        <v>30</v>
      </c>
      <c r="BQ10">
        <f>(BN10/BP10)*100</f>
        <v>33.333333333333329</v>
      </c>
    </row>
    <row r="11" spans="2:70" x14ac:dyDescent="0.35">
      <c r="B11" t="s">
        <v>348</v>
      </c>
      <c r="C11">
        <v>14</v>
      </c>
      <c r="D11">
        <v>27</v>
      </c>
      <c r="E11">
        <f t="shared" si="0"/>
        <v>41</v>
      </c>
      <c r="F11">
        <f>(C11/E11)*100</f>
        <v>34.146341463414636</v>
      </c>
      <c r="I11" t="s">
        <v>349</v>
      </c>
      <c r="J11">
        <v>28</v>
      </c>
      <c r="K11">
        <v>62</v>
      </c>
      <c r="L11">
        <f t="shared" si="7"/>
        <v>90</v>
      </c>
      <c r="M11">
        <f>(J11/L11)*100</f>
        <v>31.111111111111111</v>
      </c>
      <c r="P11" t="s">
        <v>12</v>
      </c>
      <c r="Q11">
        <v>0</v>
      </c>
      <c r="R11">
        <v>58</v>
      </c>
      <c r="S11">
        <f t="shared" si="8"/>
        <v>58</v>
      </c>
      <c r="T11">
        <f>(Q11/S11)*100</f>
        <v>0</v>
      </c>
      <c r="W11" t="s">
        <v>350</v>
      </c>
      <c r="X11">
        <v>25</v>
      </c>
      <c r="Y11">
        <v>46</v>
      </c>
      <c r="Z11">
        <f t="shared" si="1"/>
        <v>71</v>
      </c>
      <c r="AA11">
        <f>(X11/Z11)*100</f>
        <v>35.2112676056338</v>
      </c>
      <c r="AD11" t="s">
        <v>351</v>
      </c>
      <c r="AE11">
        <v>12</v>
      </c>
      <c r="AF11">
        <v>59</v>
      </c>
      <c r="AG11">
        <f t="shared" si="2"/>
        <v>71</v>
      </c>
      <c r="AH11">
        <f>(AE11/AG11)*100</f>
        <v>16.901408450704224</v>
      </c>
      <c r="AK11" t="s">
        <v>352</v>
      </c>
      <c r="AL11">
        <v>16</v>
      </c>
      <c r="AM11">
        <v>50</v>
      </c>
      <c r="AN11">
        <f t="shared" si="3"/>
        <v>66</v>
      </c>
      <c r="AO11">
        <f>(AL11/AN11)*100</f>
        <v>24.242424242424242</v>
      </c>
      <c r="AR11" t="s">
        <v>353</v>
      </c>
      <c r="AS11">
        <v>15</v>
      </c>
      <c r="AT11">
        <v>44</v>
      </c>
      <c r="AU11">
        <f t="shared" si="9"/>
        <v>59</v>
      </c>
      <c r="AV11">
        <f>(AS11/AU11)*100</f>
        <v>25.423728813559322</v>
      </c>
      <c r="AY11" t="s">
        <v>354</v>
      </c>
      <c r="AZ11">
        <v>7</v>
      </c>
      <c r="BA11">
        <v>37</v>
      </c>
      <c r="BB11">
        <f t="shared" si="4"/>
        <v>44</v>
      </c>
      <c r="BC11">
        <f>(AZ11/BB11)*100</f>
        <v>15.909090909090908</v>
      </c>
      <c r="BF11" t="s">
        <v>355</v>
      </c>
      <c r="BG11">
        <v>20</v>
      </c>
      <c r="BH11">
        <v>27</v>
      </c>
      <c r="BI11">
        <f t="shared" si="5"/>
        <v>47</v>
      </c>
      <c r="BJ11">
        <f>(BG11/BI11)*100</f>
        <v>42.553191489361701</v>
      </c>
      <c r="BM11" t="s">
        <v>356</v>
      </c>
      <c r="BN11">
        <v>19</v>
      </c>
      <c r="BO11">
        <v>36</v>
      </c>
      <c r="BP11">
        <f t="shared" si="6"/>
        <v>55</v>
      </c>
      <c r="BQ11">
        <f>(BN11/BP11)*100</f>
        <v>34.545454545454547</v>
      </c>
    </row>
    <row r="12" spans="2:70" x14ac:dyDescent="0.35">
      <c r="B12" t="s">
        <v>357</v>
      </c>
      <c r="C12">
        <v>10</v>
      </c>
      <c r="D12">
        <v>62</v>
      </c>
      <c r="E12">
        <f t="shared" si="0"/>
        <v>72</v>
      </c>
      <c r="F12">
        <f>(C12/E12)*100</f>
        <v>13.888888888888889</v>
      </c>
      <c r="I12" t="s">
        <v>358</v>
      </c>
      <c r="J12">
        <v>27</v>
      </c>
      <c r="K12">
        <v>27</v>
      </c>
      <c r="L12">
        <f t="shared" si="7"/>
        <v>54</v>
      </c>
      <c r="M12">
        <f>(J12/L12)*100</f>
        <v>50</v>
      </c>
      <c r="P12" t="s">
        <v>13</v>
      </c>
      <c r="Q12">
        <v>1</v>
      </c>
      <c r="R12">
        <v>67</v>
      </c>
      <c r="S12">
        <f t="shared" si="8"/>
        <v>68</v>
      </c>
      <c r="T12">
        <f>(Q12/S12)*100</f>
        <v>1.4705882352941175</v>
      </c>
      <c r="W12" t="s">
        <v>359</v>
      </c>
      <c r="X12">
        <v>18</v>
      </c>
      <c r="Y12">
        <v>54</v>
      </c>
      <c r="Z12">
        <f t="shared" si="1"/>
        <v>72</v>
      </c>
      <c r="AA12">
        <f>(X12/Z12)*100</f>
        <v>25</v>
      </c>
      <c r="AD12" t="s">
        <v>360</v>
      </c>
      <c r="AE12">
        <v>17</v>
      </c>
      <c r="AF12">
        <v>51</v>
      </c>
      <c r="AG12">
        <f t="shared" si="2"/>
        <v>68</v>
      </c>
      <c r="AH12">
        <f>(AE12/AG12)*100</f>
        <v>25</v>
      </c>
      <c r="AK12" t="s">
        <v>361</v>
      </c>
      <c r="AL12">
        <v>19</v>
      </c>
      <c r="AM12">
        <v>47</v>
      </c>
      <c r="AN12">
        <f t="shared" si="3"/>
        <v>66</v>
      </c>
      <c r="AO12">
        <f>(AL12/AN12)*100</f>
        <v>28.787878787878789</v>
      </c>
      <c r="AR12" t="s">
        <v>362</v>
      </c>
      <c r="AS12">
        <v>12</v>
      </c>
      <c r="AT12">
        <v>44</v>
      </c>
      <c r="AU12">
        <f t="shared" si="9"/>
        <v>56</v>
      </c>
      <c r="AV12">
        <f>(AS12/AU12)*100</f>
        <v>21.428571428571427</v>
      </c>
      <c r="AY12" t="s">
        <v>363</v>
      </c>
      <c r="AZ12">
        <v>16</v>
      </c>
      <c r="BA12">
        <v>33</v>
      </c>
      <c r="BB12">
        <f t="shared" si="4"/>
        <v>49</v>
      </c>
      <c r="BC12">
        <f>(AZ12/BB12)*100</f>
        <v>32.653061224489797</v>
      </c>
      <c r="BF12" t="s">
        <v>364</v>
      </c>
      <c r="BG12">
        <v>10</v>
      </c>
      <c r="BH12">
        <v>25</v>
      </c>
      <c r="BI12">
        <f t="shared" si="5"/>
        <v>35</v>
      </c>
      <c r="BJ12">
        <f>(BG12/BI12)*100</f>
        <v>28.571428571428569</v>
      </c>
      <c r="BM12" t="s">
        <v>365</v>
      </c>
      <c r="BN12">
        <v>12</v>
      </c>
      <c r="BO12">
        <v>28</v>
      </c>
      <c r="BP12">
        <f t="shared" si="6"/>
        <v>40</v>
      </c>
      <c r="BQ12">
        <f>(BN12/BP12)*100</f>
        <v>30</v>
      </c>
    </row>
    <row r="13" spans="2:70" s="1" customFormat="1" x14ac:dyDescent="0.35">
      <c r="B13" s="1" t="s">
        <v>366</v>
      </c>
      <c r="E13">
        <f t="shared" si="0"/>
        <v>0</v>
      </c>
      <c r="F13" s="1">
        <f>AVERAGE(F10:F12)</f>
        <v>27.526894965919354</v>
      </c>
      <c r="G13" s="1">
        <f>STDEV(F10:F12)/SQRT(3)</f>
        <v>6.8199762983680037</v>
      </c>
      <c r="I13" s="1" t="s">
        <v>367</v>
      </c>
      <c r="L13">
        <f t="shared" si="7"/>
        <v>0</v>
      </c>
      <c r="M13" s="1">
        <f>AVERAGE(M10:M12)</f>
        <v>34.216524216524213</v>
      </c>
      <c r="N13" s="1">
        <f>STDEV(M10:M12)/SQRT(3)</f>
        <v>8.3615685493385321</v>
      </c>
      <c r="P13" s="1" t="s">
        <v>14</v>
      </c>
      <c r="S13">
        <f t="shared" si="8"/>
        <v>0</v>
      </c>
      <c r="T13" s="1">
        <f>AVERAGE(T10:T12)</f>
        <v>0.49019607843137253</v>
      </c>
      <c r="U13" s="1">
        <f>STDEV(T10:T12)/SQRT(3)</f>
        <v>0.49019607843137253</v>
      </c>
      <c r="W13" s="1" t="s">
        <v>368</v>
      </c>
      <c r="Z13">
        <f t="shared" si="1"/>
        <v>0</v>
      </c>
      <c r="AA13" s="1">
        <f>AVERAGE(AA10:AA12)</f>
        <v>31.528755868544597</v>
      </c>
      <c r="AB13" s="1">
        <f>STDEV(AA10:AA12)/SQRT(3)</f>
        <v>3.273292214796911</v>
      </c>
      <c r="AD13" s="1" t="s">
        <v>369</v>
      </c>
      <c r="AG13">
        <f t="shared" si="2"/>
        <v>0</v>
      </c>
      <c r="AH13" s="1">
        <f>AVERAGE(AH10:AH12)</f>
        <v>23.197905381003974</v>
      </c>
      <c r="AI13" s="1">
        <f>STDEV(AH10:AH12)/SQRT(3)</f>
        <v>3.2427629871489958</v>
      </c>
      <c r="AK13" s="1" t="s">
        <v>370</v>
      </c>
      <c r="AN13">
        <f t="shared" si="3"/>
        <v>0</v>
      </c>
      <c r="AO13" s="1">
        <f>AVERAGE(AO10:AO12)</f>
        <v>27.933177933177934</v>
      </c>
      <c r="AP13" s="1">
        <f>STDEV(AO10:AO12)/SQRT(3)</f>
        <v>1.9319839563568546</v>
      </c>
      <c r="AR13" s="1" t="s">
        <v>371</v>
      </c>
      <c r="AU13">
        <f t="shared" si="9"/>
        <v>0</v>
      </c>
      <c r="AV13" s="1">
        <f>AVERAGE(AV10:AV12)</f>
        <v>28.824980583854906</v>
      </c>
      <c r="AW13" s="1">
        <f>STDEV(AV10:AV12)/SQRT(3)</f>
        <v>5.5206410174465068</v>
      </c>
      <c r="AY13" s="1" t="s">
        <v>372</v>
      </c>
      <c r="BB13">
        <f t="shared" si="4"/>
        <v>0</v>
      </c>
      <c r="BC13" s="1">
        <f>AVERAGE(BC10:BC12)</f>
        <v>21.416142214461541</v>
      </c>
      <c r="BD13" s="1">
        <f>STDEV(BC10:BC12)/SQRT(3)</f>
        <v>5.6188276777099668</v>
      </c>
      <c r="BF13" s="1" t="s">
        <v>373</v>
      </c>
      <c r="BI13">
        <f t="shared" si="5"/>
        <v>0</v>
      </c>
      <c r="BJ13" s="1">
        <f>AVERAGE(BJ10:BJ12)</f>
        <v>34.519017497740904</v>
      </c>
      <c r="BK13" s="1">
        <f>STDEV(BJ10:BJ12)/SQRT(3)</f>
        <v>4.168844823984962</v>
      </c>
      <c r="BM13" s="1" t="s">
        <v>374</v>
      </c>
      <c r="BP13">
        <f t="shared" si="6"/>
        <v>0</v>
      </c>
      <c r="BQ13" s="1">
        <f>AVERAGE(BQ10:BQ12)</f>
        <v>32.626262626262623</v>
      </c>
      <c r="BR13" s="1">
        <f>STDEV(BQ10:BQ12)/SQRT(3)</f>
        <v>1.3589519239468393</v>
      </c>
    </row>
    <row r="14" spans="2:70" x14ac:dyDescent="0.35">
      <c r="B14" t="s">
        <v>375</v>
      </c>
      <c r="C14">
        <v>3</v>
      </c>
      <c r="D14">
        <v>44</v>
      </c>
      <c r="E14">
        <f t="shared" si="0"/>
        <v>47</v>
      </c>
      <c r="F14">
        <f>(C14/E14)*100</f>
        <v>6.3829787234042552</v>
      </c>
      <c r="I14" t="s">
        <v>376</v>
      </c>
      <c r="J14">
        <v>16</v>
      </c>
      <c r="K14">
        <v>40</v>
      </c>
      <c r="L14">
        <f t="shared" si="7"/>
        <v>56</v>
      </c>
      <c r="M14">
        <f>(J14/L14)*100</f>
        <v>28.571428571428569</v>
      </c>
      <c r="P14" t="s">
        <v>377</v>
      </c>
      <c r="Q14">
        <v>1</v>
      </c>
      <c r="R14">
        <v>49</v>
      </c>
      <c r="S14">
        <f t="shared" si="8"/>
        <v>50</v>
      </c>
      <c r="T14">
        <f>(Q14/S14)*100</f>
        <v>2</v>
      </c>
      <c r="W14" t="s">
        <v>15</v>
      </c>
      <c r="X14">
        <v>0</v>
      </c>
      <c r="Y14">
        <v>44</v>
      </c>
      <c r="Z14">
        <f t="shared" si="1"/>
        <v>44</v>
      </c>
      <c r="AA14">
        <f>(X14/Z14)*100</f>
        <v>0</v>
      </c>
      <c r="AD14" t="s">
        <v>378</v>
      </c>
      <c r="AE14">
        <v>4</v>
      </c>
      <c r="AF14">
        <v>46</v>
      </c>
      <c r="AG14">
        <f t="shared" si="2"/>
        <v>50</v>
      </c>
      <c r="AH14">
        <f>(AE14/AG14)*100</f>
        <v>8</v>
      </c>
      <c r="AK14" t="s">
        <v>379</v>
      </c>
      <c r="AL14">
        <v>5</v>
      </c>
      <c r="AM14">
        <v>21</v>
      </c>
      <c r="AN14">
        <f t="shared" si="3"/>
        <v>26</v>
      </c>
      <c r="AO14">
        <f>(AL14/AN14)*100</f>
        <v>19.230769230769234</v>
      </c>
      <c r="AR14" t="s">
        <v>380</v>
      </c>
      <c r="AS14">
        <v>16</v>
      </c>
      <c r="AT14">
        <v>27</v>
      </c>
      <c r="AU14">
        <f t="shared" si="9"/>
        <v>43</v>
      </c>
      <c r="AV14">
        <f>(AS14/AU14)*100</f>
        <v>37.209302325581397</v>
      </c>
      <c r="AY14" t="s">
        <v>381</v>
      </c>
      <c r="AZ14">
        <v>2</v>
      </c>
      <c r="BA14">
        <v>28</v>
      </c>
      <c r="BB14">
        <f t="shared" si="4"/>
        <v>30</v>
      </c>
      <c r="BC14">
        <f>(AZ14/BB14)*100</f>
        <v>6.666666666666667</v>
      </c>
      <c r="BF14" t="s">
        <v>382</v>
      </c>
      <c r="BG14">
        <v>20</v>
      </c>
      <c r="BH14">
        <v>45</v>
      </c>
      <c r="BI14">
        <f t="shared" si="5"/>
        <v>65</v>
      </c>
      <c r="BJ14">
        <f>(BG14/BI14)*100</f>
        <v>30.76923076923077</v>
      </c>
      <c r="BM14" t="s">
        <v>383</v>
      </c>
      <c r="BN14">
        <v>12</v>
      </c>
      <c r="BO14">
        <v>26</v>
      </c>
      <c r="BP14">
        <f t="shared" si="6"/>
        <v>38</v>
      </c>
      <c r="BQ14">
        <f>(BN14/BP14)*100</f>
        <v>31.578947368421051</v>
      </c>
    </row>
    <row r="15" spans="2:70" x14ac:dyDescent="0.35">
      <c r="B15" t="s">
        <v>384</v>
      </c>
      <c r="C15">
        <v>18</v>
      </c>
      <c r="D15">
        <v>45</v>
      </c>
      <c r="E15">
        <f t="shared" si="0"/>
        <v>63</v>
      </c>
      <c r="F15">
        <f>(C15/E15)*100</f>
        <v>28.571428571428569</v>
      </c>
      <c r="I15" t="s">
        <v>385</v>
      </c>
      <c r="J15">
        <v>18</v>
      </c>
      <c r="K15">
        <v>55</v>
      </c>
      <c r="L15">
        <f t="shared" si="7"/>
        <v>73</v>
      </c>
      <c r="M15">
        <f>(J15/L15)*100</f>
        <v>24.657534246575342</v>
      </c>
      <c r="P15" t="s">
        <v>386</v>
      </c>
      <c r="Q15">
        <v>19</v>
      </c>
      <c r="R15">
        <v>44</v>
      </c>
      <c r="S15">
        <f t="shared" si="8"/>
        <v>63</v>
      </c>
      <c r="T15">
        <f>(Q15/S15)*100</f>
        <v>30.158730158730158</v>
      </c>
      <c r="W15" t="s">
        <v>16</v>
      </c>
      <c r="X15">
        <v>0</v>
      </c>
      <c r="Y15">
        <v>58</v>
      </c>
      <c r="Z15">
        <f t="shared" si="1"/>
        <v>58</v>
      </c>
      <c r="AA15">
        <f>(X15/Z15)*100</f>
        <v>0</v>
      </c>
      <c r="AD15" t="s">
        <v>387</v>
      </c>
      <c r="AE15">
        <v>3</v>
      </c>
      <c r="AF15">
        <v>46</v>
      </c>
      <c r="AG15">
        <f t="shared" si="2"/>
        <v>49</v>
      </c>
      <c r="AH15">
        <f>(AE15/AG15)*100</f>
        <v>6.1224489795918364</v>
      </c>
      <c r="AK15" t="s">
        <v>388</v>
      </c>
      <c r="AL15">
        <v>6</v>
      </c>
      <c r="AM15">
        <v>42</v>
      </c>
      <c r="AN15">
        <f t="shared" si="3"/>
        <v>48</v>
      </c>
      <c r="AO15">
        <f>(AL15/AN15)*100</f>
        <v>12.5</v>
      </c>
      <c r="AR15" t="s">
        <v>389</v>
      </c>
      <c r="AS15">
        <v>4</v>
      </c>
      <c r="AT15">
        <v>33</v>
      </c>
      <c r="AU15">
        <f t="shared" si="9"/>
        <v>37</v>
      </c>
      <c r="AV15">
        <f>(AS15/AU15)*100</f>
        <v>10.810810810810811</v>
      </c>
      <c r="AY15" t="s">
        <v>390</v>
      </c>
      <c r="AZ15">
        <v>12</v>
      </c>
      <c r="BA15">
        <v>40</v>
      </c>
      <c r="BB15">
        <f t="shared" si="4"/>
        <v>52</v>
      </c>
      <c r="BC15">
        <f>(AZ15/BB15)*100</f>
        <v>23.076923076923077</v>
      </c>
      <c r="BF15" t="s">
        <v>391</v>
      </c>
      <c r="BG15">
        <v>16</v>
      </c>
      <c r="BH15">
        <v>25</v>
      </c>
      <c r="BI15">
        <f>BH15+BG15</f>
        <v>41</v>
      </c>
      <c r="BJ15">
        <f>(BG15/BI15)*100</f>
        <v>39.024390243902438</v>
      </c>
      <c r="BM15" t="s">
        <v>392</v>
      </c>
      <c r="BN15">
        <v>14</v>
      </c>
      <c r="BO15">
        <v>30</v>
      </c>
      <c r="BP15">
        <f t="shared" si="6"/>
        <v>44</v>
      </c>
      <c r="BQ15">
        <f>(BN15/BP15)*100</f>
        <v>31.818181818181817</v>
      </c>
    </row>
    <row r="16" spans="2:70" x14ac:dyDescent="0.35">
      <c r="B16" t="s">
        <v>393</v>
      </c>
      <c r="C16">
        <v>11</v>
      </c>
      <c r="D16">
        <v>31</v>
      </c>
      <c r="E16">
        <f t="shared" si="0"/>
        <v>42</v>
      </c>
      <c r="F16">
        <f>(C16/E16)*100</f>
        <v>26.190476190476193</v>
      </c>
      <c r="I16" t="s">
        <v>394</v>
      </c>
      <c r="J16">
        <v>20</v>
      </c>
      <c r="K16">
        <v>44</v>
      </c>
      <c r="L16">
        <f t="shared" si="7"/>
        <v>64</v>
      </c>
      <c r="M16">
        <f>(J16/L16)*100</f>
        <v>31.25</v>
      </c>
      <c r="P16" t="s">
        <v>395</v>
      </c>
      <c r="Q16">
        <v>10</v>
      </c>
      <c r="R16">
        <v>45</v>
      </c>
      <c r="S16">
        <f t="shared" si="8"/>
        <v>55</v>
      </c>
      <c r="T16">
        <f>(Q16/S16)*100</f>
        <v>18.181818181818183</v>
      </c>
      <c r="W16" t="s">
        <v>17</v>
      </c>
      <c r="X16">
        <v>0</v>
      </c>
      <c r="Y16">
        <v>56</v>
      </c>
      <c r="Z16">
        <f t="shared" si="1"/>
        <v>56</v>
      </c>
      <c r="AA16">
        <f>(X16/Z16)*100</f>
        <v>0</v>
      </c>
      <c r="AD16" t="s">
        <v>396</v>
      </c>
      <c r="AE16">
        <v>11</v>
      </c>
      <c r="AF16">
        <v>38</v>
      </c>
      <c r="AG16">
        <f t="shared" si="2"/>
        <v>49</v>
      </c>
      <c r="AH16">
        <f>(AE16/AG16)*100</f>
        <v>22.448979591836736</v>
      </c>
      <c r="AK16" t="s">
        <v>397</v>
      </c>
      <c r="AL16">
        <v>8</v>
      </c>
      <c r="AM16">
        <v>41</v>
      </c>
      <c r="AN16">
        <f t="shared" si="3"/>
        <v>49</v>
      </c>
      <c r="AO16">
        <f>(AL16/AN16)*100</f>
        <v>16.326530612244898</v>
      </c>
      <c r="AR16" t="s">
        <v>398</v>
      </c>
      <c r="AS16">
        <v>11</v>
      </c>
      <c r="AT16">
        <v>32</v>
      </c>
      <c r="AU16">
        <f t="shared" si="9"/>
        <v>43</v>
      </c>
      <c r="AV16">
        <f>(AS16/AU16)*100</f>
        <v>25.581395348837212</v>
      </c>
      <c r="AY16" t="s">
        <v>399</v>
      </c>
      <c r="AZ16">
        <v>7</v>
      </c>
      <c r="BA16">
        <v>34</v>
      </c>
      <c r="BB16">
        <f t="shared" si="4"/>
        <v>41</v>
      </c>
      <c r="BC16">
        <f>(AZ16/BB16)*100</f>
        <v>17.073170731707318</v>
      </c>
      <c r="BF16" t="s">
        <v>400</v>
      </c>
      <c r="BG16">
        <v>9</v>
      </c>
      <c r="BH16">
        <v>26</v>
      </c>
      <c r="BI16">
        <f t="shared" si="5"/>
        <v>35</v>
      </c>
      <c r="BJ16">
        <f>(BG16/BI16)*100</f>
        <v>25.714285714285712</v>
      </c>
      <c r="BM16" t="s">
        <v>401</v>
      </c>
      <c r="BN16">
        <v>12</v>
      </c>
      <c r="BO16">
        <v>28</v>
      </c>
      <c r="BP16">
        <f t="shared" si="6"/>
        <v>40</v>
      </c>
      <c r="BQ16">
        <f>(BN16/BP16)*100</f>
        <v>30</v>
      </c>
    </row>
    <row r="17" spans="2:70" s="1" customFormat="1" x14ac:dyDescent="0.35">
      <c r="B17" s="1" t="s">
        <v>402</v>
      </c>
      <c r="E17">
        <f t="shared" si="0"/>
        <v>0</v>
      </c>
      <c r="F17" s="1">
        <f>AVERAGE(F14:F16)</f>
        <v>20.38162782843634</v>
      </c>
      <c r="G17" s="1">
        <f>STDEV(F14:F16)/SQRT(3)</f>
        <v>7.0329905003597704</v>
      </c>
      <c r="I17" s="1" t="s">
        <v>403</v>
      </c>
      <c r="L17">
        <f t="shared" si="7"/>
        <v>0</v>
      </c>
      <c r="M17" s="1">
        <f>AVERAGE(M14:M16)</f>
        <v>28.159654272667968</v>
      </c>
      <c r="N17" s="1">
        <f>STDEV(M14:M16)/SQRT(3)</f>
        <v>1.9141856172934288</v>
      </c>
      <c r="P17" s="1" t="s">
        <v>404</v>
      </c>
      <c r="S17">
        <f t="shared" si="8"/>
        <v>0</v>
      </c>
      <c r="T17" s="1">
        <f>AVERAGE(T14:T16)</f>
        <v>16.780182780182781</v>
      </c>
      <c r="U17" s="1">
        <f>STDEV(T14:T16)/SQRT(3)</f>
        <v>8.158879771704429</v>
      </c>
      <c r="W17" s="1" t="s">
        <v>18</v>
      </c>
      <c r="Z17">
        <f t="shared" si="1"/>
        <v>0</v>
      </c>
      <c r="AA17" s="1">
        <f>AVERAGE(AA14:AA16)</f>
        <v>0</v>
      </c>
      <c r="AB17" s="1">
        <f>STDEV(AA14:AA16)/SQRT(3)</f>
        <v>0</v>
      </c>
      <c r="AD17" s="1" t="s">
        <v>405</v>
      </c>
      <c r="AG17">
        <f t="shared" si="2"/>
        <v>0</v>
      </c>
      <c r="AH17" s="1">
        <f>AVERAGE(AH14:AH16)</f>
        <v>12.19047619047619</v>
      </c>
      <c r="AI17" s="1">
        <f>STDEV(AH14:AH16)/SQRT(3)</f>
        <v>5.1578085942692544</v>
      </c>
      <c r="AK17" s="1" t="s">
        <v>406</v>
      </c>
      <c r="AN17">
        <f t="shared" si="3"/>
        <v>0</v>
      </c>
      <c r="AO17" s="1">
        <f>AVERAGE(AO14:AO16)</f>
        <v>16.019099947671378</v>
      </c>
      <c r="AP17" s="1">
        <f>STDEV(AO14:AO16)/SQRT(3)</f>
        <v>1.9490766035576554</v>
      </c>
      <c r="AR17" s="1" t="s">
        <v>407</v>
      </c>
      <c r="AU17">
        <f t="shared" si="9"/>
        <v>0</v>
      </c>
      <c r="AV17" s="1">
        <f>AVERAGE(AV14:AV16)</f>
        <v>24.533836161743142</v>
      </c>
      <c r="AW17" s="1">
        <f>STDEV(AV14:AV16)/SQRT(3)</f>
        <v>7.6385671377054836</v>
      </c>
      <c r="AY17" s="1" t="s">
        <v>408</v>
      </c>
      <c r="BB17">
        <f t="shared" si="4"/>
        <v>0</v>
      </c>
      <c r="BC17" s="1">
        <f>AVERAGE(BC14:BC16)</f>
        <v>15.605586825099019</v>
      </c>
      <c r="BD17" s="1">
        <f>STDEV(BC14:BC16)/SQRT(3)</f>
        <v>4.7937278727796047</v>
      </c>
      <c r="BF17" s="1" t="s">
        <v>409</v>
      </c>
      <c r="BI17">
        <f t="shared" si="5"/>
        <v>0</v>
      </c>
      <c r="BJ17" s="1">
        <f>AVERAGE(BJ14:BJ16)</f>
        <v>31.835968909139638</v>
      </c>
      <c r="BK17" s="1">
        <f>STDEV(BJ14:BJ16)/SQRT(3)</f>
        <v>3.8791394381436093</v>
      </c>
      <c r="BM17" s="1" t="s">
        <v>410</v>
      </c>
      <c r="BP17">
        <f t="shared" si="6"/>
        <v>0</v>
      </c>
      <c r="BQ17" s="1">
        <f>AVERAGE(BQ14:BQ16)</f>
        <v>31.13237639553429</v>
      </c>
      <c r="BR17" s="1">
        <f>STDEV(BQ14:BQ16)/SQRT(3)</f>
        <v>0.57038452128381667</v>
      </c>
    </row>
    <row r="18" spans="2:70" x14ac:dyDescent="0.35">
      <c r="B18" t="s">
        <v>411</v>
      </c>
      <c r="C18">
        <v>51</v>
      </c>
      <c r="D18">
        <v>18</v>
      </c>
      <c r="E18">
        <f t="shared" si="0"/>
        <v>69</v>
      </c>
      <c r="F18">
        <f>(C18/E18)*100</f>
        <v>73.91304347826086</v>
      </c>
      <c r="I18" t="s">
        <v>412</v>
      </c>
      <c r="J18">
        <v>47</v>
      </c>
      <c r="K18">
        <v>5</v>
      </c>
      <c r="L18">
        <f t="shared" si="7"/>
        <v>52</v>
      </c>
      <c r="M18">
        <f>(J18/L18)*100</f>
        <v>90.384615384615387</v>
      </c>
      <c r="P18" t="s">
        <v>413</v>
      </c>
      <c r="Q18">
        <v>23</v>
      </c>
      <c r="R18">
        <v>12</v>
      </c>
      <c r="S18">
        <f t="shared" si="8"/>
        <v>35</v>
      </c>
      <c r="T18">
        <f>(Q18/S18)*100</f>
        <v>65.714285714285708</v>
      </c>
      <c r="W18" t="s">
        <v>414</v>
      </c>
      <c r="X18">
        <v>62</v>
      </c>
      <c r="Y18">
        <v>12</v>
      </c>
      <c r="Z18">
        <f t="shared" si="1"/>
        <v>74</v>
      </c>
      <c r="AA18">
        <f>(X18/Z18)*100</f>
        <v>83.78378378378379</v>
      </c>
      <c r="AD18" t="s">
        <v>19</v>
      </c>
      <c r="AE18">
        <v>2</v>
      </c>
      <c r="AF18">
        <v>70</v>
      </c>
      <c r="AG18">
        <f t="shared" si="2"/>
        <v>72</v>
      </c>
      <c r="AH18">
        <f>(AE18/AG18)*100</f>
        <v>2.7777777777777777</v>
      </c>
      <c r="AK18" t="s">
        <v>415</v>
      </c>
      <c r="AL18">
        <v>3</v>
      </c>
      <c r="AM18">
        <v>47</v>
      </c>
      <c r="AN18">
        <f t="shared" si="3"/>
        <v>50</v>
      </c>
      <c r="AO18">
        <f>(AL18/AN18)*100</f>
        <v>6</v>
      </c>
      <c r="AR18" t="s">
        <v>416</v>
      </c>
      <c r="AS18">
        <v>30</v>
      </c>
      <c r="AT18">
        <v>11</v>
      </c>
      <c r="AU18">
        <f t="shared" si="9"/>
        <v>41</v>
      </c>
      <c r="AV18">
        <f>(AS18/AU18)*100</f>
        <v>73.170731707317074</v>
      </c>
      <c r="AY18" t="s">
        <v>417</v>
      </c>
      <c r="AZ18">
        <v>18</v>
      </c>
      <c r="BA18">
        <v>26</v>
      </c>
      <c r="BB18">
        <f t="shared" si="4"/>
        <v>44</v>
      </c>
      <c r="BC18">
        <f>(AZ18/BB18)*100</f>
        <v>40.909090909090914</v>
      </c>
      <c r="BF18" t="s">
        <v>418</v>
      </c>
      <c r="BG18">
        <v>30</v>
      </c>
      <c r="BH18">
        <v>10</v>
      </c>
      <c r="BI18">
        <f t="shared" si="5"/>
        <v>40</v>
      </c>
      <c r="BJ18">
        <f>(BG18/BI18)*100</f>
        <v>75</v>
      </c>
      <c r="BM18" t="s">
        <v>419</v>
      </c>
      <c r="BN18">
        <v>21</v>
      </c>
      <c r="BO18">
        <v>24</v>
      </c>
      <c r="BP18">
        <f t="shared" si="6"/>
        <v>45</v>
      </c>
      <c r="BQ18">
        <f>(BN18/BP18)*100</f>
        <v>46.666666666666664</v>
      </c>
    </row>
    <row r="19" spans="2:70" x14ac:dyDescent="0.35">
      <c r="B19" t="s">
        <v>420</v>
      </c>
      <c r="C19">
        <v>16</v>
      </c>
      <c r="D19">
        <v>27</v>
      </c>
      <c r="E19">
        <f t="shared" si="0"/>
        <v>43</v>
      </c>
      <c r="F19">
        <f>(C19/E19)*100</f>
        <v>37.209302325581397</v>
      </c>
      <c r="I19" t="s">
        <v>421</v>
      </c>
      <c r="J19">
        <v>58</v>
      </c>
      <c r="K19">
        <v>10</v>
      </c>
      <c r="L19">
        <f t="shared" si="7"/>
        <v>68</v>
      </c>
      <c r="M19">
        <f>(J19/L19)*100</f>
        <v>85.294117647058826</v>
      </c>
      <c r="P19" s="9" t="s">
        <v>422</v>
      </c>
      <c r="Q19" s="9">
        <v>10</v>
      </c>
      <c r="R19" s="9">
        <v>47</v>
      </c>
      <c r="S19" s="9">
        <f t="shared" si="8"/>
        <v>57</v>
      </c>
      <c r="T19" s="9">
        <f>(Q19/S19)*100</f>
        <v>17.543859649122805</v>
      </c>
      <c r="W19" t="s">
        <v>423</v>
      </c>
      <c r="X19">
        <v>18</v>
      </c>
      <c r="Y19">
        <v>20</v>
      </c>
      <c r="Z19">
        <f t="shared" si="1"/>
        <v>38</v>
      </c>
      <c r="AA19">
        <f>(X19/Z19)*100</f>
        <v>47.368421052631575</v>
      </c>
      <c r="AD19" t="s">
        <v>20</v>
      </c>
      <c r="AE19">
        <v>0</v>
      </c>
      <c r="AF19">
        <v>49</v>
      </c>
      <c r="AG19">
        <f t="shared" si="2"/>
        <v>49</v>
      </c>
      <c r="AH19">
        <f>(AE19/AG19)*100</f>
        <v>0</v>
      </c>
      <c r="AK19" t="s">
        <v>424</v>
      </c>
      <c r="AL19">
        <v>5</v>
      </c>
      <c r="AM19">
        <v>24</v>
      </c>
      <c r="AN19">
        <f t="shared" si="3"/>
        <v>29</v>
      </c>
      <c r="AO19">
        <f>(AL19/AN19)*100</f>
        <v>17.241379310344829</v>
      </c>
      <c r="AR19" t="s">
        <v>425</v>
      </c>
      <c r="AS19">
        <v>25</v>
      </c>
      <c r="AT19">
        <v>15</v>
      </c>
      <c r="AU19">
        <f t="shared" si="9"/>
        <v>40</v>
      </c>
      <c r="AV19">
        <f>(AS19/AU19)*100</f>
        <v>62.5</v>
      </c>
      <c r="AY19" t="s">
        <v>426</v>
      </c>
      <c r="AZ19">
        <v>10</v>
      </c>
      <c r="BA19">
        <v>33</v>
      </c>
      <c r="BB19">
        <f t="shared" si="4"/>
        <v>43</v>
      </c>
      <c r="BC19">
        <f>(AZ19/BB19)*100</f>
        <v>23.255813953488371</v>
      </c>
      <c r="BF19" t="s">
        <v>427</v>
      </c>
      <c r="BG19">
        <v>30</v>
      </c>
      <c r="BH19">
        <v>7</v>
      </c>
      <c r="BI19">
        <f t="shared" si="5"/>
        <v>37</v>
      </c>
      <c r="BJ19">
        <f>(BG19/BI19)*100</f>
        <v>81.081081081081081</v>
      </c>
      <c r="BM19" t="s">
        <v>428</v>
      </c>
      <c r="BN19">
        <v>21</v>
      </c>
      <c r="BO19">
        <v>32</v>
      </c>
      <c r="BP19">
        <f t="shared" si="6"/>
        <v>53</v>
      </c>
      <c r="BQ19">
        <f>(BN19/BP19)*100</f>
        <v>39.622641509433961</v>
      </c>
    </row>
    <row r="20" spans="2:70" x14ac:dyDescent="0.35">
      <c r="B20" t="s">
        <v>429</v>
      </c>
      <c r="C20">
        <v>29</v>
      </c>
      <c r="D20">
        <v>15</v>
      </c>
      <c r="E20">
        <f t="shared" si="0"/>
        <v>44</v>
      </c>
      <c r="F20">
        <f>(C20/E20)*100</f>
        <v>65.909090909090907</v>
      </c>
      <c r="I20" t="s">
        <v>430</v>
      </c>
      <c r="J20">
        <v>33</v>
      </c>
      <c r="K20">
        <v>6</v>
      </c>
      <c r="L20">
        <f t="shared" si="7"/>
        <v>39</v>
      </c>
      <c r="M20">
        <f>(J20/L20)*100</f>
        <v>84.615384615384613</v>
      </c>
      <c r="P20" t="s">
        <v>431</v>
      </c>
      <c r="Q20">
        <v>41</v>
      </c>
      <c r="R20">
        <v>11</v>
      </c>
      <c r="S20">
        <f t="shared" si="8"/>
        <v>52</v>
      </c>
      <c r="T20">
        <f>(Q20/S20)*100</f>
        <v>78.84615384615384</v>
      </c>
      <c r="W20" t="s">
        <v>432</v>
      </c>
      <c r="X20">
        <v>43</v>
      </c>
      <c r="Y20">
        <v>38</v>
      </c>
      <c r="Z20">
        <f t="shared" si="1"/>
        <v>81</v>
      </c>
      <c r="AA20">
        <f>(X20/Z20)*100</f>
        <v>53.086419753086425</v>
      </c>
      <c r="AD20" t="s">
        <v>21</v>
      </c>
      <c r="AE20">
        <v>1</v>
      </c>
      <c r="AF20">
        <v>48</v>
      </c>
      <c r="AG20">
        <f t="shared" si="2"/>
        <v>49</v>
      </c>
      <c r="AH20">
        <f>(AE20/AG20)*100</f>
        <v>2.0408163265306123</v>
      </c>
      <c r="AK20" t="s">
        <v>433</v>
      </c>
      <c r="AL20">
        <v>12</v>
      </c>
      <c r="AM20">
        <v>36</v>
      </c>
      <c r="AN20">
        <f t="shared" si="3"/>
        <v>48</v>
      </c>
      <c r="AO20">
        <f>(AL20/AN20)*100</f>
        <v>25</v>
      </c>
      <c r="AR20" t="s">
        <v>434</v>
      </c>
      <c r="AS20">
        <v>48</v>
      </c>
      <c r="AT20">
        <v>16</v>
      </c>
      <c r="AU20">
        <f t="shared" si="9"/>
        <v>64</v>
      </c>
      <c r="AV20">
        <f>(AS20/AU20)*100</f>
        <v>75</v>
      </c>
      <c r="AY20" t="s">
        <v>435</v>
      </c>
      <c r="AZ20">
        <v>10</v>
      </c>
      <c r="BA20">
        <v>21</v>
      </c>
      <c r="BB20">
        <f t="shared" si="4"/>
        <v>31</v>
      </c>
      <c r="BC20">
        <f>(AZ20/BB20)*100</f>
        <v>32.258064516129032</v>
      </c>
      <c r="BF20" t="s">
        <v>436</v>
      </c>
      <c r="BG20">
        <v>52</v>
      </c>
      <c r="BH20">
        <v>15</v>
      </c>
      <c r="BI20">
        <f t="shared" si="5"/>
        <v>67</v>
      </c>
      <c r="BJ20">
        <f>(BG20/BI20)*100</f>
        <v>77.611940298507463</v>
      </c>
      <c r="BM20" t="s">
        <v>437</v>
      </c>
      <c r="BN20">
        <v>30</v>
      </c>
      <c r="BO20">
        <v>21</v>
      </c>
      <c r="BP20">
        <f t="shared" si="6"/>
        <v>51</v>
      </c>
      <c r="BQ20">
        <f>(BN20/BP20)*100</f>
        <v>58.82352941176471</v>
      </c>
    </row>
    <row r="21" spans="2:70" s="1" customFormat="1" x14ac:dyDescent="0.35">
      <c r="B21" s="1" t="s">
        <v>438</v>
      </c>
      <c r="E21">
        <f t="shared" si="0"/>
        <v>0</v>
      </c>
      <c r="F21" s="1">
        <f>AVERAGE(F18:F20)</f>
        <v>59.01047890431105</v>
      </c>
      <c r="G21" s="1">
        <f>STDEV(F18:F20)/SQRT(3)</f>
        <v>11.142774779277289</v>
      </c>
      <c r="I21" s="1" t="s">
        <v>439</v>
      </c>
      <c r="L21">
        <f t="shared" si="7"/>
        <v>0</v>
      </c>
      <c r="M21" s="1">
        <f>AVERAGE(M18:M20)</f>
        <v>86.764705882352928</v>
      </c>
      <c r="N21" s="1">
        <f>STDEV(M18:M20)/SQRT(3)</f>
        <v>1.8205290655465032</v>
      </c>
      <c r="P21" s="1" t="s">
        <v>440</v>
      </c>
      <c r="S21">
        <f t="shared" si="8"/>
        <v>0</v>
      </c>
      <c r="T21" s="1">
        <f>AVERAGE(T18:T20)</f>
        <v>54.034766403187454</v>
      </c>
      <c r="U21" s="1">
        <f>STDEV(T18:T20)/SQRT(3)</f>
        <v>18.635103049161227</v>
      </c>
      <c r="W21" s="1" t="s">
        <v>441</v>
      </c>
      <c r="Z21">
        <f t="shared" si="1"/>
        <v>0</v>
      </c>
      <c r="AA21" s="1">
        <f>AVERAGE(AA18:AA20)</f>
        <v>61.412874863167268</v>
      </c>
      <c r="AB21" s="1">
        <f>STDEV(AA18:AA20)/SQRT(3)</f>
        <v>11.306591760789956</v>
      </c>
      <c r="AD21" s="1" t="s">
        <v>22</v>
      </c>
      <c r="AG21">
        <f t="shared" si="2"/>
        <v>0</v>
      </c>
      <c r="AH21" s="1">
        <f>AVERAGE(AH18:AH20)</f>
        <v>1.6061980347694635</v>
      </c>
      <c r="AI21" s="1">
        <f>STDEV(AH18:AH20)/SQRT(3)</f>
        <v>0.83079924176041586</v>
      </c>
      <c r="AK21" s="1" t="s">
        <v>442</v>
      </c>
      <c r="AN21">
        <f t="shared" si="3"/>
        <v>0</v>
      </c>
      <c r="AO21" s="1">
        <f>AVERAGE(AO18:AO20)</f>
        <v>16.080459770114942</v>
      </c>
      <c r="AP21" s="1">
        <f>STDEV(AO18:AO20)/SQRT(3)</f>
        <v>5.5154570869561885</v>
      </c>
      <c r="AR21" s="1" t="s">
        <v>443</v>
      </c>
      <c r="AU21">
        <f t="shared" si="9"/>
        <v>0</v>
      </c>
      <c r="AV21" s="1">
        <f>AVERAGE(AV18:AV20)</f>
        <v>70.223577235772368</v>
      </c>
      <c r="AW21" s="1">
        <f>STDEV(AV18:AV20)/SQRT(3)</f>
        <v>3.8977253883668919</v>
      </c>
      <c r="AY21" s="1" t="s">
        <v>444</v>
      </c>
      <c r="BB21">
        <f t="shared" si="4"/>
        <v>0</v>
      </c>
      <c r="BC21" s="1">
        <f>AVERAGE(BC18:BC20)</f>
        <v>32.140989792902765</v>
      </c>
      <c r="BD21" s="1">
        <f>STDEV(BC18:BC20)/SQRT(3)</f>
        <v>5.0963982931058416</v>
      </c>
      <c r="BF21" s="1" t="s">
        <v>445</v>
      </c>
      <c r="BI21">
        <f t="shared" si="5"/>
        <v>0</v>
      </c>
      <c r="BJ21" s="1">
        <f>AVERAGE(BJ18:BJ20)</f>
        <v>77.897673793196191</v>
      </c>
      <c r="BK21" s="1">
        <f>STDEV(BJ18:BJ20)/SQRT(3)</f>
        <v>1.7612608647557799</v>
      </c>
      <c r="BM21" s="1" t="s">
        <v>446</v>
      </c>
      <c r="BP21">
        <f t="shared" si="6"/>
        <v>0</v>
      </c>
      <c r="BQ21" s="1">
        <f>AVERAGE(BQ18:BQ20)</f>
        <v>48.370945862621774</v>
      </c>
      <c r="BR21" s="1">
        <f>STDEV(BQ18:BQ20)/SQRT(3)</f>
        <v>5.6079393049138178</v>
      </c>
    </row>
    <row r="22" spans="2:70" x14ac:dyDescent="0.35">
      <c r="B22" t="s">
        <v>447</v>
      </c>
      <c r="C22">
        <v>38</v>
      </c>
      <c r="D22">
        <v>47</v>
      </c>
      <c r="E22">
        <f t="shared" si="0"/>
        <v>85</v>
      </c>
      <c r="F22">
        <f>(C22/E22)*100</f>
        <v>44.705882352941181</v>
      </c>
      <c r="I22" t="s">
        <v>448</v>
      </c>
      <c r="J22">
        <v>22</v>
      </c>
      <c r="K22">
        <v>24</v>
      </c>
      <c r="L22">
        <f t="shared" si="7"/>
        <v>46</v>
      </c>
      <c r="M22">
        <f>(J22/L22)*100</f>
        <v>47.826086956521742</v>
      </c>
      <c r="P22" t="s">
        <v>449</v>
      </c>
      <c r="Q22">
        <v>6</v>
      </c>
      <c r="R22">
        <v>25</v>
      </c>
      <c r="S22">
        <f t="shared" si="8"/>
        <v>31</v>
      </c>
      <c r="T22">
        <f>(Q22/S22)*100</f>
        <v>19.35483870967742</v>
      </c>
      <c r="W22" t="s">
        <v>450</v>
      </c>
      <c r="X22">
        <v>25</v>
      </c>
      <c r="Y22">
        <v>40</v>
      </c>
      <c r="Z22">
        <f t="shared" si="1"/>
        <v>65</v>
      </c>
      <c r="AA22">
        <f>(X22/Z22)*100</f>
        <v>38.461538461538467</v>
      </c>
      <c r="AD22" t="s">
        <v>451</v>
      </c>
      <c r="AE22">
        <v>16</v>
      </c>
      <c r="AF22">
        <v>51</v>
      </c>
      <c r="AG22">
        <f t="shared" si="2"/>
        <v>67</v>
      </c>
      <c r="AH22">
        <f>(AE22/AG22)*100</f>
        <v>23.880597014925371</v>
      </c>
      <c r="AK22" t="s">
        <v>23</v>
      </c>
      <c r="AL22">
        <v>2</v>
      </c>
      <c r="AM22">
        <v>48</v>
      </c>
      <c r="AN22">
        <f t="shared" si="3"/>
        <v>50</v>
      </c>
      <c r="AO22">
        <f>(AL22/AN22)*100</f>
        <v>4</v>
      </c>
      <c r="AR22" t="s">
        <v>452</v>
      </c>
      <c r="AS22">
        <v>20</v>
      </c>
      <c r="AT22">
        <v>25</v>
      </c>
      <c r="AU22">
        <f t="shared" si="9"/>
        <v>45</v>
      </c>
      <c r="AV22">
        <f>(AS22/AU22)*100</f>
        <v>44.444444444444443</v>
      </c>
      <c r="AY22" t="s">
        <v>453</v>
      </c>
      <c r="AZ22">
        <v>9</v>
      </c>
      <c r="BA22">
        <v>22</v>
      </c>
      <c r="BB22">
        <f t="shared" si="4"/>
        <v>31</v>
      </c>
      <c r="BC22">
        <f>(AZ22/BB22)*100</f>
        <v>29.032258064516132</v>
      </c>
      <c r="BF22" t="s">
        <v>454</v>
      </c>
      <c r="BG22">
        <v>16</v>
      </c>
      <c r="BH22">
        <v>16</v>
      </c>
      <c r="BI22">
        <f t="shared" si="5"/>
        <v>32</v>
      </c>
      <c r="BJ22">
        <f>(BG22/BI22)*100</f>
        <v>50</v>
      </c>
      <c r="BM22" t="s">
        <v>455</v>
      </c>
      <c r="BN22">
        <v>19</v>
      </c>
      <c r="BO22">
        <v>32</v>
      </c>
      <c r="BP22">
        <f t="shared" si="6"/>
        <v>51</v>
      </c>
      <c r="BQ22">
        <f>(BN22/BP22)*100</f>
        <v>37.254901960784316</v>
      </c>
    </row>
    <row r="23" spans="2:70" x14ac:dyDescent="0.35">
      <c r="B23" t="s">
        <v>456</v>
      </c>
      <c r="C23">
        <v>22</v>
      </c>
      <c r="D23">
        <v>32</v>
      </c>
      <c r="E23">
        <f t="shared" si="0"/>
        <v>54</v>
      </c>
      <c r="F23">
        <f>(C23/E23)*100</f>
        <v>40.74074074074074</v>
      </c>
      <c r="I23" t="s">
        <v>457</v>
      </c>
      <c r="J23">
        <v>16</v>
      </c>
      <c r="K23">
        <v>22</v>
      </c>
      <c r="L23">
        <f t="shared" si="7"/>
        <v>38</v>
      </c>
      <c r="M23">
        <f>(J23/L23)*100</f>
        <v>42.105263157894733</v>
      </c>
      <c r="P23" t="s">
        <v>458</v>
      </c>
      <c r="Q23">
        <v>18</v>
      </c>
      <c r="R23">
        <v>38</v>
      </c>
      <c r="S23">
        <f t="shared" si="8"/>
        <v>56</v>
      </c>
      <c r="T23">
        <f>(Q23/S23)*100</f>
        <v>32.142857142857146</v>
      </c>
      <c r="W23" t="s">
        <v>459</v>
      </c>
      <c r="X23">
        <v>14</v>
      </c>
      <c r="Y23">
        <v>27</v>
      </c>
      <c r="Z23">
        <f t="shared" si="1"/>
        <v>41</v>
      </c>
      <c r="AA23">
        <f>(X23/Z23)*100</f>
        <v>34.146341463414636</v>
      </c>
      <c r="AD23" t="s">
        <v>460</v>
      </c>
      <c r="AE23">
        <v>13</v>
      </c>
      <c r="AF23">
        <v>33</v>
      </c>
      <c r="AG23">
        <f t="shared" si="2"/>
        <v>46</v>
      </c>
      <c r="AH23">
        <f>(AE23/AG23)*100</f>
        <v>28.260869565217391</v>
      </c>
      <c r="AK23" t="s">
        <v>24</v>
      </c>
      <c r="AL23">
        <v>4</v>
      </c>
      <c r="AM23">
        <v>38</v>
      </c>
      <c r="AN23">
        <f t="shared" si="3"/>
        <v>42</v>
      </c>
      <c r="AO23">
        <f>(AL23/AN23)*100</f>
        <v>9.5238095238095237</v>
      </c>
      <c r="AR23" t="s">
        <v>461</v>
      </c>
      <c r="AS23">
        <v>19</v>
      </c>
      <c r="AT23">
        <v>19</v>
      </c>
      <c r="AU23">
        <f t="shared" si="9"/>
        <v>38</v>
      </c>
      <c r="AV23">
        <f>(AS23/AU23)*100</f>
        <v>50</v>
      </c>
      <c r="AY23" t="s">
        <v>462</v>
      </c>
      <c r="AZ23">
        <v>14</v>
      </c>
      <c r="BA23">
        <v>36</v>
      </c>
      <c r="BB23">
        <f t="shared" si="4"/>
        <v>50</v>
      </c>
      <c r="BC23">
        <f>(AZ23/BB23)*100</f>
        <v>28.000000000000004</v>
      </c>
      <c r="BF23" t="s">
        <v>463</v>
      </c>
      <c r="BG23">
        <v>22</v>
      </c>
      <c r="BH23">
        <v>20</v>
      </c>
      <c r="BI23">
        <f t="shared" si="5"/>
        <v>42</v>
      </c>
      <c r="BJ23">
        <f>(BG23/BI23)*100</f>
        <v>52.380952380952387</v>
      </c>
      <c r="BM23" t="s">
        <v>464</v>
      </c>
      <c r="BN23">
        <v>29</v>
      </c>
      <c r="BO23">
        <v>14</v>
      </c>
      <c r="BP23">
        <f t="shared" si="6"/>
        <v>43</v>
      </c>
      <c r="BQ23">
        <f>(BN23/BP23)*100</f>
        <v>67.441860465116278</v>
      </c>
    </row>
    <row r="24" spans="2:70" x14ac:dyDescent="0.35">
      <c r="B24" t="s">
        <v>465</v>
      </c>
      <c r="C24">
        <v>26</v>
      </c>
      <c r="D24">
        <v>30</v>
      </c>
      <c r="E24">
        <f t="shared" si="0"/>
        <v>56</v>
      </c>
      <c r="F24">
        <f>(C24/E24)*100</f>
        <v>46.428571428571431</v>
      </c>
      <c r="I24" t="s">
        <v>466</v>
      </c>
      <c r="J24">
        <v>24</v>
      </c>
      <c r="K24">
        <v>15</v>
      </c>
      <c r="L24">
        <f t="shared" si="7"/>
        <v>39</v>
      </c>
      <c r="M24">
        <f>(J24/L24)*100</f>
        <v>61.53846153846154</v>
      </c>
      <c r="P24" t="s">
        <v>467</v>
      </c>
      <c r="Q24">
        <v>13</v>
      </c>
      <c r="R24">
        <v>51</v>
      </c>
      <c r="S24">
        <f t="shared" si="8"/>
        <v>64</v>
      </c>
      <c r="T24">
        <f>(Q24/S24)*100</f>
        <v>20.3125</v>
      </c>
      <c r="W24" t="s">
        <v>468</v>
      </c>
      <c r="X24">
        <v>22</v>
      </c>
      <c r="Y24">
        <v>55</v>
      </c>
      <c r="Z24">
        <f t="shared" si="1"/>
        <v>77</v>
      </c>
      <c r="AA24">
        <f>(X24/Z24)*100</f>
        <v>28.571428571428569</v>
      </c>
      <c r="AD24" t="s">
        <v>469</v>
      </c>
      <c r="AE24">
        <v>11</v>
      </c>
      <c r="AF24">
        <v>45</v>
      </c>
      <c r="AG24">
        <f t="shared" si="2"/>
        <v>56</v>
      </c>
      <c r="AH24">
        <f>(AE24/AG24)*100</f>
        <v>19.642857142857142</v>
      </c>
      <c r="AK24" t="s">
        <v>25</v>
      </c>
      <c r="AL24">
        <v>6</v>
      </c>
      <c r="AM24">
        <v>65</v>
      </c>
      <c r="AN24">
        <f t="shared" si="3"/>
        <v>71</v>
      </c>
      <c r="AO24">
        <f>(AL24/AN24)*100</f>
        <v>8.4507042253521121</v>
      </c>
      <c r="AR24" t="s">
        <v>470</v>
      </c>
      <c r="AS24">
        <v>16</v>
      </c>
      <c r="AT24">
        <v>23</v>
      </c>
      <c r="AU24">
        <f t="shared" si="9"/>
        <v>39</v>
      </c>
      <c r="AV24">
        <f>(AS24/AU24)*100</f>
        <v>41.025641025641022</v>
      </c>
      <c r="AY24" t="s">
        <v>471</v>
      </c>
      <c r="AZ24">
        <v>7</v>
      </c>
      <c r="BA24">
        <v>29</v>
      </c>
      <c r="BB24">
        <f t="shared" si="4"/>
        <v>36</v>
      </c>
      <c r="BC24">
        <f>(AZ24/BB24)*100</f>
        <v>19.444444444444446</v>
      </c>
      <c r="BF24" t="s">
        <v>472</v>
      </c>
      <c r="BG24">
        <v>25</v>
      </c>
      <c r="BH24">
        <v>24</v>
      </c>
      <c r="BI24">
        <f t="shared" si="5"/>
        <v>49</v>
      </c>
      <c r="BJ24">
        <f>(BG24/BI24)*100</f>
        <v>51.020408163265309</v>
      </c>
      <c r="BM24" t="s">
        <v>473</v>
      </c>
      <c r="BN24">
        <v>10</v>
      </c>
      <c r="BO24">
        <v>9</v>
      </c>
      <c r="BP24">
        <f t="shared" si="6"/>
        <v>19</v>
      </c>
      <c r="BQ24">
        <f>(BN24/BP24)*100</f>
        <v>52.631578947368418</v>
      </c>
    </row>
    <row r="25" spans="2:70" s="1" customFormat="1" x14ac:dyDescent="0.35">
      <c r="B25" s="1" t="s">
        <v>474</v>
      </c>
      <c r="E25">
        <f t="shared" si="0"/>
        <v>0</v>
      </c>
      <c r="F25" s="1">
        <f>AVERAGE(F22:F24)</f>
        <v>43.958398174084458</v>
      </c>
      <c r="G25" s="1">
        <f>STDEV(F22:F24)/SQRT(3)</f>
        <v>1.6839342753987339</v>
      </c>
      <c r="I25" s="1" t="s">
        <v>475</v>
      </c>
      <c r="L25">
        <f t="shared" si="7"/>
        <v>0</v>
      </c>
      <c r="M25" s="1">
        <f>AVERAGE(M22:M24)</f>
        <v>50.489937217626</v>
      </c>
      <c r="N25" s="1">
        <f>STDEV(M22:M24)/SQRT(3)</f>
        <v>5.7658296160744884</v>
      </c>
      <c r="P25" s="1" t="s">
        <v>476</v>
      </c>
      <c r="S25">
        <f t="shared" si="8"/>
        <v>0</v>
      </c>
      <c r="T25" s="1">
        <f>AVERAGE(T22:T24)</f>
        <v>23.936731950844855</v>
      </c>
      <c r="U25" s="1">
        <f>STDEV(T22:T24)/SQRT(3)</f>
        <v>4.1123653691024646</v>
      </c>
      <c r="W25" s="1" t="s">
        <v>477</v>
      </c>
      <c r="Z25">
        <f t="shared" si="1"/>
        <v>0</v>
      </c>
      <c r="AA25" s="1">
        <f>AVERAGE(AA22:AA24)</f>
        <v>33.726436165460555</v>
      </c>
      <c r="AB25" s="1">
        <f>STDEV(AA22:AA24)/SQRT(3)</f>
        <v>2.8627381271578702</v>
      </c>
      <c r="AD25" s="1" t="s">
        <v>478</v>
      </c>
      <c r="AG25">
        <f t="shared" si="2"/>
        <v>0</v>
      </c>
      <c r="AH25" s="1">
        <f>AVERAGE(AH22:AH24)</f>
        <v>23.928107907666632</v>
      </c>
      <c r="AI25" s="1">
        <f>STDEV(AH22:AH24)/SQRT(3)</f>
        <v>2.4879193108355948</v>
      </c>
      <c r="AK25" s="1" t="s">
        <v>26</v>
      </c>
      <c r="AN25">
        <f t="shared" si="3"/>
        <v>0</v>
      </c>
      <c r="AO25" s="1">
        <f>AVERAGE(AO22:AO24)</f>
        <v>7.3248379163872128</v>
      </c>
      <c r="AP25" s="1">
        <f>STDEV(AO22:AO24)/SQRT(3)</f>
        <v>1.6910350994858019</v>
      </c>
      <c r="AR25" s="1" t="s">
        <v>479</v>
      </c>
      <c r="AU25">
        <f t="shared" si="9"/>
        <v>0</v>
      </c>
      <c r="AV25" s="1">
        <f>AVERAGE(AV22:AV24)</f>
        <v>45.15669515669515</v>
      </c>
      <c r="AW25" s="1">
        <f>STDEV(AV22:AV24)/SQRT(3)</f>
        <v>2.6150370015221975</v>
      </c>
      <c r="AY25" s="1" t="s">
        <v>480</v>
      </c>
      <c r="BB25">
        <f t="shared" si="4"/>
        <v>0</v>
      </c>
      <c r="BC25" s="1">
        <f>AVERAGE(BC22:BC24)</f>
        <v>25.492234169653528</v>
      </c>
      <c r="BD25" s="1">
        <f>STDEV(BC22:BC24)/SQRT(3)</f>
        <v>3.0385418431762012</v>
      </c>
      <c r="BF25" s="1" t="s">
        <v>481</v>
      </c>
      <c r="BI25">
        <f t="shared" si="5"/>
        <v>0</v>
      </c>
      <c r="BJ25" s="1">
        <f>AVERAGE(BJ22:BJ24)</f>
        <v>51.13378684807256</v>
      </c>
      <c r="BK25" s="1">
        <f>STDEV(BJ22:BJ24)/SQRT(3)</f>
        <v>0.68965561568007205</v>
      </c>
      <c r="BM25" s="1" t="s">
        <v>482</v>
      </c>
      <c r="BP25">
        <f t="shared" si="6"/>
        <v>0</v>
      </c>
      <c r="BQ25" s="1">
        <f>AVERAGE(BQ22:BQ24)</f>
        <v>52.442780457756335</v>
      </c>
      <c r="BR25" s="1">
        <f>STDEV(BQ22:BQ24)/SQRT(3)</f>
        <v>8.7147355972097547</v>
      </c>
    </row>
    <row r="26" spans="2:70" x14ac:dyDescent="0.35">
      <c r="B26" t="s">
        <v>483</v>
      </c>
      <c r="C26">
        <v>34</v>
      </c>
      <c r="D26">
        <v>53</v>
      </c>
      <c r="E26">
        <f t="shared" si="0"/>
        <v>87</v>
      </c>
      <c r="F26">
        <f>(C26/E26)*100</f>
        <v>39.080459770114942</v>
      </c>
      <c r="I26" t="s">
        <v>484</v>
      </c>
      <c r="J26">
        <v>35</v>
      </c>
      <c r="K26">
        <v>52</v>
      </c>
      <c r="L26">
        <f t="shared" si="7"/>
        <v>87</v>
      </c>
      <c r="M26">
        <f>(J26/L26)*100</f>
        <v>40.229885057471265</v>
      </c>
      <c r="P26" t="s">
        <v>485</v>
      </c>
      <c r="Q26">
        <v>17</v>
      </c>
      <c r="R26">
        <v>42</v>
      </c>
      <c r="S26">
        <f t="shared" si="8"/>
        <v>59</v>
      </c>
      <c r="T26">
        <f>(Q26/S26)*100</f>
        <v>28.8135593220339</v>
      </c>
      <c r="W26" t="s">
        <v>486</v>
      </c>
      <c r="X26">
        <v>29</v>
      </c>
      <c r="Y26">
        <v>21</v>
      </c>
      <c r="Z26">
        <f t="shared" si="1"/>
        <v>50</v>
      </c>
      <c r="AA26">
        <f>(X26/Z26)*100</f>
        <v>57.999999999999993</v>
      </c>
      <c r="AD26" t="s">
        <v>487</v>
      </c>
      <c r="AE26">
        <v>23</v>
      </c>
      <c r="AF26">
        <v>46</v>
      </c>
      <c r="AG26">
        <f t="shared" si="2"/>
        <v>69</v>
      </c>
      <c r="AH26">
        <f>(AE26/AG26)*100</f>
        <v>33.333333333333329</v>
      </c>
      <c r="AK26" t="s">
        <v>488</v>
      </c>
      <c r="AL26">
        <v>17</v>
      </c>
      <c r="AM26">
        <v>36</v>
      </c>
      <c r="AN26">
        <f t="shared" si="3"/>
        <v>53</v>
      </c>
      <c r="AO26">
        <f>(AL26/AN26)*100</f>
        <v>32.075471698113205</v>
      </c>
      <c r="AR26" t="s">
        <v>27</v>
      </c>
      <c r="AS26">
        <v>6</v>
      </c>
      <c r="AT26">
        <v>41</v>
      </c>
      <c r="AU26">
        <f t="shared" si="9"/>
        <v>47</v>
      </c>
      <c r="AV26">
        <f>(AS26/AU26)*100</f>
        <v>12.76595744680851</v>
      </c>
      <c r="AY26" t="s">
        <v>489</v>
      </c>
      <c r="AZ26">
        <v>23</v>
      </c>
      <c r="BA26">
        <v>29</v>
      </c>
      <c r="BB26">
        <f t="shared" si="4"/>
        <v>52</v>
      </c>
      <c r="BC26">
        <f>(AZ26/BB26)*100</f>
        <v>44.230769230769226</v>
      </c>
      <c r="BF26" t="s">
        <v>490</v>
      </c>
      <c r="BG26">
        <v>26</v>
      </c>
      <c r="BH26">
        <v>20</v>
      </c>
      <c r="BI26">
        <f t="shared" si="5"/>
        <v>46</v>
      </c>
      <c r="BJ26">
        <f>(BG26/BI26)*100</f>
        <v>56.521739130434781</v>
      </c>
      <c r="BM26" t="s">
        <v>491</v>
      </c>
      <c r="BN26">
        <v>22</v>
      </c>
      <c r="BO26">
        <v>34</v>
      </c>
      <c r="BP26">
        <f t="shared" si="6"/>
        <v>56</v>
      </c>
      <c r="BQ26">
        <f>(BN26/BP26)*100</f>
        <v>39.285714285714285</v>
      </c>
    </row>
    <row r="27" spans="2:70" x14ac:dyDescent="0.35">
      <c r="B27" t="s">
        <v>492</v>
      </c>
      <c r="C27">
        <v>25</v>
      </c>
      <c r="D27">
        <v>51</v>
      </c>
      <c r="E27">
        <f t="shared" si="0"/>
        <v>76</v>
      </c>
      <c r="F27">
        <f>(C27/E27)*100</f>
        <v>32.894736842105267</v>
      </c>
      <c r="I27" t="s">
        <v>493</v>
      </c>
      <c r="J27">
        <v>44</v>
      </c>
      <c r="K27">
        <v>32</v>
      </c>
      <c r="L27">
        <f t="shared" si="7"/>
        <v>76</v>
      </c>
      <c r="M27">
        <f>(J27/L27)*100</f>
        <v>57.894736842105267</v>
      </c>
      <c r="P27" t="s">
        <v>494</v>
      </c>
      <c r="Q27">
        <v>23</v>
      </c>
      <c r="R27">
        <v>51</v>
      </c>
      <c r="S27">
        <f t="shared" si="8"/>
        <v>74</v>
      </c>
      <c r="T27">
        <f>(Q27/S27)*100</f>
        <v>31.081081081081081</v>
      </c>
      <c r="W27" t="s">
        <v>495</v>
      </c>
      <c r="X27">
        <v>18</v>
      </c>
      <c r="Y27">
        <v>28</v>
      </c>
      <c r="Z27">
        <f t="shared" si="1"/>
        <v>46</v>
      </c>
      <c r="AA27">
        <f>(X27/Z27)*100</f>
        <v>39.130434782608695</v>
      </c>
      <c r="AD27" t="s">
        <v>496</v>
      </c>
      <c r="AE27">
        <v>31</v>
      </c>
      <c r="AF27">
        <v>46</v>
      </c>
      <c r="AG27">
        <f t="shared" si="2"/>
        <v>77</v>
      </c>
      <c r="AH27">
        <f>(AE27/AG27)*100</f>
        <v>40.259740259740262</v>
      </c>
      <c r="AK27" t="s">
        <v>497</v>
      </c>
      <c r="AL27">
        <v>15</v>
      </c>
      <c r="AM27">
        <v>32</v>
      </c>
      <c r="AN27">
        <f t="shared" si="3"/>
        <v>47</v>
      </c>
      <c r="AO27">
        <f>(AL27/AN27)*100</f>
        <v>31.914893617021278</v>
      </c>
      <c r="AR27" t="s">
        <v>28</v>
      </c>
      <c r="AS27">
        <v>5</v>
      </c>
      <c r="AT27">
        <v>52</v>
      </c>
      <c r="AU27">
        <f t="shared" si="9"/>
        <v>57</v>
      </c>
      <c r="AV27">
        <f>(AS27/AU27)*100</f>
        <v>8.7719298245614024</v>
      </c>
      <c r="AY27" t="s">
        <v>498</v>
      </c>
      <c r="AZ27">
        <v>12</v>
      </c>
      <c r="BA27">
        <v>53</v>
      </c>
      <c r="BB27">
        <f t="shared" si="4"/>
        <v>65</v>
      </c>
      <c r="BC27">
        <f>(AZ27/BB27)*100</f>
        <v>18.461538461538463</v>
      </c>
      <c r="BF27" t="s">
        <v>499</v>
      </c>
      <c r="BG27">
        <v>36</v>
      </c>
      <c r="BH27">
        <v>37</v>
      </c>
      <c r="BI27">
        <f t="shared" si="5"/>
        <v>73</v>
      </c>
      <c r="BJ27">
        <f>(BG27/BI27)*100</f>
        <v>49.315068493150683</v>
      </c>
      <c r="BM27" t="s">
        <v>500</v>
      </c>
      <c r="BN27">
        <v>14</v>
      </c>
      <c r="BO27">
        <v>29</v>
      </c>
      <c r="BP27">
        <f t="shared" si="6"/>
        <v>43</v>
      </c>
      <c r="BQ27">
        <f>(BN27/BP27)*100</f>
        <v>32.558139534883722</v>
      </c>
    </row>
    <row r="28" spans="2:70" x14ac:dyDescent="0.35">
      <c r="B28" t="s">
        <v>501</v>
      </c>
      <c r="C28">
        <v>19</v>
      </c>
      <c r="D28">
        <v>69</v>
      </c>
      <c r="E28">
        <f t="shared" si="0"/>
        <v>88</v>
      </c>
      <c r="F28">
        <f>(C28/E28)*100</f>
        <v>21.59090909090909</v>
      </c>
      <c r="I28" t="s">
        <v>502</v>
      </c>
      <c r="J28">
        <v>29</v>
      </c>
      <c r="K28">
        <v>57</v>
      </c>
      <c r="L28">
        <f t="shared" si="7"/>
        <v>86</v>
      </c>
      <c r="M28">
        <f>(J28/L28)*100</f>
        <v>33.720930232558139</v>
      </c>
      <c r="P28" t="s">
        <v>503</v>
      </c>
      <c r="Q28">
        <v>17</v>
      </c>
      <c r="R28">
        <v>21</v>
      </c>
      <c r="S28">
        <f t="shared" si="8"/>
        <v>38</v>
      </c>
      <c r="T28">
        <f>(Q28/S28)*100</f>
        <v>44.736842105263158</v>
      </c>
      <c r="W28" t="s">
        <v>504</v>
      </c>
      <c r="X28">
        <v>26</v>
      </c>
      <c r="Y28">
        <v>34</v>
      </c>
      <c r="Z28">
        <f t="shared" si="1"/>
        <v>60</v>
      </c>
      <c r="AA28">
        <f>(X28/Z28)*100</f>
        <v>43.333333333333336</v>
      </c>
      <c r="AD28" t="s">
        <v>505</v>
      </c>
      <c r="AE28">
        <v>6</v>
      </c>
      <c r="AF28">
        <v>35</v>
      </c>
      <c r="AG28">
        <f t="shared" si="2"/>
        <v>41</v>
      </c>
      <c r="AH28">
        <f>(AE28/AG28)*100</f>
        <v>14.634146341463413</v>
      </c>
      <c r="AK28" t="s">
        <v>506</v>
      </c>
      <c r="AL28">
        <v>17</v>
      </c>
      <c r="AM28">
        <v>50</v>
      </c>
      <c r="AN28">
        <f t="shared" si="3"/>
        <v>67</v>
      </c>
      <c r="AO28">
        <f>(AL28/AN28)*100</f>
        <v>25.373134328358208</v>
      </c>
      <c r="AR28" t="s">
        <v>29</v>
      </c>
      <c r="AS28">
        <v>9</v>
      </c>
      <c r="AT28">
        <v>53</v>
      </c>
      <c r="AU28">
        <f t="shared" si="9"/>
        <v>62</v>
      </c>
      <c r="AV28">
        <f>(AS28/AU28)*100</f>
        <v>14.516129032258066</v>
      </c>
      <c r="AY28" t="s">
        <v>507</v>
      </c>
      <c r="AZ28">
        <v>18</v>
      </c>
      <c r="BA28">
        <v>30</v>
      </c>
      <c r="BB28">
        <f t="shared" si="4"/>
        <v>48</v>
      </c>
      <c r="BC28">
        <f>(AZ28/BB28)*100</f>
        <v>37.5</v>
      </c>
      <c r="BF28" t="s">
        <v>508</v>
      </c>
      <c r="BG28">
        <v>30</v>
      </c>
      <c r="BH28">
        <v>38</v>
      </c>
      <c r="BI28">
        <f t="shared" si="5"/>
        <v>68</v>
      </c>
      <c r="BJ28">
        <f>(BG28/BI28)*100</f>
        <v>44.117647058823529</v>
      </c>
      <c r="BM28" t="s">
        <v>509</v>
      </c>
      <c r="BN28">
        <v>32</v>
      </c>
      <c r="BO28">
        <v>26</v>
      </c>
      <c r="BP28">
        <f t="shared" si="6"/>
        <v>58</v>
      </c>
      <c r="BQ28">
        <f>(BN28/BP28)*100</f>
        <v>55.172413793103445</v>
      </c>
    </row>
    <row r="29" spans="2:70" s="1" customFormat="1" x14ac:dyDescent="0.35">
      <c r="B29" s="1" t="s">
        <v>510</v>
      </c>
      <c r="E29">
        <f t="shared" si="0"/>
        <v>0</v>
      </c>
      <c r="F29" s="1">
        <f>AVERAGE(F26:F28)</f>
        <v>31.1887019010431</v>
      </c>
      <c r="G29" s="1">
        <f>STDEV(F26:F28)/SQRT(3)</f>
        <v>5.1203519460814793</v>
      </c>
      <c r="I29" s="1" t="s">
        <v>511</v>
      </c>
      <c r="L29">
        <f t="shared" si="7"/>
        <v>0</v>
      </c>
      <c r="M29" s="1">
        <f>AVERAGE(M26:M28)</f>
        <v>43.948517377378231</v>
      </c>
      <c r="N29" s="1">
        <f>STDEV(M26:M28)/SQRT(3)</f>
        <v>7.2218280522071314</v>
      </c>
      <c r="P29" s="1" t="s">
        <v>512</v>
      </c>
      <c r="S29">
        <f t="shared" si="8"/>
        <v>0</v>
      </c>
      <c r="T29" s="1">
        <f>AVERAGE(T26:T28)</f>
        <v>34.877160836126045</v>
      </c>
      <c r="U29" s="1">
        <f>STDEV(T26:T28)/SQRT(3)</f>
        <v>4.9731076728965764</v>
      </c>
      <c r="W29" s="1" t="s">
        <v>513</v>
      </c>
      <c r="Z29">
        <f t="shared" si="1"/>
        <v>0</v>
      </c>
      <c r="AA29" s="1">
        <f>AVERAGE(AA26:AA28)</f>
        <v>46.821256038647341</v>
      </c>
      <c r="AB29" s="1">
        <f>STDEV(AA26:AA28)/SQRT(3)</f>
        <v>5.7195374659153915</v>
      </c>
      <c r="AD29" s="1" t="s">
        <v>514</v>
      </c>
      <c r="AG29">
        <f t="shared" si="2"/>
        <v>0</v>
      </c>
      <c r="AH29" s="1">
        <f>AVERAGE(AH26:AH28)</f>
        <v>29.409073311512334</v>
      </c>
      <c r="AI29" s="1">
        <f>STDEV(AH26:AH28)/SQRT(3)</f>
        <v>7.6532700735318331</v>
      </c>
      <c r="AK29" s="1" t="s">
        <v>515</v>
      </c>
      <c r="AN29">
        <f t="shared" si="3"/>
        <v>0</v>
      </c>
      <c r="AO29" s="1">
        <f>AVERAGE(AO26:AO28)</f>
        <v>29.787833214497564</v>
      </c>
      <c r="AP29" s="1">
        <f>STDEV(AO26:AO28)/SQRT(3)</f>
        <v>2.2078361217484894</v>
      </c>
      <c r="AR29" s="1" t="s">
        <v>30</v>
      </c>
      <c r="AU29">
        <f t="shared" si="9"/>
        <v>0</v>
      </c>
      <c r="AV29" s="1">
        <f>AVERAGE(AV26:AV28)</f>
        <v>12.018005434542658</v>
      </c>
      <c r="AW29" s="1">
        <f>STDEV(AV26:AV28)/SQRT(3)</f>
        <v>1.6998559050612845</v>
      </c>
      <c r="AY29" s="1" t="s">
        <v>516</v>
      </c>
      <c r="BB29">
        <f t="shared" si="4"/>
        <v>0</v>
      </c>
      <c r="BC29" s="1">
        <f>AVERAGE(BC26:BC28)</f>
        <v>33.397435897435898</v>
      </c>
      <c r="BD29" s="1">
        <f>STDEV(BC26:BC28)/SQRT(3)</f>
        <v>7.7165749693155714</v>
      </c>
      <c r="BF29" s="1" t="s">
        <v>517</v>
      </c>
      <c r="BI29">
        <f t="shared" si="5"/>
        <v>0</v>
      </c>
      <c r="BJ29" s="1">
        <f>AVERAGE(BJ26:BJ28)</f>
        <v>49.984818227469667</v>
      </c>
      <c r="BK29" s="1">
        <f>STDEV(BJ26:BJ28)/SQRT(3)</f>
        <v>3.5963777406448738</v>
      </c>
      <c r="BM29" s="1" t="s">
        <v>518</v>
      </c>
      <c r="BP29">
        <f t="shared" si="6"/>
        <v>0</v>
      </c>
      <c r="BQ29" s="1">
        <f>AVERAGE(BQ26:BQ28)</f>
        <v>42.338755871233822</v>
      </c>
      <c r="BR29" s="1">
        <f>STDEV(BQ26:BQ28)/SQRT(3)</f>
        <v>6.7042809022464143</v>
      </c>
    </row>
    <row r="30" spans="2:70" x14ac:dyDescent="0.35">
      <c r="B30" t="s">
        <v>519</v>
      </c>
      <c r="C30">
        <v>37</v>
      </c>
      <c r="D30">
        <v>26</v>
      </c>
      <c r="E30">
        <f t="shared" si="0"/>
        <v>63</v>
      </c>
      <c r="F30">
        <f>(C30/E30)*100</f>
        <v>58.730158730158735</v>
      </c>
      <c r="I30" t="s">
        <v>520</v>
      </c>
      <c r="J30">
        <v>52</v>
      </c>
      <c r="K30">
        <v>8</v>
      </c>
      <c r="L30">
        <f t="shared" si="7"/>
        <v>60</v>
      </c>
      <c r="M30">
        <f>(J30/L30)*100</f>
        <v>86.666666666666671</v>
      </c>
      <c r="P30" t="s">
        <v>521</v>
      </c>
      <c r="Q30">
        <v>24</v>
      </c>
      <c r="R30">
        <v>19</v>
      </c>
      <c r="S30">
        <f t="shared" si="8"/>
        <v>43</v>
      </c>
      <c r="T30">
        <f>(Q30/S30)*100</f>
        <v>55.813953488372093</v>
      </c>
      <c r="W30" s="9" t="s">
        <v>522</v>
      </c>
      <c r="X30" s="9">
        <v>53</v>
      </c>
      <c r="Y30" s="9">
        <v>12</v>
      </c>
      <c r="Z30" s="9">
        <f t="shared" si="1"/>
        <v>65</v>
      </c>
      <c r="AA30" s="9">
        <f>(X30/Z30)*100</f>
        <v>81.538461538461533</v>
      </c>
      <c r="AD30" t="s">
        <v>523</v>
      </c>
      <c r="AE30">
        <v>11</v>
      </c>
      <c r="AF30">
        <v>27</v>
      </c>
      <c r="AG30">
        <f t="shared" si="2"/>
        <v>38</v>
      </c>
      <c r="AH30">
        <f>(AE30/AG30)*100</f>
        <v>28.947368421052634</v>
      </c>
      <c r="AK30" t="s">
        <v>524</v>
      </c>
      <c r="AL30">
        <v>14</v>
      </c>
      <c r="AM30">
        <v>32</v>
      </c>
      <c r="AN30">
        <f t="shared" si="3"/>
        <v>46</v>
      </c>
      <c r="AO30">
        <f>(AL30/AN30)*100</f>
        <v>30.434782608695656</v>
      </c>
      <c r="AR30" t="s">
        <v>525</v>
      </c>
      <c r="AS30">
        <v>28</v>
      </c>
      <c r="AT30">
        <v>20</v>
      </c>
      <c r="AU30">
        <f t="shared" si="9"/>
        <v>48</v>
      </c>
      <c r="AV30">
        <f>(AS30/AU30)*100</f>
        <v>58.333333333333336</v>
      </c>
      <c r="AY30" t="s">
        <v>31</v>
      </c>
      <c r="AZ30">
        <v>7</v>
      </c>
      <c r="BA30">
        <v>38</v>
      </c>
      <c r="BB30">
        <f t="shared" si="4"/>
        <v>45</v>
      </c>
      <c r="BC30">
        <f>(AZ30/BB30)*100</f>
        <v>15.555555555555555</v>
      </c>
      <c r="BF30" t="s">
        <v>526</v>
      </c>
      <c r="BG30">
        <v>20</v>
      </c>
      <c r="BH30">
        <v>13</v>
      </c>
      <c r="BI30">
        <f t="shared" si="5"/>
        <v>33</v>
      </c>
      <c r="BJ30">
        <f>(BG30/BI30)*100</f>
        <v>60.606060606060609</v>
      </c>
      <c r="BM30" t="s">
        <v>527</v>
      </c>
      <c r="BN30">
        <v>22</v>
      </c>
      <c r="BO30">
        <v>23</v>
      </c>
      <c r="BP30">
        <f t="shared" si="6"/>
        <v>45</v>
      </c>
      <c r="BQ30">
        <f>(BN30/BP30)*100</f>
        <v>48.888888888888886</v>
      </c>
    </row>
    <row r="31" spans="2:70" x14ac:dyDescent="0.35">
      <c r="B31" t="s">
        <v>528</v>
      </c>
      <c r="C31">
        <v>39</v>
      </c>
      <c r="D31">
        <v>31</v>
      </c>
      <c r="E31">
        <f t="shared" si="0"/>
        <v>70</v>
      </c>
      <c r="F31">
        <f>(C31/E31)*100</f>
        <v>55.714285714285715</v>
      </c>
      <c r="I31" t="s">
        <v>529</v>
      </c>
      <c r="J31">
        <v>30</v>
      </c>
      <c r="K31">
        <v>18</v>
      </c>
      <c r="L31">
        <f t="shared" si="7"/>
        <v>48</v>
      </c>
      <c r="M31">
        <f>(J31/L31)*100</f>
        <v>62.5</v>
      </c>
      <c r="P31" t="s">
        <v>530</v>
      </c>
      <c r="Q31">
        <v>40</v>
      </c>
      <c r="R31">
        <v>18</v>
      </c>
      <c r="S31">
        <f t="shared" si="8"/>
        <v>58</v>
      </c>
      <c r="T31">
        <f>(Q31/S31)*100</f>
        <v>68.965517241379317</v>
      </c>
      <c r="W31" t="s">
        <v>531</v>
      </c>
      <c r="X31">
        <v>29</v>
      </c>
      <c r="Y31">
        <v>25</v>
      </c>
      <c r="Z31">
        <f t="shared" si="1"/>
        <v>54</v>
      </c>
      <c r="AA31">
        <f>(X31/Z31)*100</f>
        <v>53.703703703703709</v>
      </c>
      <c r="AD31" t="s">
        <v>532</v>
      </c>
      <c r="AE31">
        <v>12</v>
      </c>
      <c r="AF31">
        <v>22</v>
      </c>
      <c r="AG31">
        <f t="shared" si="2"/>
        <v>34</v>
      </c>
      <c r="AH31">
        <f>(AE31/AG31)*100</f>
        <v>35.294117647058826</v>
      </c>
      <c r="AK31" t="s">
        <v>533</v>
      </c>
      <c r="AL31">
        <v>32</v>
      </c>
      <c r="AM31">
        <v>37</v>
      </c>
      <c r="AN31">
        <f t="shared" si="3"/>
        <v>69</v>
      </c>
      <c r="AO31">
        <f>(AL31/AN31)*100</f>
        <v>46.376811594202898</v>
      </c>
      <c r="AR31" t="s">
        <v>534</v>
      </c>
      <c r="AS31">
        <v>23</v>
      </c>
      <c r="AT31">
        <v>21</v>
      </c>
      <c r="AU31">
        <f t="shared" si="9"/>
        <v>44</v>
      </c>
      <c r="AV31">
        <f>(AS31/AU31)*100</f>
        <v>52.272727272727273</v>
      </c>
      <c r="AY31" t="s">
        <v>32</v>
      </c>
      <c r="AZ31">
        <v>15</v>
      </c>
      <c r="BA31">
        <v>25</v>
      </c>
      <c r="BB31">
        <f t="shared" si="4"/>
        <v>40</v>
      </c>
      <c r="BC31">
        <f>(AZ31/BB31)*100</f>
        <v>37.5</v>
      </c>
      <c r="BD31" t="s">
        <v>707</v>
      </c>
      <c r="BF31" t="s">
        <v>535</v>
      </c>
      <c r="BG31">
        <v>23</v>
      </c>
      <c r="BH31">
        <v>28</v>
      </c>
      <c r="BI31">
        <f t="shared" si="5"/>
        <v>51</v>
      </c>
      <c r="BJ31">
        <f>(BG31/BI31)*100</f>
        <v>45.098039215686278</v>
      </c>
      <c r="BM31" t="s">
        <v>536</v>
      </c>
      <c r="BN31">
        <v>51</v>
      </c>
      <c r="BO31">
        <v>11</v>
      </c>
      <c r="BP31">
        <f t="shared" si="6"/>
        <v>62</v>
      </c>
      <c r="BQ31">
        <f>(BN31/BP31)*100</f>
        <v>82.258064516129039</v>
      </c>
    </row>
    <row r="32" spans="2:70" x14ac:dyDescent="0.35">
      <c r="B32" t="s">
        <v>537</v>
      </c>
      <c r="C32">
        <v>25</v>
      </c>
      <c r="D32">
        <v>44</v>
      </c>
      <c r="E32">
        <f t="shared" si="0"/>
        <v>69</v>
      </c>
      <c r="F32">
        <f>(C32/E32)*100</f>
        <v>36.231884057971016</v>
      </c>
      <c r="I32" t="s">
        <v>538</v>
      </c>
      <c r="J32">
        <v>45</v>
      </c>
      <c r="K32">
        <v>15</v>
      </c>
      <c r="L32">
        <f t="shared" si="7"/>
        <v>60</v>
      </c>
      <c r="M32">
        <f>(J32/L32)*100</f>
        <v>75</v>
      </c>
      <c r="P32" t="s">
        <v>539</v>
      </c>
      <c r="Q32">
        <v>29</v>
      </c>
      <c r="R32">
        <v>39</v>
      </c>
      <c r="S32">
        <f t="shared" si="8"/>
        <v>68</v>
      </c>
      <c r="T32">
        <f>(Q32/S32)*100</f>
        <v>42.647058823529413</v>
      </c>
      <c r="W32" t="s">
        <v>540</v>
      </c>
      <c r="X32">
        <v>15</v>
      </c>
      <c r="Y32">
        <v>17</v>
      </c>
      <c r="Z32">
        <f t="shared" si="1"/>
        <v>32</v>
      </c>
      <c r="AA32">
        <f>(X32/Z32)*100</f>
        <v>46.875</v>
      </c>
      <c r="AD32" t="s">
        <v>541</v>
      </c>
      <c r="AE32">
        <v>8</v>
      </c>
      <c r="AF32">
        <v>15</v>
      </c>
      <c r="AG32">
        <f t="shared" si="2"/>
        <v>23</v>
      </c>
      <c r="AH32">
        <f>(AE32/AG32)*100</f>
        <v>34.782608695652172</v>
      </c>
      <c r="AK32" t="s">
        <v>542</v>
      </c>
      <c r="AL32">
        <v>12</v>
      </c>
      <c r="AM32">
        <v>43</v>
      </c>
      <c r="AN32">
        <f t="shared" si="3"/>
        <v>55</v>
      </c>
      <c r="AO32">
        <f>(AL32/AN32)*100</f>
        <v>21.818181818181817</v>
      </c>
      <c r="AR32" t="s">
        <v>543</v>
      </c>
      <c r="AS32">
        <v>14</v>
      </c>
      <c r="AT32">
        <v>8</v>
      </c>
      <c r="AU32">
        <f t="shared" si="9"/>
        <v>22</v>
      </c>
      <c r="AV32">
        <f>(AS32/AU32)*100</f>
        <v>63.636363636363633</v>
      </c>
      <c r="AY32" t="s">
        <v>33</v>
      </c>
      <c r="AZ32">
        <v>10</v>
      </c>
      <c r="BA32">
        <v>33</v>
      </c>
      <c r="BB32">
        <f t="shared" si="4"/>
        <v>43</v>
      </c>
      <c r="BC32">
        <f>(AZ32/BB32)*100</f>
        <v>23.255813953488371</v>
      </c>
      <c r="BD32">
        <f>STDEV(BC30:BC32)</f>
        <v>11.133653619379094</v>
      </c>
      <c r="BF32" t="s">
        <v>544</v>
      </c>
      <c r="BG32">
        <v>46</v>
      </c>
      <c r="BH32">
        <v>15</v>
      </c>
      <c r="BI32">
        <f t="shared" si="5"/>
        <v>61</v>
      </c>
      <c r="BJ32">
        <f>(BG32/BI32)*100</f>
        <v>75.409836065573771</v>
      </c>
      <c r="BM32" t="s">
        <v>545</v>
      </c>
      <c r="BN32">
        <v>34</v>
      </c>
      <c r="BO32">
        <v>16</v>
      </c>
      <c r="BP32">
        <f t="shared" si="6"/>
        <v>50</v>
      </c>
      <c r="BQ32">
        <f>(BN32/BP32)*100</f>
        <v>68</v>
      </c>
    </row>
    <row r="33" spans="2:70" s="1" customFormat="1" x14ac:dyDescent="0.35">
      <c r="B33" s="1" t="s">
        <v>546</v>
      </c>
      <c r="E33">
        <f t="shared" si="0"/>
        <v>0</v>
      </c>
      <c r="F33" s="1">
        <f>AVERAGE(F30:F32)</f>
        <v>50.225442834138484</v>
      </c>
      <c r="G33" s="1">
        <f>STDEV(F30:F32)/SQRT(3)</f>
        <v>7.0507360828145371</v>
      </c>
      <c r="I33" s="1" t="s">
        <v>547</v>
      </c>
      <c r="L33">
        <f t="shared" si="7"/>
        <v>0</v>
      </c>
      <c r="M33" s="1">
        <f>AVERAGE(M30:M32)</f>
        <v>74.722222222222229</v>
      </c>
      <c r="N33" s="1">
        <f>STDEV(M30:M32)/SQRT(3)</f>
        <v>6.9776981594891279</v>
      </c>
      <c r="P33" s="1" t="s">
        <v>548</v>
      </c>
      <c r="S33">
        <f t="shared" si="8"/>
        <v>0</v>
      </c>
      <c r="T33" s="1">
        <f>AVERAGE(T30:T32)</f>
        <v>55.808843184426941</v>
      </c>
      <c r="U33" s="1">
        <f>STDEV(T30:T32)/SQRT(3)</f>
        <v>7.5974849557694064</v>
      </c>
      <c r="W33" s="1" t="s">
        <v>549</v>
      </c>
      <c r="Z33">
        <f t="shared" si="1"/>
        <v>0</v>
      </c>
      <c r="AA33" s="1">
        <f>AVERAGE(AA30:AA32)</f>
        <v>60.705721747388417</v>
      </c>
      <c r="AB33" s="1">
        <f>STDEV(AA30:AA32)/SQRT(3)</f>
        <v>10.60125910714015</v>
      </c>
      <c r="AD33" s="1" t="s">
        <v>550</v>
      </c>
      <c r="AG33">
        <f t="shared" si="2"/>
        <v>0</v>
      </c>
      <c r="AH33" s="1">
        <f>AVERAGE(AH30:AH32)</f>
        <v>33.008031587921209</v>
      </c>
      <c r="AI33" s="1">
        <f>STDEV(AH30:AH32)/SQRT(3)</f>
        <v>2.0356939331109869</v>
      </c>
      <c r="AK33" s="1" t="s">
        <v>551</v>
      </c>
      <c r="AN33">
        <f t="shared" si="3"/>
        <v>0</v>
      </c>
      <c r="AO33" s="1">
        <f>AVERAGE(AO30:AO32)</f>
        <v>32.876592007026794</v>
      </c>
      <c r="AP33" s="1">
        <f>STDEV(AO30:AO32)/SQRT(3)</f>
        <v>7.1938260328388726</v>
      </c>
      <c r="AR33" s="1" t="s">
        <v>552</v>
      </c>
      <c r="AU33">
        <f t="shared" si="9"/>
        <v>0</v>
      </c>
      <c r="AV33" s="1">
        <f>AVERAGE(AV30:AV32)</f>
        <v>58.080808080808083</v>
      </c>
      <c r="AW33" s="1">
        <f>STDEV(AV30:AV32)/SQRT(3)</f>
        <v>3.282828282828282</v>
      </c>
      <c r="AY33" s="1" t="s">
        <v>34</v>
      </c>
      <c r="BB33">
        <f t="shared" si="4"/>
        <v>0</v>
      </c>
      <c r="BC33" s="1">
        <f>AVERAGE(BC30:BC32)</f>
        <v>25.43712316968131</v>
      </c>
      <c r="BD33" s="1">
        <f>STDEV(BC30:BC32)/SQRT(3)</f>
        <v>6.428017914212572</v>
      </c>
      <c r="BF33" s="1" t="s">
        <v>553</v>
      </c>
      <c r="BI33">
        <f t="shared" si="5"/>
        <v>0</v>
      </c>
      <c r="BJ33" s="1">
        <f>AVERAGE(BJ30:BJ32)</f>
        <v>60.371311962440224</v>
      </c>
      <c r="BK33" s="1">
        <f>STDEV(BJ30:BJ32)/SQRT(3)</f>
        <v>8.7510492182646722</v>
      </c>
      <c r="BM33" s="1" t="s">
        <v>554</v>
      </c>
      <c r="BP33">
        <f t="shared" si="6"/>
        <v>0</v>
      </c>
      <c r="BQ33" s="1">
        <f>AVERAGE(BQ30:BQ32)</f>
        <v>66.382317801672642</v>
      </c>
      <c r="BR33" s="1">
        <f>STDEV(BQ30:BQ32)/SQRT(3)</f>
        <v>9.6667495792103129</v>
      </c>
    </row>
    <row r="34" spans="2:70" x14ac:dyDescent="0.35">
      <c r="B34" t="s">
        <v>555</v>
      </c>
      <c r="C34">
        <v>1</v>
      </c>
      <c r="D34">
        <v>80</v>
      </c>
      <c r="E34">
        <f t="shared" si="0"/>
        <v>81</v>
      </c>
      <c r="F34">
        <f>(C34/E34)*100</f>
        <v>1.2345679012345678</v>
      </c>
      <c r="I34" t="s">
        <v>556</v>
      </c>
      <c r="J34">
        <v>1</v>
      </c>
      <c r="K34">
        <v>64</v>
      </c>
      <c r="L34">
        <f t="shared" si="7"/>
        <v>65</v>
      </c>
      <c r="M34">
        <f>(J34/L34)*100</f>
        <v>1.5384615384615385</v>
      </c>
      <c r="P34" t="s">
        <v>557</v>
      </c>
      <c r="Q34">
        <v>6</v>
      </c>
      <c r="R34">
        <v>57</v>
      </c>
      <c r="S34">
        <f t="shared" si="8"/>
        <v>63</v>
      </c>
      <c r="T34">
        <f>(Q34/S34)*100</f>
        <v>9.5238095238095237</v>
      </c>
      <c r="W34" t="s">
        <v>558</v>
      </c>
      <c r="X34">
        <v>12</v>
      </c>
      <c r="Y34">
        <v>63</v>
      </c>
      <c r="Z34">
        <f t="shared" si="1"/>
        <v>75</v>
      </c>
      <c r="AA34">
        <f>(X34/Z34)*100</f>
        <v>16</v>
      </c>
      <c r="AD34" t="s">
        <v>559</v>
      </c>
      <c r="AE34">
        <v>7</v>
      </c>
      <c r="AF34">
        <v>65</v>
      </c>
      <c r="AG34">
        <f t="shared" si="2"/>
        <v>72</v>
      </c>
      <c r="AH34">
        <f>(AE34/AG34)*100</f>
        <v>9.7222222222222232</v>
      </c>
      <c r="AK34" t="s">
        <v>560</v>
      </c>
      <c r="AL34">
        <v>8</v>
      </c>
      <c r="AM34">
        <v>33</v>
      </c>
      <c r="AN34">
        <f t="shared" si="3"/>
        <v>41</v>
      </c>
      <c r="AO34">
        <f>(AL34/AN34)*100</f>
        <v>19.512195121951219</v>
      </c>
      <c r="AR34" t="s">
        <v>561</v>
      </c>
      <c r="AS34">
        <v>5</v>
      </c>
      <c r="AT34">
        <v>46</v>
      </c>
      <c r="AU34">
        <f t="shared" si="9"/>
        <v>51</v>
      </c>
      <c r="AV34">
        <f>(AS34/AU34)*100</f>
        <v>9.8039215686274517</v>
      </c>
      <c r="AY34" t="s">
        <v>562</v>
      </c>
      <c r="AZ34">
        <v>7</v>
      </c>
      <c r="BA34">
        <v>52</v>
      </c>
      <c r="BB34">
        <f t="shared" si="4"/>
        <v>59</v>
      </c>
      <c r="BC34">
        <f>(AZ34/BB34)*100</f>
        <v>11.864406779661017</v>
      </c>
      <c r="BF34" t="s">
        <v>35</v>
      </c>
      <c r="BG34">
        <v>1</v>
      </c>
      <c r="BH34">
        <v>44</v>
      </c>
      <c r="BI34">
        <f t="shared" si="5"/>
        <v>45</v>
      </c>
      <c r="BJ34">
        <f>(BG34/BI34)*100</f>
        <v>2.2222222222222223</v>
      </c>
      <c r="BM34" t="s">
        <v>563</v>
      </c>
      <c r="BN34">
        <v>17</v>
      </c>
      <c r="BO34">
        <v>26</v>
      </c>
      <c r="BP34">
        <f t="shared" si="6"/>
        <v>43</v>
      </c>
      <c r="BQ34">
        <f>(BN34/BP34)*100</f>
        <v>39.534883720930232</v>
      </c>
    </row>
    <row r="35" spans="2:70" x14ac:dyDescent="0.35">
      <c r="B35" t="s">
        <v>564</v>
      </c>
      <c r="C35">
        <v>0</v>
      </c>
      <c r="D35">
        <v>82</v>
      </c>
      <c r="E35">
        <f t="shared" si="0"/>
        <v>82</v>
      </c>
      <c r="F35">
        <f>(C35/E35)*100</f>
        <v>0</v>
      </c>
      <c r="I35" t="s">
        <v>565</v>
      </c>
      <c r="J35">
        <v>1</v>
      </c>
      <c r="K35">
        <v>83</v>
      </c>
      <c r="L35">
        <f t="shared" si="7"/>
        <v>84</v>
      </c>
      <c r="M35">
        <f>(J35/L35)*100</f>
        <v>1.1904761904761905</v>
      </c>
      <c r="P35" t="s">
        <v>566</v>
      </c>
      <c r="Q35">
        <v>1</v>
      </c>
      <c r="R35">
        <v>58</v>
      </c>
      <c r="S35">
        <f t="shared" si="8"/>
        <v>59</v>
      </c>
      <c r="T35">
        <f>(Q35/S35)*100</f>
        <v>1.6949152542372881</v>
      </c>
      <c r="W35" t="s">
        <v>567</v>
      </c>
      <c r="X35">
        <v>9</v>
      </c>
      <c r="Y35">
        <v>67</v>
      </c>
      <c r="Z35">
        <f t="shared" si="1"/>
        <v>76</v>
      </c>
      <c r="AA35">
        <f>(X35/Z35)*100</f>
        <v>11.842105263157894</v>
      </c>
      <c r="AD35" t="s">
        <v>568</v>
      </c>
      <c r="AE35">
        <v>8</v>
      </c>
      <c r="AF35">
        <v>55</v>
      </c>
      <c r="AG35">
        <f t="shared" si="2"/>
        <v>63</v>
      </c>
      <c r="AH35">
        <f>(AE35/AG35)*100</f>
        <v>12.698412698412698</v>
      </c>
      <c r="AK35" t="s">
        <v>569</v>
      </c>
      <c r="AL35">
        <v>7</v>
      </c>
      <c r="AM35">
        <v>39</v>
      </c>
      <c r="AN35">
        <f t="shared" si="3"/>
        <v>46</v>
      </c>
      <c r="AO35">
        <f>(AL35/AN35)*100</f>
        <v>15.217391304347828</v>
      </c>
      <c r="AR35" t="s">
        <v>570</v>
      </c>
      <c r="AS35">
        <v>6</v>
      </c>
      <c r="AT35">
        <v>29</v>
      </c>
      <c r="AU35">
        <f t="shared" si="9"/>
        <v>35</v>
      </c>
      <c r="AV35">
        <f>(AS35/AU35)*100</f>
        <v>17.142857142857142</v>
      </c>
      <c r="AY35" t="s">
        <v>571</v>
      </c>
      <c r="AZ35">
        <v>8</v>
      </c>
      <c r="BA35">
        <v>40</v>
      </c>
      <c r="BB35">
        <f t="shared" si="4"/>
        <v>48</v>
      </c>
      <c r="BC35">
        <f>(AZ35/BB35)*100</f>
        <v>16.666666666666664</v>
      </c>
      <c r="BF35" t="s">
        <v>36</v>
      </c>
      <c r="BG35">
        <v>1</v>
      </c>
      <c r="BH35">
        <v>43</v>
      </c>
      <c r="BI35">
        <f t="shared" si="5"/>
        <v>44</v>
      </c>
      <c r="BJ35">
        <f>(BG35/BI35)*100</f>
        <v>2.2727272727272729</v>
      </c>
      <c r="BM35" t="s">
        <v>572</v>
      </c>
      <c r="BN35">
        <v>7</v>
      </c>
      <c r="BO35">
        <v>20</v>
      </c>
      <c r="BP35">
        <f t="shared" si="6"/>
        <v>27</v>
      </c>
      <c r="BQ35">
        <f>(BN35/BP35)*100</f>
        <v>25.925925925925924</v>
      </c>
    </row>
    <row r="36" spans="2:70" x14ac:dyDescent="0.35">
      <c r="B36" t="s">
        <v>573</v>
      </c>
      <c r="C36">
        <v>1</v>
      </c>
      <c r="D36">
        <v>65</v>
      </c>
      <c r="E36">
        <f t="shared" si="0"/>
        <v>66</v>
      </c>
      <c r="F36">
        <f>(C36/E36)*100</f>
        <v>1.5151515151515151</v>
      </c>
      <c r="I36" t="s">
        <v>574</v>
      </c>
      <c r="J36">
        <v>1</v>
      </c>
      <c r="K36">
        <v>73</v>
      </c>
      <c r="L36">
        <f t="shared" si="7"/>
        <v>74</v>
      </c>
      <c r="M36">
        <f>(J36/L36)*100</f>
        <v>1.3513513513513513</v>
      </c>
      <c r="P36" t="s">
        <v>575</v>
      </c>
      <c r="Q36">
        <v>10</v>
      </c>
      <c r="R36">
        <v>48</v>
      </c>
      <c r="S36">
        <f t="shared" si="8"/>
        <v>58</v>
      </c>
      <c r="T36">
        <f>(Q36/S36)*100</f>
        <v>17.241379310344829</v>
      </c>
      <c r="W36" t="s">
        <v>576</v>
      </c>
      <c r="X36">
        <v>14</v>
      </c>
      <c r="Y36">
        <v>50</v>
      </c>
      <c r="Z36">
        <f t="shared" si="1"/>
        <v>64</v>
      </c>
      <c r="AA36">
        <f>(X36/Z36)*100</f>
        <v>21.875</v>
      </c>
      <c r="AD36" t="s">
        <v>577</v>
      </c>
      <c r="AE36">
        <v>8</v>
      </c>
      <c r="AF36">
        <v>51</v>
      </c>
      <c r="AG36">
        <f t="shared" si="2"/>
        <v>59</v>
      </c>
      <c r="AH36">
        <f>(AE36/AG36)*100</f>
        <v>13.559322033898304</v>
      </c>
      <c r="AK36" t="s">
        <v>578</v>
      </c>
      <c r="AL36">
        <v>9</v>
      </c>
      <c r="AM36">
        <v>48</v>
      </c>
      <c r="AN36">
        <f t="shared" si="3"/>
        <v>57</v>
      </c>
      <c r="AO36">
        <f>(AL36/AN36)*100</f>
        <v>15.789473684210526</v>
      </c>
      <c r="AR36" t="s">
        <v>579</v>
      </c>
      <c r="AS36">
        <v>12</v>
      </c>
      <c r="AT36">
        <v>19</v>
      </c>
      <c r="AU36">
        <f t="shared" si="9"/>
        <v>31</v>
      </c>
      <c r="AV36">
        <f>(AS36/AU36)*100</f>
        <v>38.70967741935484</v>
      </c>
      <c r="AY36" t="s">
        <v>580</v>
      </c>
      <c r="AZ36">
        <v>6</v>
      </c>
      <c r="BA36">
        <v>26</v>
      </c>
      <c r="BB36">
        <f t="shared" si="4"/>
        <v>32</v>
      </c>
      <c r="BC36">
        <f>(AZ36/BB36)*100</f>
        <v>18.75</v>
      </c>
      <c r="BF36" t="s">
        <v>37</v>
      </c>
      <c r="BG36">
        <v>1</v>
      </c>
      <c r="BH36">
        <v>41</v>
      </c>
      <c r="BI36">
        <f t="shared" si="5"/>
        <v>42</v>
      </c>
      <c r="BJ36">
        <f>(BG36/BI36)*100</f>
        <v>2.3809523809523809</v>
      </c>
      <c r="BM36" t="s">
        <v>581</v>
      </c>
      <c r="BN36">
        <v>26</v>
      </c>
      <c r="BO36">
        <v>23</v>
      </c>
      <c r="BP36">
        <f t="shared" si="6"/>
        <v>49</v>
      </c>
      <c r="BQ36">
        <f>(BN36/BP36)*100</f>
        <v>53.061224489795919</v>
      </c>
    </row>
    <row r="37" spans="2:70" s="1" customFormat="1" x14ac:dyDescent="0.35">
      <c r="B37" s="1" t="s">
        <v>582</v>
      </c>
      <c r="E37">
        <f t="shared" si="0"/>
        <v>0</v>
      </c>
      <c r="F37" s="1">
        <f>AVERAGE(F34:F36)</f>
        <v>0.91657313879536095</v>
      </c>
      <c r="G37" s="1">
        <f>STDEV(F34:F36)/SQRT(3)</f>
        <v>0.46538927439673511</v>
      </c>
      <c r="I37" s="1" t="s">
        <v>583</v>
      </c>
      <c r="L37">
        <f t="shared" si="7"/>
        <v>0</v>
      </c>
      <c r="M37" s="1">
        <f>AVERAGE(M34:M36)</f>
        <v>1.3600963600963603</v>
      </c>
      <c r="N37" s="1">
        <f>STDEV(M34:M36)/SQRT(3)</f>
        <v>0.1005498333938336</v>
      </c>
      <c r="P37" s="1" t="s">
        <v>584</v>
      </c>
      <c r="S37">
        <f t="shared" si="8"/>
        <v>0</v>
      </c>
      <c r="T37" s="1">
        <f>AVERAGE(T34:T36)</f>
        <v>9.4867013627972145</v>
      </c>
      <c r="U37" s="1">
        <f>STDEV(T34:T36)/SQRT(3)</f>
        <v>4.4879159574599594</v>
      </c>
      <c r="W37" s="1" t="s">
        <v>585</v>
      </c>
      <c r="Z37">
        <f t="shared" si="1"/>
        <v>0</v>
      </c>
      <c r="AA37" s="1">
        <f>AVERAGE(AA34:AA36)</f>
        <v>16.57236842105263</v>
      </c>
      <c r="AB37" s="1">
        <f>STDEV(AA34:AA36)/SQRT(3)</f>
        <v>2.910352121147445</v>
      </c>
      <c r="AD37" s="1" t="s">
        <v>586</v>
      </c>
      <c r="AG37">
        <f t="shared" si="2"/>
        <v>0</v>
      </c>
      <c r="AH37" s="1">
        <f>AVERAGE(AH34:AH36)</f>
        <v>11.993318984844407</v>
      </c>
      <c r="AI37" s="1">
        <f>STDEV(AH34:AH36)/SQRT(3)</f>
        <v>1.1624258542485406</v>
      </c>
      <c r="AK37" s="1" t="s">
        <v>587</v>
      </c>
      <c r="AN37">
        <f t="shared" si="3"/>
        <v>0</v>
      </c>
      <c r="AO37" s="1">
        <f>AVERAGE(AO34:AO36)</f>
        <v>16.839686703503194</v>
      </c>
      <c r="AP37" s="1">
        <f>STDEV(AO34:AO36)/SQRT(3)</f>
        <v>1.3464206248846071</v>
      </c>
      <c r="AR37" s="1" t="s">
        <v>588</v>
      </c>
      <c r="AU37">
        <f t="shared" si="9"/>
        <v>0</v>
      </c>
      <c r="AV37" s="1">
        <f>AVERAGE(AV34:AV36)</f>
        <v>21.885485376946477</v>
      </c>
      <c r="AW37" s="1">
        <f>STDEV(AV34:AV36)/SQRT(3)</f>
        <v>8.6747732391217998</v>
      </c>
      <c r="AY37" s="1" t="s">
        <v>589</v>
      </c>
      <c r="BB37">
        <f t="shared" si="4"/>
        <v>0</v>
      </c>
      <c r="BC37" s="1">
        <f>AVERAGE(BC34:BC36)</f>
        <v>15.760357815442561</v>
      </c>
      <c r="BD37" s="1">
        <f>STDEV(BC34:BC36)/SQRT(3)</f>
        <v>2.038700182252565</v>
      </c>
      <c r="BF37" s="1" t="s">
        <v>38</v>
      </c>
      <c r="BI37">
        <f t="shared" si="5"/>
        <v>0</v>
      </c>
      <c r="BJ37" s="1">
        <f>AVERAGE(BJ34:BJ36)</f>
        <v>2.2919672919672922</v>
      </c>
      <c r="BK37" s="1">
        <f>STDEV(BJ34:BJ36)/SQRT(3)</f>
        <v>4.6820400033505932E-2</v>
      </c>
      <c r="BM37" s="1" t="s">
        <v>590</v>
      </c>
      <c r="BP37">
        <f t="shared" si="6"/>
        <v>0</v>
      </c>
      <c r="BQ37" s="1">
        <f>AVERAGE(BQ34:BQ36)</f>
        <v>39.507344712217353</v>
      </c>
      <c r="BR37" s="1">
        <f>STDEV(BQ34:BQ36)/SQRT(3)</f>
        <v>7.8332980673392436</v>
      </c>
    </row>
    <row r="38" spans="2:70" x14ac:dyDescent="0.35">
      <c r="B38" t="s">
        <v>591</v>
      </c>
      <c r="C38">
        <v>6</v>
      </c>
      <c r="D38">
        <v>58</v>
      </c>
      <c r="E38">
        <f t="shared" si="0"/>
        <v>64</v>
      </c>
      <c r="F38">
        <f>(C38/E38)*100</f>
        <v>9.375</v>
      </c>
      <c r="I38" t="s">
        <v>592</v>
      </c>
      <c r="J38">
        <v>8</v>
      </c>
      <c r="K38">
        <v>58</v>
      </c>
      <c r="L38">
        <f t="shared" si="7"/>
        <v>66</v>
      </c>
      <c r="M38">
        <f>(J38/L38)*100</f>
        <v>12.121212121212121</v>
      </c>
      <c r="P38" t="s">
        <v>593</v>
      </c>
      <c r="Q38">
        <v>7</v>
      </c>
      <c r="R38">
        <v>41</v>
      </c>
      <c r="S38">
        <f t="shared" si="8"/>
        <v>48</v>
      </c>
      <c r="T38">
        <f>(Q38/S38)*100</f>
        <v>14.583333333333334</v>
      </c>
      <c r="W38" t="s">
        <v>594</v>
      </c>
      <c r="X38">
        <v>3</v>
      </c>
      <c r="Y38">
        <v>46</v>
      </c>
      <c r="Z38">
        <f t="shared" si="1"/>
        <v>49</v>
      </c>
      <c r="AA38">
        <f>(X38/Z38)*100</f>
        <v>6.1224489795918364</v>
      </c>
      <c r="AD38" t="s">
        <v>595</v>
      </c>
      <c r="AE38">
        <v>2</v>
      </c>
      <c r="AF38">
        <v>59</v>
      </c>
      <c r="AG38">
        <f t="shared" si="2"/>
        <v>61</v>
      </c>
      <c r="AH38">
        <f>(AE38/AG38)*100</f>
        <v>3.278688524590164</v>
      </c>
      <c r="AK38" t="s">
        <v>596</v>
      </c>
      <c r="AL38">
        <v>2</v>
      </c>
      <c r="AM38">
        <v>30</v>
      </c>
      <c r="AN38">
        <f t="shared" si="3"/>
        <v>32</v>
      </c>
      <c r="AO38">
        <f>(AL38/AN38)*100</f>
        <v>6.25</v>
      </c>
      <c r="AR38" t="s">
        <v>597</v>
      </c>
      <c r="AS38">
        <v>21</v>
      </c>
      <c r="AT38">
        <v>27</v>
      </c>
      <c r="AU38">
        <f t="shared" si="9"/>
        <v>48</v>
      </c>
      <c r="AV38">
        <f>(AS38/AU38)*100</f>
        <v>43.75</v>
      </c>
      <c r="AY38" t="s">
        <v>598</v>
      </c>
      <c r="AZ38">
        <v>7</v>
      </c>
      <c r="BA38">
        <v>32</v>
      </c>
      <c r="BB38">
        <f t="shared" si="4"/>
        <v>39</v>
      </c>
      <c r="BC38">
        <f>(AZ38/BB38)*100</f>
        <v>17.948717948717949</v>
      </c>
      <c r="BF38" t="s">
        <v>599</v>
      </c>
      <c r="BG38">
        <v>8</v>
      </c>
      <c r="BH38">
        <v>40</v>
      </c>
      <c r="BI38">
        <f t="shared" si="5"/>
        <v>48</v>
      </c>
      <c r="BJ38">
        <f>(BG38/BI38)*100</f>
        <v>16.666666666666664</v>
      </c>
      <c r="BM38" t="s">
        <v>39</v>
      </c>
      <c r="BN38">
        <v>1</v>
      </c>
      <c r="BO38">
        <v>54</v>
      </c>
      <c r="BP38">
        <f t="shared" si="6"/>
        <v>55</v>
      </c>
      <c r="BQ38">
        <f>(BN38/BP38)*100</f>
        <v>1.8181818181818181</v>
      </c>
    </row>
    <row r="39" spans="2:70" x14ac:dyDescent="0.35">
      <c r="B39" t="s">
        <v>600</v>
      </c>
      <c r="C39">
        <v>8</v>
      </c>
      <c r="D39">
        <v>69</v>
      </c>
      <c r="E39">
        <f t="shared" si="0"/>
        <v>77</v>
      </c>
      <c r="F39">
        <f>(C39/E39)*100</f>
        <v>10.38961038961039</v>
      </c>
      <c r="I39" t="s">
        <v>601</v>
      </c>
      <c r="J39">
        <v>11</v>
      </c>
      <c r="K39">
        <v>64</v>
      </c>
      <c r="L39">
        <f t="shared" si="7"/>
        <v>75</v>
      </c>
      <c r="M39">
        <f>(J39/L39)*100</f>
        <v>14.666666666666666</v>
      </c>
      <c r="P39" t="s">
        <v>602</v>
      </c>
      <c r="Q39">
        <v>5</v>
      </c>
      <c r="R39">
        <v>45</v>
      </c>
      <c r="S39">
        <f t="shared" si="8"/>
        <v>50</v>
      </c>
      <c r="T39">
        <f>(Q39/S39)*100</f>
        <v>10</v>
      </c>
      <c r="W39" t="s">
        <v>603</v>
      </c>
      <c r="X39">
        <v>5</v>
      </c>
      <c r="Y39">
        <v>55</v>
      </c>
      <c r="Z39">
        <f t="shared" si="1"/>
        <v>60</v>
      </c>
      <c r="AA39">
        <f>(X39/Z39)*100</f>
        <v>8.3333333333333321</v>
      </c>
      <c r="AD39" t="s">
        <v>604</v>
      </c>
      <c r="AE39">
        <v>6</v>
      </c>
      <c r="AF39">
        <v>36</v>
      </c>
      <c r="AG39">
        <f t="shared" si="2"/>
        <v>42</v>
      </c>
      <c r="AH39">
        <f>(AE39/AG39)*100</f>
        <v>14.285714285714285</v>
      </c>
      <c r="AK39" t="s">
        <v>605</v>
      </c>
      <c r="AL39">
        <v>3</v>
      </c>
      <c r="AM39">
        <v>29</v>
      </c>
      <c r="AN39">
        <f t="shared" si="3"/>
        <v>32</v>
      </c>
      <c r="AO39">
        <f>(AL39/AN39)*100</f>
        <v>9.375</v>
      </c>
      <c r="AR39" t="s">
        <v>606</v>
      </c>
      <c r="AS39">
        <v>14</v>
      </c>
      <c r="AT39">
        <v>35</v>
      </c>
      <c r="AU39">
        <f t="shared" si="9"/>
        <v>49</v>
      </c>
      <c r="AV39">
        <f>(AS39/AU39)*100</f>
        <v>28.571428571428569</v>
      </c>
      <c r="AY39" t="s">
        <v>607</v>
      </c>
      <c r="AZ39">
        <v>6</v>
      </c>
      <c r="BA39">
        <v>30</v>
      </c>
      <c r="BB39">
        <f t="shared" si="4"/>
        <v>36</v>
      </c>
      <c r="BC39">
        <f>(AZ39/BB39)*100</f>
        <v>16.666666666666664</v>
      </c>
      <c r="BF39" t="s">
        <v>608</v>
      </c>
      <c r="BG39">
        <v>7</v>
      </c>
      <c r="BH39">
        <v>33</v>
      </c>
      <c r="BI39">
        <f t="shared" si="5"/>
        <v>40</v>
      </c>
      <c r="BJ39">
        <f>(BG39/BI39)*100</f>
        <v>17.5</v>
      </c>
      <c r="BM39" t="s">
        <v>40</v>
      </c>
      <c r="BN39">
        <v>3</v>
      </c>
      <c r="BO39">
        <v>45</v>
      </c>
      <c r="BP39">
        <f t="shared" si="6"/>
        <v>48</v>
      </c>
      <c r="BQ39">
        <f>(BN39/BP39)*100</f>
        <v>6.25</v>
      </c>
    </row>
    <row r="40" spans="2:70" x14ac:dyDescent="0.35">
      <c r="B40" t="s">
        <v>609</v>
      </c>
      <c r="C40">
        <v>7</v>
      </c>
      <c r="D40">
        <v>51</v>
      </c>
      <c r="E40">
        <f t="shared" si="0"/>
        <v>58</v>
      </c>
      <c r="F40">
        <f>(C40/E40)*100</f>
        <v>12.068965517241379</v>
      </c>
      <c r="I40" t="s">
        <v>610</v>
      </c>
      <c r="J40">
        <v>4</v>
      </c>
      <c r="K40">
        <v>25</v>
      </c>
      <c r="L40">
        <f t="shared" si="7"/>
        <v>29</v>
      </c>
      <c r="M40">
        <f>(J40/L40)*100</f>
        <v>13.793103448275861</v>
      </c>
      <c r="P40" t="s">
        <v>611</v>
      </c>
      <c r="Q40">
        <v>8</v>
      </c>
      <c r="R40">
        <v>55</v>
      </c>
      <c r="S40">
        <f t="shared" si="8"/>
        <v>63</v>
      </c>
      <c r="T40">
        <f>(Q40/S40)*100</f>
        <v>12.698412698412698</v>
      </c>
      <c r="W40" t="s">
        <v>612</v>
      </c>
      <c r="X40">
        <v>5</v>
      </c>
      <c r="Y40">
        <v>50</v>
      </c>
      <c r="Z40">
        <f t="shared" si="1"/>
        <v>55</v>
      </c>
      <c r="AA40">
        <f>(X40/Z40)*100</f>
        <v>9.0909090909090917</v>
      </c>
      <c r="AD40" t="s">
        <v>613</v>
      </c>
      <c r="AE40">
        <v>1</v>
      </c>
      <c r="AF40">
        <v>34</v>
      </c>
      <c r="AG40">
        <f t="shared" si="2"/>
        <v>35</v>
      </c>
      <c r="AH40">
        <f>(AE40/AG40)*100</f>
        <v>2.8571428571428572</v>
      </c>
      <c r="AK40" t="s">
        <v>614</v>
      </c>
      <c r="AL40">
        <v>6</v>
      </c>
      <c r="AM40">
        <v>48</v>
      </c>
      <c r="AN40">
        <f t="shared" si="3"/>
        <v>54</v>
      </c>
      <c r="AO40">
        <f>(AL40/AN40)*100</f>
        <v>11.111111111111111</v>
      </c>
      <c r="AR40" t="s">
        <v>615</v>
      </c>
      <c r="AS40">
        <v>6</v>
      </c>
      <c r="AT40">
        <v>41</v>
      </c>
      <c r="AU40">
        <f t="shared" si="9"/>
        <v>47</v>
      </c>
      <c r="AV40">
        <f>(AS40/AU40)*100</f>
        <v>12.76595744680851</v>
      </c>
      <c r="AY40" t="s">
        <v>616</v>
      </c>
      <c r="AZ40">
        <v>4</v>
      </c>
      <c r="BA40">
        <v>50</v>
      </c>
      <c r="BB40">
        <f t="shared" si="4"/>
        <v>54</v>
      </c>
      <c r="BC40">
        <f>(AZ40/BB40)*100</f>
        <v>7.4074074074074066</v>
      </c>
      <c r="BF40" t="s">
        <v>617</v>
      </c>
      <c r="BG40">
        <v>12</v>
      </c>
      <c r="BH40">
        <v>17</v>
      </c>
      <c r="BI40">
        <f t="shared" si="5"/>
        <v>29</v>
      </c>
      <c r="BJ40">
        <f>(BG40/BI40)*100</f>
        <v>41.379310344827587</v>
      </c>
      <c r="BM40" t="s">
        <v>41</v>
      </c>
      <c r="BN40">
        <v>3</v>
      </c>
      <c r="BO40">
        <v>35</v>
      </c>
      <c r="BP40">
        <f t="shared" si="6"/>
        <v>38</v>
      </c>
      <c r="BQ40">
        <f>(BN40/BP40)*100</f>
        <v>7.8947368421052628</v>
      </c>
    </row>
    <row r="41" spans="2:70" s="1" customFormat="1" x14ac:dyDescent="0.35">
      <c r="B41" s="1" t="s">
        <v>618</v>
      </c>
      <c r="E41">
        <f t="shared" si="0"/>
        <v>0</v>
      </c>
      <c r="F41" s="1">
        <f>AVERAGE(F38:F40)</f>
        <v>10.611191968950591</v>
      </c>
      <c r="G41" s="1">
        <f>STDEV(F38:F40)/SQRT(3)</f>
        <v>0.78553301421148958</v>
      </c>
      <c r="I41" s="1" t="s">
        <v>619</v>
      </c>
      <c r="L41">
        <f t="shared" si="7"/>
        <v>0</v>
      </c>
      <c r="M41" s="1">
        <f>AVERAGE(M38:M40)</f>
        <v>13.526994078718218</v>
      </c>
      <c r="N41" s="1">
        <f>STDEV(M38:M40)/SQRT(3)</f>
        <v>0.74675863083251925</v>
      </c>
      <c r="P41" s="1" t="s">
        <v>620</v>
      </c>
      <c r="S41">
        <f t="shared" si="8"/>
        <v>0</v>
      </c>
      <c r="T41" s="1">
        <f>AVERAGE(T38:T40)</f>
        <v>12.427248677248677</v>
      </c>
      <c r="U41" s="1">
        <f>STDEV(T38:T40)/SQRT(3)</f>
        <v>1.3300230017925079</v>
      </c>
      <c r="W41" s="1" t="s">
        <v>621</v>
      </c>
      <c r="Z41">
        <f t="shared" si="1"/>
        <v>0</v>
      </c>
      <c r="AA41" s="1">
        <f>AVERAGE(AA38:AA40)</f>
        <v>7.8488971346114198</v>
      </c>
      <c r="AB41" s="1">
        <f>STDEV(AA38:AA40)/SQRT(3)</f>
        <v>0.89049568239539423</v>
      </c>
      <c r="AD41" s="1" t="s">
        <v>622</v>
      </c>
      <c r="AG41">
        <f t="shared" si="2"/>
        <v>0</v>
      </c>
      <c r="AH41" s="1">
        <f>AVERAGE(AH38:AH40)</f>
        <v>6.8071818891491027</v>
      </c>
      <c r="AI41" s="1">
        <f>STDEV(AH38:AH40)/SQRT(3)</f>
        <v>3.7412457948430373</v>
      </c>
      <c r="AK41" s="1" t="s">
        <v>623</v>
      </c>
      <c r="AN41">
        <f t="shared" si="3"/>
        <v>0</v>
      </c>
      <c r="AO41" s="1">
        <f>AVERAGE(AO38:AO40)</f>
        <v>8.9120370370370363</v>
      </c>
      <c r="AP41" s="1">
        <f>STDEV(AO38:AO40)/SQRT(3)</f>
        <v>1.4222460332690405</v>
      </c>
      <c r="AR41" s="1" t="s">
        <v>624</v>
      </c>
      <c r="AU41">
        <f t="shared" si="9"/>
        <v>0</v>
      </c>
      <c r="AV41" s="1">
        <f>AVERAGE(AV38:AV40)</f>
        <v>28.362462006079028</v>
      </c>
      <c r="AW41" s="1">
        <f>STDEV(AV38:AV40)/SQRT(3)</f>
        <v>8.9449328952871561</v>
      </c>
      <c r="AY41" s="1" t="s">
        <v>625</v>
      </c>
      <c r="BB41">
        <f t="shared" si="4"/>
        <v>0</v>
      </c>
      <c r="BC41" s="1">
        <f>AVERAGE(BC38:BC40)</f>
        <v>14.007597340930673</v>
      </c>
      <c r="BD41" s="1">
        <f>STDEV(BC38:BC40)/SQRT(3)</f>
        <v>3.3207827511692023</v>
      </c>
      <c r="BF41" s="1" t="s">
        <v>626</v>
      </c>
      <c r="BI41">
        <f t="shared" si="5"/>
        <v>0</v>
      </c>
      <c r="BJ41" s="1">
        <f>AVERAGE(BJ38:BJ40)</f>
        <v>25.181992337164747</v>
      </c>
      <c r="BK41" s="1">
        <f>STDEV(BJ38:BJ40)/SQRT(3)</f>
        <v>8.1022310526613648</v>
      </c>
      <c r="BM41" s="1" t="s">
        <v>42</v>
      </c>
      <c r="BP41">
        <f t="shared" si="6"/>
        <v>0</v>
      </c>
      <c r="BQ41" s="1">
        <f>AVERAGE(BQ38:BQ40)</f>
        <v>5.3209728867623598</v>
      </c>
      <c r="BR41" s="1">
        <f>STDEV(BQ38:BQ40)/SQRT(3)</f>
        <v>1.8146118751715032</v>
      </c>
    </row>
    <row r="43" spans="2:70" x14ac:dyDescent="0.35">
      <c r="C43" t="s">
        <v>264</v>
      </c>
      <c r="D43" t="s">
        <v>265</v>
      </c>
      <c r="E43" t="s">
        <v>266</v>
      </c>
    </row>
    <row r="44" spans="2:70" x14ac:dyDescent="0.35">
      <c r="B44" t="s">
        <v>143</v>
      </c>
      <c r="C44">
        <v>51</v>
      </c>
      <c r="D44">
        <v>48</v>
      </c>
      <c r="E44">
        <f>D44+C44</f>
        <v>99</v>
      </c>
      <c r="F44">
        <f>(C44/E44)*100</f>
        <v>51.515151515151516</v>
      </c>
    </row>
    <row r="45" spans="2:70" x14ac:dyDescent="0.35">
      <c r="B45" t="s">
        <v>144</v>
      </c>
      <c r="C45">
        <v>41</v>
      </c>
      <c r="D45">
        <v>46</v>
      </c>
      <c r="E45">
        <f>D45+C45</f>
        <v>87</v>
      </c>
      <c r="F45">
        <f>(C45/E45)*100</f>
        <v>47.126436781609193</v>
      </c>
    </row>
    <row r="46" spans="2:70" x14ac:dyDescent="0.35">
      <c r="B46" t="s">
        <v>145</v>
      </c>
      <c r="C46">
        <v>52</v>
      </c>
      <c r="D46">
        <v>52</v>
      </c>
      <c r="E46">
        <f>D46+C46</f>
        <v>104</v>
      </c>
      <c r="F46">
        <f>(C46/E46)*100</f>
        <v>50</v>
      </c>
    </row>
    <row r="47" spans="2:70" x14ac:dyDescent="0.35">
      <c r="B47" t="s">
        <v>146</v>
      </c>
      <c r="E47">
        <f>D47+C47</f>
        <v>0</v>
      </c>
      <c r="F47">
        <f>AVERAGE(F44:F46)</f>
        <v>49.547196098920239</v>
      </c>
      <c r="G47">
        <f>STDEV(F44:F46)/SQRT(3)</f>
        <v>1.2869832662377101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B03A-311F-4CA3-91AA-36B96E5704E3}">
  <dimension ref="B1:D91"/>
  <sheetViews>
    <sheetView workbookViewId="0">
      <selection activeCell="I5" sqref="I5"/>
    </sheetView>
  </sheetViews>
  <sheetFormatPr defaultRowHeight="14.5" x14ac:dyDescent="0.35"/>
  <sheetData>
    <row r="1" spans="2:4" x14ac:dyDescent="0.35">
      <c r="B1" t="s">
        <v>214</v>
      </c>
      <c r="C1" t="s">
        <v>215</v>
      </c>
      <c r="D1" t="s">
        <v>216</v>
      </c>
    </row>
    <row r="2" spans="2:4" x14ac:dyDescent="0.35">
      <c r="B2" t="s">
        <v>54</v>
      </c>
      <c r="C2">
        <v>0.52910052910052907</v>
      </c>
      <c r="D2">
        <v>1</v>
      </c>
    </row>
    <row r="3" spans="2:4" x14ac:dyDescent="0.35">
      <c r="B3" t="s">
        <v>64</v>
      </c>
      <c r="C3">
        <v>18.365721517724658</v>
      </c>
      <c r="D3">
        <v>2</v>
      </c>
    </row>
    <row r="4" spans="2:4" x14ac:dyDescent="0.35">
      <c r="B4" t="s">
        <v>74</v>
      </c>
      <c r="C4">
        <v>41.447282381251313</v>
      </c>
      <c r="D4">
        <v>3</v>
      </c>
    </row>
    <row r="5" spans="2:4" x14ac:dyDescent="0.35">
      <c r="B5" t="s">
        <v>84</v>
      </c>
      <c r="C5">
        <v>16.45210727969349</v>
      </c>
      <c r="D5">
        <v>4</v>
      </c>
    </row>
    <row r="6" spans="2:4" x14ac:dyDescent="0.35">
      <c r="B6" t="s">
        <v>94</v>
      </c>
      <c r="C6">
        <v>19.171776291341509</v>
      </c>
      <c r="D6">
        <v>5</v>
      </c>
    </row>
    <row r="7" spans="2:4" x14ac:dyDescent="0.35">
      <c r="B7" t="s">
        <v>104</v>
      </c>
      <c r="C7">
        <v>33.301746562616131</v>
      </c>
      <c r="D7">
        <v>6</v>
      </c>
    </row>
    <row r="8" spans="2:4" x14ac:dyDescent="0.35">
      <c r="B8" t="s">
        <v>114</v>
      </c>
      <c r="C8">
        <v>25.146198830409357</v>
      </c>
      <c r="D8">
        <v>7</v>
      </c>
    </row>
    <row r="9" spans="2:4" x14ac:dyDescent="0.35">
      <c r="B9" t="s">
        <v>124</v>
      </c>
      <c r="C9">
        <v>1.5371762740183792</v>
      </c>
      <c r="D9">
        <v>8</v>
      </c>
    </row>
    <row r="10" spans="2:4" x14ac:dyDescent="0.35">
      <c r="B10" t="s">
        <v>134</v>
      </c>
      <c r="C10">
        <v>39.910130718954242</v>
      </c>
      <c r="D10">
        <v>9</v>
      </c>
    </row>
    <row r="11" spans="2:4" x14ac:dyDescent="0.35">
      <c r="B11" t="s">
        <v>44</v>
      </c>
      <c r="C11">
        <v>2.7322404371584699</v>
      </c>
      <c r="D11">
        <v>10</v>
      </c>
    </row>
    <row r="12" spans="2:4" x14ac:dyDescent="0.35">
      <c r="B12" t="s">
        <v>65</v>
      </c>
      <c r="C12">
        <v>78.812415654520905</v>
      </c>
      <c r="D12">
        <v>11</v>
      </c>
    </row>
    <row r="13" spans="2:4" x14ac:dyDescent="0.35">
      <c r="B13" t="s">
        <v>75</v>
      </c>
      <c r="C13">
        <v>91.992845117845107</v>
      </c>
      <c r="D13">
        <v>12</v>
      </c>
    </row>
    <row r="14" spans="2:4" x14ac:dyDescent="0.35">
      <c r="B14" t="s">
        <v>85</v>
      </c>
      <c r="C14">
        <v>47.817547994304512</v>
      </c>
      <c r="D14">
        <v>13</v>
      </c>
    </row>
    <row r="15" spans="2:4" x14ac:dyDescent="0.35">
      <c r="B15" t="s">
        <v>95</v>
      </c>
      <c r="C15">
        <v>60.665316851378236</v>
      </c>
      <c r="D15">
        <v>14</v>
      </c>
    </row>
    <row r="16" spans="2:4" x14ac:dyDescent="0.35">
      <c r="B16" t="s">
        <v>105</v>
      </c>
      <c r="C16">
        <v>86.943880492267581</v>
      </c>
      <c r="D16">
        <v>15</v>
      </c>
    </row>
    <row r="17" spans="2:4" x14ac:dyDescent="0.35">
      <c r="B17" t="s">
        <v>115</v>
      </c>
      <c r="C17">
        <v>38.178057772770309</v>
      </c>
      <c r="D17">
        <v>16</v>
      </c>
    </row>
    <row r="18" spans="2:4" x14ac:dyDescent="0.35">
      <c r="B18" t="s">
        <v>125</v>
      </c>
      <c r="C18">
        <v>0.52910052910052907</v>
      </c>
      <c r="D18">
        <v>17</v>
      </c>
    </row>
    <row r="19" spans="2:4" x14ac:dyDescent="0.35">
      <c r="B19" t="s">
        <v>135</v>
      </c>
      <c r="C19">
        <v>82.993416823440214</v>
      </c>
      <c r="D19">
        <v>18</v>
      </c>
    </row>
    <row r="20" spans="2:4" x14ac:dyDescent="0.35">
      <c r="B20" t="s">
        <v>45</v>
      </c>
      <c r="C20">
        <v>27.526894965919354</v>
      </c>
      <c r="D20">
        <v>19</v>
      </c>
    </row>
    <row r="21" spans="2:4" x14ac:dyDescent="0.35">
      <c r="B21" t="s">
        <v>55</v>
      </c>
      <c r="C21">
        <v>34.216524216524213</v>
      </c>
      <c r="D21">
        <v>20</v>
      </c>
    </row>
    <row r="22" spans="2:4" x14ac:dyDescent="0.35">
      <c r="B22" t="s">
        <v>76</v>
      </c>
      <c r="C22">
        <v>31.528755868544597</v>
      </c>
      <c r="D22">
        <v>21</v>
      </c>
    </row>
    <row r="23" spans="2:4" x14ac:dyDescent="0.35">
      <c r="B23" t="s">
        <v>86</v>
      </c>
      <c r="C23">
        <v>23.197905381003974</v>
      </c>
      <c r="D23">
        <v>22</v>
      </c>
    </row>
    <row r="24" spans="2:4" x14ac:dyDescent="0.35">
      <c r="B24" t="s">
        <v>96</v>
      </c>
      <c r="C24">
        <v>27.933177933177902</v>
      </c>
      <c r="D24">
        <v>23</v>
      </c>
    </row>
    <row r="25" spans="2:4" x14ac:dyDescent="0.35">
      <c r="B25" t="s">
        <v>106</v>
      </c>
      <c r="C25">
        <v>28.824980583854906</v>
      </c>
      <c r="D25">
        <v>24</v>
      </c>
    </row>
    <row r="26" spans="2:4" x14ac:dyDescent="0.35">
      <c r="B26" t="s">
        <v>116</v>
      </c>
      <c r="C26">
        <v>21.416142214461541</v>
      </c>
      <c r="D26">
        <v>25</v>
      </c>
    </row>
    <row r="27" spans="2:4" x14ac:dyDescent="0.35">
      <c r="B27" t="s">
        <v>126</v>
      </c>
      <c r="C27">
        <v>34.519017497740904</v>
      </c>
      <c r="D27">
        <v>26</v>
      </c>
    </row>
    <row r="28" spans="2:4" x14ac:dyDescent="0.35">
      <c r="B28" t="s">
        <v>136</v>
      </c>
      <c r="C28">
        <v>32.626262626262623</v>
      </c>
      <c r="D28">
        <v>27</v>
      </c>
    </row>
    <row r="29" spans="2:4" x14ac:dyDescent="0.35">
      <c r="B29" t="s">
        <v>46</v>
      </c>
      <c r="C29">
        <v>20.38162782843634</v>
      </c>
      <c r="D29">
        <v>28</v>
      </c>
    </row>
    <row r="30" spans="2:4" x14ac:dyDescent="0.35">
      <c r="B30" t="s">
        <v>56</v>
      </c>
      <c r="C30">
        <v>28.159654272667968</v>
      </c>
      <c r="D30">
        <v>29</v>
      </c>
    </row>
    <row r="31" spans="2:4" x14ac:dyDescent="0.35">
      <c r="B31" t="s">
        <v>66</v>
      </c>
      <c r="C31">
        <v>16.780182780182781</v>
      </c>
      <c r="D31">
        <v>30</v>
      </c>
    </row>
    <row r="32" spans="2:4" x14ac:dyDescent="0.35">
      <c r="B32" t="s">
        <v>87</v>
      </c>
      <c r="C32">
        <v>12.19047619047619</v>
      </c>
      <c r="D32">
        <v>31</v>
      </c>
    </row>
    <row r="33" spans="2:4" x14ac:dyDescent="0.35">
      <c r="B33" t="s">
        <v>97</v>
      </c>
      <c r="C33">
        <v>16.019099947671378</v>
      </c>
      <c r="D33">
        <v>32</v>
      </c>
    </row>
    <row r="34" spans="2:4" x14ac:dyDescent="0.35">
      <c r="B34" t="s">
        <v>107</v>
      </c>
      <c r="C34">
        <v>24.533836161743142</v>
      </c>
      <c r="D34">
        <v>33</v>
      </c>
    </row>
    <row r="35" spans="2:4" x14ac:dyDescent="0.35">
      <c r="B35" t="s">
        <v>117</v>
      </c>
      <c r="C35">
        <v>15.605586825099019</v>
      </c>
      <c r="D35">
        <v>34</v>
      </c>
    </row>
    <row r="36" spans="2:4" x14ac:dyDescent="0.35">
      <c r="B36" t="s">
        <v>127</v>
      </c>
      <c r="C36">
        <v>31.835968909139638</v>
      </c>
      <c r="D36">
        <v>35</v>
      </c>
    </row>
    <row r="37" spans="2:4" x14ac:dyDescent="0.35">
      <c r="B37" t="s">
        <v>137</v>
      </c>
      <c r="C37">
        <v>31.13237639553429</v>
      </c>
      <c r="D37">
        <v>36</v>
      </c>
    </row>
    <row r="38" spans="2:4" x14ac:dyDescent="0.35">
      <c r="B38" t="s">
        <v>47</v>
      </c>
      <c r="C38">
        <v>59.01047890431105</v>
      </c>
      <c r="D38">
        <v>37</v>
      </c>
    </row>
    <row r="39" spans="2:4" x14ac:dyDescent="0.35">
      <c r="B39" t="s">
        <v>57</v>
      </c>
      <c r="C39">
        <v>86.764705882352928</v>
      </c>
      <c r="D39">
        <v>38</v>
      </c>
    </row>
    <row r="40" spans="2:4" x14ac:dyDescent="0.35">
      <c r="B40" t="s">
        <v>67</v>
      </c>
      <c r="C40">
        <v>54.034766403187454</v>
      </c>
      <c r="D40">
        <v>39</v>
      </c>
    </row>
    <row r="41" spans="2:4" x14ac:dyDescent="0.35">
      <c r="B41" t="s">
        <v>77</v>
      </c>
      <c r="C41">
        <v>61.412874863167268</v>
      </c>
      <c r="D41">
        <v>40</v>
      </c>
    </row>
    <row r="42" spans="2:4" x14ac:dyDescent="0.35">
      <c r="B42" t="s">
        <v>98</v>
      </c>
      <c r="C42">
        <v>16.080459770114942</v>
      </c>
      <c r="D42">
        <v>41</v>
      </c>
    </row>
    <row r="43" spans="2:4" x14ac:dyDescent="0.35">
      <c r="B43" t="s">
        <v>108</v>
      </c>
      <c r="C43">
        <v>70.223577235772368</v>
      </c>
      <c r="D43">
        <v>42</v>
      </c>
    </row>
    <row r="44" spans="2:4" x14ac:dyDescent="0.35">
      <c r="B44" t="s">
        <v>118</v>
      </c>
      <c r="C44">
        <v>32.140989792902765</v>
      </c>
      <c r="D44">
        <v>43</v>
      </c>
    </row>
    <row r="45" spans="2:4" x14ac:dyDescent="0.35">
      <c r="B45" t="s">
        <v>128</v>
      </c>
      <c r="C45">
        <v>77.897673793196191</v>
      </c>
      <c r="D45">
        <v>44</v>
      </c>
    </row>
    <row r="46" spans="2:4" x14ac:dyDescent="0.35">
      <c r="B46" t="s">
        <v>138</v>
      </c>
      <c r="C46">
        <v>48.370945862621774</v>
      </c>
      <c r="D46">
        <v>45</v>
      </c>
    </row>
    <row r="47" spans="2:4" x14ac:dyDescent="0.35">
      <c r="B47" t="s">
        <v>48</v>
      </c>
      <c r="C47">
        <v>43.958398174084458</v>
      </c>
      <c r="D47">
        <v>46</v>
      </c>
    </row>
    <row r="48" spans="2:4" x14ac:dyDescent="0.35">
      <c r="B48" t="s">
        <v>58</v>
      </c>
      <c r="C48">
        <v>50.489937217626</v>
      </c>
      <c r="D48">
        <v>47</v>
      </c>
    </row>
    <row r="49" spans="2:4" x14ac:dyDescent="0.35">
      <c r="B49" t="s">
        <v>68</v>
      </c>
      <c r="C49">
        <v>23.936731950844855</v>
      </c>
      <c r="D49">
        <v>48</v>
      </c>
    </row>
    <row r="50" spans="2:4" x14ac:dyDescent="0.35">
      <c r="B50" t="s">
        <v>78</v>
      </c>
      <c r="C50">
        <v>33.726436165460555</v>
      </c>
      <c r="D50">
        <v>49</v>
      </c>
    </row>
    <row r="51" spans="2:4" x14ac:dyDescent="0.35">
      <c r="B51" t="s">
        <v>88</v>
      </c>
      <c r="C51">
        <v>23.928107907666632</v>
      </c>
      <c r="D51">
        <v>50</v>
      </c>
    </row>
    <row r="52" spans="2:4" x14ac:dyDescent="0.35">
      <c r="B52" t="s">
        <v>109</v>
      </c>
      <c r="C52">
        <v>45.15669515669515</v>
      </c>
      <c r="D52">
        <v>51</v>
      </c>
    </row>
    <row r="53" spans="2:4" x14ac:dyDescent="0.35">
      <c r="B53" t="s">
        <v>119</v>
      </c>
      <c r="C53">
        <v>25.492234169653528</v>
      </c>
      <c r="D53">
        <v>52</v>
      </c>
    </row>
    <row r="54" spans="2:4" x14ac:dyDescent="0.35">
      <c r="B54" t="s">
        <v>129</v>
      </c>
      <c r="C54">
        <v>51.13378684807256</v>
      </c>
      <c r="D54">
        <v>53</v>
      </c>
    </row>
    <row r="55" spans="2:4" x14ac:dyDescent="0.35">
      <c r="B55" t="s">
        <v>139</v>
      </c>
      <c r="C55">
        <v>52.442780457756335</v>
      </c>
      <c r="D55">
        <v>54</v>
      </c>
    </row>
    <row r="56" spans="2:4" x14ac:dyDescent="0.35">
      <c r="B56" t="s">
        <v>49</v>
      </c>
      <c r="C56">
        <v>31.1887019010431</v>
      </c>
      <c r="D56">
        <v>55</v>
      </c>
    </row>
    <row r="57" spans="2:4" x14ac:dyDescent="0.35">
      <c r="B57" t="s">
        <v>59</v>
      </c>
      <c r="C57">
        <v>43.948517377378231</v>
      </c>
      <c r="D57">
        <v>56</v>
      </c>
    </row>
    <row r="58" spans="2:4" x14ac:dyDescent="0.35">
      <c r="B58" t="s">
        <v>69</v>
      </c>
      <c r="C58">
        <v>34.877160836126045</v>
      </c>
      <c r="D58">
        <v>57</v>
      </c>
    </row>
    <row r="59" spans="2:4" x14ac:dyDescent="0.35">
      <c r="B59" t="s">
        <v>79</v>
      </c>
      <c r="C59">
        <v>46.821256038647341</v>
      </c>
      <c r="D59">
        <v>58</v>
      </c>
    </row>
    <row r="60" spans="2:4" x14ac:dyDescent="0.35">
      <c r="B60" t="s">
        <v>89</v>
      </c>
      <c r="C60">
        <v>29.409073311512334</v>
      </c>
      <c r="D60">
        <v>59</v>
      </c>
    </row>
    <row r="61" spans="2:4" x14ac:dyDescent="0.35">
      <c r="B61" t="s">
        <v>99</v>
      </c>
      <c r="C61">
        <v>29.787833214497564</v>
      </c>
      <c r="D61">
        <v>60</v>
      </c>
    </row>
    <row r="62" spans="2:4" x14ac:dyDescent="0.35">
      <c r="B62" t="s">
        <v>120</v>
      </c>
      <c r="C62">
        <v>33.397435897435898</v>
      </c>
      <c r="D62">
        <v>61</v>
      </c>
    </row>
    <row r="63" spans="2:4" x14ac:dyDescent="0.35">
      <c r="B63" t="s">
        <v>130</v>
      </c>
      <c r="C63">
        <v>49.984818227469667</v>
      </c>
      <c r="D63">
        <v>62</v>
      </c>
    </row>
    <row r="64" spans="2:4" x14ac:dyDescent="0.35">
      <c r="B64" t="s">
        <v>140</v>
      </c>
      <c r="C64">
        <v>42.338755871233822</v>
      </c>
      <c r="D64">
        <v>63</v>
      </c>
    </row>
    <row r="65" spans="2:4" x14ac:dyDescent="0.35">
      <c r="B65" t="s">
        <v>50</v>
      </c>
      <c r="C65">
        <v>50.225442834138484</v>
      </c>
      <c r="D65">
        <v>64</v>
      </c>
    </row>
    <row r="66" spans="2:4" x14ac:dyDescent="0.35">
      <c r="B66" t="s">
        <v>60</v>
      </c>
      <c r="C66">
        <v>74.722222222222229</v>
      </c>
      <c r="D66">
        <v>65</v>
      </c>
    </row>
    <row r="67" spans="2:4" x14ac:dyDescent="0.35">
      <c r="B67" t="s">
        <v>70</v>
      </c>
      <c r="C67">
        <v>55.808843184426941</v>
      </c>
      <c r="D67">
        <v>66</v>
      </c>
    </row>
    <row r="68" spans="2:4" x14ac:dyDescent="0.35">
      <c r="B68" t="s">
        <v>80</v>
      </c>
      <c r="C68">
        <v>60.705721747388417</v>
      </c>
      <c r="D68">
        <v>67</v>
      </c>
    </row>
    <row r="69" spans="2:4" x14ac:dyDescent="0.35">
      <c r="B69" t="s">
        <v>90</v>
      </c>
      <c r="C69">
        <v>33.008031587921209</v>
      </c>
      <c r="D69">
        <v>68</v>
      </c>
    </row>
    <row r="70" spans="2:4" x14ac:dyDescent="0.35">
      <c r="B70" t="s">
        <v>100</v>
      </c>
      <c r="C70">
        <v>32.876592007026794</v>
      </c>
      <c r="D70">
        <v>69</v>
      </c>
    </row>
    <row r="71" spans="2:4" x14ac:dyDescent="0.35">
      <c r="B71" t="s">
        <v>110</v>
      </c>
      <c r="C71">
        <v>58.080808080808083</v>
      </c>
      <c r="D71">
        <v>70</v>
      </c>
    </row>
    <row r="72" spans="2:4" x14ac:dyDescent="0.35">
      <c r="B72" t="s">
        <v>131</v>
      </c>
      <c r="C72">
        <v>60.371311962440224</v>
      </c>
      <c r="D72">
        <v>71</v>
      </c>
    </row>
    <row r="73" spans="2:4" x14ac:dyDescent="0.35">
      <c r="B73" t="s">
        <v>141</v>
      </c>
      <c r="C73">
        <v>66.382317801672642</v>
      </c>
      <c r="D73">
        <v>72</v>
      </c>
    </row>
    <row r="74" spans="2:4" x14ac:dyDescent="0.35">
      <c r="B74" t="s">
        <v>51</v>
      </c>
      <c r="C74">
        <v>0.91657313879536095</v>
      </c>
      <c r="D74">
        <v>73</v>
      </c>
    </row>
    <row r="75" spans="2:4" x14ac:dyDescent="0.35">
      <c r="B75" t="s">
        <v>61</v>
      </c>
      <c r="C75">
        <v>1.3600963600963603</v>
      </c>
      <c r="D75">
        <v>74</v>
      </c>
    </row>
    <row r="76" spans="2:4" x14ac:dyDescent="0.35">
      <c r="B76" t="s">
        <v>71</v>
      </c>
      <c r="C76">
        <v>9.4867013627972145</v>
      </c>
      <c r="D76">
        <v>75</v>
      </c>
    </row>
    <row r="77" spans="2:4" x14ac:dyDescent="0.35">
      <c r="B77" t="s">
        <v>81</v>
      </c>
      <c r="C77">
        <v>16.57236842105263</v>
      </c>
      <c r="D77">
        <v>76</v>
      </c>
    </row>
    <row r="78" spans="2:4" x14ac:dyDescent="0.35">
      <c r="B78" t="s">
        <v>91</v>
      </c>
      <c r="C78">
        <v>11.993318984844407</v>
      </c>
      <c r="D78">
        <v>77</v>
      </c>
    </row>
    <row r="79" spans="2:4" x14ac:dyDescent="0.35">
      <c r="B79" t="s">
        <v>101</v>
      </c>
      <c r="C79">
        <v>16.839686703503194</v>
      </c>
      <c r="D79">
        <v>78</v>
      </c>
    </row>
    <row r="80" spans="2:4" x14ac:dyDescent="0.35">
      <c r="B80" t="s">
        <v>111</v>
      </c>
      <c r="C80">
        <v>21.885485376946477</v>
      </c>
      <c r="D80">
        <v>79</v>
      </c>
    </row>
    <row r="81" spans="2:4" x14ac:dyDescent="0.35">
      <c r="B81" t="s">
        <v>121</v>
      </c>
      <c r="C81">
        <v>15.760357815442561</v>
      </c>
      <c r="D81">
        <v>80</v>
      </c>
    </row>
    <row r="82" spans="2:4" x14ac:dyDescent="0.35">
      <c r="B82" t="s">
        <v>142</v>
      </c>
      <c r="C82">
        <v>39.507344712217353</v>
      </c>
      <c r="D82">
        <v>81</v>
      </c>
    </row>
    <row r="83" spans="2:4" x14ac:dyDescent="0.35">
      <c r="B83" t="s">
        <v>52</v>
      </c>
      <c r="C83">
        <v>10.611191968950591</v>
      </c>
      <c r="D83">
        <v>82</v>
      </c>
    </row>
    <row r="84" spans="2:4" x14ac:dyDescent="0.35">
      <c r="B84" t="s">
        <v>62</v>
      </c>
      <c r="C84">
        <v>13.526994078718218</v>
      </c>
      <c r="D84">
        <v>83</v>
      </c>
    </row>
    <row r="85" spans="2:4" x14ac:dyDescent="0.35">
      <c r="B85" t="s">
        <v>72</v>
      </c>
      <c r="C85">
        <v>12.427248677248677</v>
      </c>
      <c r="D85">
        <v>84</v>
      </c>
    </row>
    <row r="86" spans="2:4" x14ac:dyDescent="0.35">
      <c r="B86" t="s">
        <v>82</v>
      </c>
      <c r="C86">
        <v>7.8488971346114198</v>
      </c>
      <c r="D86">
        <v>85</v>
      </c>
    </row>
    <row r="87" spans="2:4" x14ac:dyDescent="0.35">
      <c r="B87" t="s">
        <v>92</v>
      </c>
      <c r="C87">
        <v>6.8071818891491027</v>
      </c>
      <c r="D87">
        <v>86</v>
      </c>
    </row>
    <row r="88" spans="2:4" x14ac:dyDescent="0.35">
      <c r="B88" t="s">
        <v>102</v>
      </c>
      <c r="C88">
        <v>8.9120370370370363</v>
      </c>
      <c r="D88">
        <v>87</v>
      </c>
    </row>
    <row r="89" spans="2:4" x14ac:dyDescent="0.35">
      <c r="B89" t="s">
        <v>112</v>
      </c>
      <c r="C89">
        <v>28.362462006079028</v>
      </c>
      <c r="D89">
        <v>88</v>
      </c>
    </row>
    <row r="90" spans="2:4" x14ac:dyDescent="0.35">
      <c r="B90" t="s">
        <v>122</v>
      </c>
      <c r="C90">
        <v>14.007597340930673</v>
      </c>
      <c r="D90">
        <v>89</v>
      </c>
    </row>
    <row r="91" spans="2:4" x14ac:dyDescent="0.35">
      <c r="B91" t="s">
        <v>132</v>
      </c>
      <c r="C91">
        <v>25.181992337164747</v>
      </c>
      <c r="D91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CFBB-1B70-4E16-B4AD-CBBF09C3F805}">
  <dimension ref="B2:S223"/>
  <sheetViews>
    <sheetView topLeftCell="E19" zoomScale="93" zoomScaleNormal="47" workbookViewId="0">
      <selection activeCell="J16" sqref="J16"/>
    </sheetView>
  </sheetViews>
  <sheetFormatPr defaultRowHeight="14.5" x14ac:dyDescent="0.35"/>
  <cols>
    <col min="9" max="9" width="11.81640625" bestFit="1" customWidth="1"/>
    <col min="10" max="10" width="14.453125" customWidth="1"/>
    <col min="11" max="11" width="12.7265625" customWidth="1"/>
    <col min="15" max="15" width="18.26953125" customWidth="1"/>
    <col min="16" max="16" width="20.08984375" customWidth="1"/>
  </cols>
  <sheetData>
    <row r="2" spans="2:17" x14ac:dyDescent="0.35">
      <c r="B2" t="s">
        <v>0</v>
      </c>
      <c r="C2" t="s">
        <v>1</v>
      </c>
      <c r="D2" t="s">
        <v>2</v>
      </c>
      <c r="I2" t="s">
        <v>198</v>
      </c>
      <c r="J2" t="s">
        <v>199</v>
      </c>
      <c r="K2" t="s">
        <v>143</v>
      </c>
      <c r="L2">
        <v>51.515151515151516</v>
      </c>
      <c r="P2" s="14" t="s">
        <v>708</v>
      </c>
      <c r="Q2" s="15" t="s">
        <v>709</v>
      </c>
    </row>
    <row r="3" spans="2:17" x14ac:dyDescent="0.35">
      <c r="B3" t="s">
        <v>43</v>
      </c>
      <c r="C3">
        <v>0.37878787878787884</v>
      </c>
      <c r="D3">
        <v>0.37878787878787884</v>
      </c>
      <c r="F3" t="s">
        <v>3</v>
      </c>
      <c r="G3">
        <v>1.1363636363636365</v>
      </c>
      <c r="I3">
        <f>_xlfn.T.TEST(C5:C22,G3:G5,2,3)</f>
        <v>2.1792456191747105E-5</v>
      </c>
      <c r="J3">
        <f>_xlfn.T.TEST(C5:C22,$L$2:$L$4,2,3)</f>
        <v>1.7232703592872983E-5</v>
      </c>
      <c r="K3" t="s">
        <v>144</v>
      </c>
      <c r="L3">
        <v>47.126436781609193</v>
      </c>
      <c r="P3" s="14" t="s">
        <v>710</v>
      </c>
      <c r="Q3" s="15" t="s">
        <v>711</v>
      </c>
    </row>
    <row r="4" spans="2:17" x14ac:dyDescent="0.35">
      <c r="F4" t="s">
        <v>4</v>
      </c>
      <c r="G4">
        <v>0</v>
      </c>
      <c r="K4" t="s">
        <v>145</v>
      </c>
      <c r="L4">
        <v>50</v>
      </c>
      <c r="P4" s="16" t="s">
        <v>712</v>
      </c>
      <c r="Q4" s="15" t="s">
        <v>713</v>
      </c>
    </row>
    <row r="5" spans="2:17" x14ac:dyDescent="0.35">
      <c r="B5" t="s">
        <v>44</v>
      </c>
      <c r="C5">
        <v>2.7322404371584699</v>
      </c>
      <c r="D5">
        <v>2.7322404371584699</v>
      </c>
      <c r="F5" t="s">
        <v>5</v>
      </c>
      <c r="G5">
        <v>0</v>
      </c>
      <c r="K5" t="s">
        <v>146</v>
      </c>
      <c r="L5">
        <v>49.547196098920239</v>
      </c>
      <c r="M5">
        <v>1.2869832662377101</v>
      </c>
      <c r="P5" s="17" t="s">
        <v>714</v>
      </c>
      <c r="Q5" s="15" t="s">
        <v>715</v>
      </c>
    </row>
    <row r="6" spans="2:17" x14ac:dyDescent="0.35">
      <c r="B6" t="s">
        <v>45</v>
      </c>
      <c r="C6">
        <v>27.526894965919354</v>
      </c>
      <c r="D6">
        <v>6.8199762983680037</v>
      </c>
      <c r="F6" t="s">
        <v>6</v>
      </c>
      <c r="G6">
        <v>0.37878787878787884</v>
      </c>
      <c r="H6">
        <v>0.37878787878787884</v>
      </c>
      <c r="P6" s="14" t="s">
        <v>716</v>
      </c>
      <c r="Q6" s="15" t="s">
        <v>717</v>
      </c>
    </row>
    <row r="7" spans="2:17" x14ac:dyDescent="0.35">
      <c r="B7" t="s">
        <v>46</v>
      </c>
      <c r="C7">
        <v>20.38162782843634</v>
      </c>
      <c r="D7">
        <v>7.0329905003597704</v>
      </c>
      <c r="P7" s="18" t="s">
        <v>718</v>
      </c>
      <c r="Q7" s="15" t="s">
        <v>209</v>
      </c>
    </row>
    <row r="8" spans="2:17" x14ac:dyDescent="0.35">
      <c r="B8" t="s">
        <v>47</v>
      </c>
      <c r="C8">
        <v>59.01047890431105</v>
      </c>
      <c r="D8">
        <v>11.142774779277289</v>
      </c>
      <c r="K8" t="s">
        <v>190</v>
      </c>
      <c r="L8" t="s">
        <v>188</v>
      </c>
      <c r="M8" t="s">
        <v>187</v>
      </c>
      <c r="N8" t="s">
        <v>189</v>
      </c>
      <c r="O8" t="s">
        <v>187</v>
      </c>
      <c r="P8" s="19" t="s">
        <v>719</v>
      </c>
      <c r="Q8" s="15" t="s">
        <v>210</v>
      </c>
    </row>
    <row r="9" spans="2:17" x14ac:dyDescent="0.35">
      <c r="B9" t="s">
        <v>48</v>
      </c>
      <c r="C9">
        <v>43.958398174084458</v>
      </c>
      <c r="D9">
        <v>1.6839342753987339</v>
      </c>
      <c r="K9" s="23" t="s">
        <v>733</v>
      </c>
      <c r="L9" s="4">
        <v>24.578488363219268</v>
      </c>
      <c r="M9">
        <v>4.1853768756962388</v>
      </c>
      <c r="N9" s="4">
        <v>0.37878787878787884</v>
      </c>
      <c r="O9">
        <v>0.37878787878787884</v>
      </c>
      <c r="P9" s="20" t="s">
        <v>720</v>
      </c>
      <c r="Q9" s="15" t="s">
        <v>211</v>
      </c>
    </row>
    <row r="10" spans="2:17" x14ac:dyDescent="0.35">
      <c r="B10" t="s">
        <v>49</v>
      </c>
      <c r="C10">
        <v>31.1887019010431</v>
      </c>
      <c r="D10">
        <v>5.1203519460814793</v>
      </c>
      <c r="K10" s="23" t="s">
        <v>734</v>
      </c>
      <c r="L10" s="4">
        <v>45.799031879415139</v>
      </c>
      <c r="M10">
        <v>7.7835268120641024</v>
      </c>
      <c r="N10" s="4">
        <v>2.7289377289377286</v>
      </c>
      <c r="O10">
        <v>1.3973530813342478</v>
      </c>
      <c r="P10" s="14" t="s">
        <v>721</v>
      </c>
      <c r="Q10" s="15" t="s">
        <v>212</v>
      </c>
    </row>
    <row r="11" spans="2:17" ht="15" thickBot="1" x14ac:dyDescent="0.4">
      <c r="B11" t="s">
        <v>50</v>
      </c>
      <c r="C11">
        <v>50.225442834138484</v>
      </c>
      <c r="D11">
        <v>7.0507360828145371</v>
      </c>
      <c r="K11" s="23" t="s">
        <v>735</v>
      </c>
      <c r="L11" s="4">
        <v>31.462190758586075</v>
      </c>
      <c r="M11">
        <v>3.9882818249839702</v>
      </c>
      <c r="N11" s="4">
        <v>0.49019607843137253</v>
      </c>
      <c r="O11">
        <v>0.49019607843137253</v>
      </c>
      <c r="P11" s="15" t="s">
        <v>722</v>
      </c>
      <c r="Q11" s="21" t="s">
        <v>213</v>
      </c>
    </row>
    <row r="12" spans="2:17" x14ac:dyDescent="0.35">
      <c r="B12" t="s">
        <v>51</v>
      </c>
      <c r="C12">
        <v>0.91657313879536095</v>
      </c>
      <c r="D12">
        <v>0.46538927439673511</v>
      </c>
      <c r="K12" s="23" t="s">
        <v>736</v>
      </c>
      <c r="L12" s="4">
        <v>32.705291502717749</v>
      </c>
      <c r="M12">
        <v>5.0381610479471775</v>
      </c>
      <c r="N12" s="4">
        <v>0</v>
      </c>
      <c r="O12">
        <v>0</v>
      </c>
    </row>
    <row r="13" spans="2:17" x14ac:dyDescent="0.35">
      <c r="B13" t="s">
        <v>52</v>
      </c>
      <c r="C13">
        <v>10.611191968950591</v>
      </c>
      <c r="D13">
        <v>0.78553301421148958</v>
      </c>
      <c r="K13" s="23" t="s">
        <v>737</v>
      </c>
      <c r="L13" s="4">
        <v>39.485567946344368</v>
      </c>
      <c r="M13">
        <v>5.7818550929762704</v>
      </c>
      <c r="N13" s="4">
        <v>1.6061980347694635</v>
      </c>
      <c r="O13">
        <v>0.83079924176041586</v>
      </c>
    </row>
    <row r="14" spans="2:17" x14ac:dyDescent="0.35">
      <c r="B14" t="s">
        <v>54</v>
      </c>
      <c r="C14">
        <v>0.52910052910052907</v>
      </c>
      <c r="D14">
        <v>0.52910052910052907</v>
      </c>
      <c r="K14" s="23" t="s">
        <v>738</v>
      </c>
      <c r="L14" s="4">
        <v>32.141727100200484</v>
      </c>
      <c r="M14">
        <v>3.5687942387117202</v>
      </c>
      <c r="N14" s="4">
        <v>7.3248379163872128</v>
      </c>
      <c r="O14">
        <v>1.6910350994858019</v>
      </c>
    </row>
    <row r="15" spans="2:17" x14ac:dyDescent="0.35">
      <c r="B15" t="s">
        <v>64</v>
      </c>
      <c r="C15">
        <v>18.365721517724658</v>
      </c>
      <c r="D15">
        <v>0.64727718552793434</v>
      </c>
      <c r="K15" s="23" t="s">
        <v>739</v>
      </c>
      <c r="L15" s="4">
        <v>41.059279129562611</v>
      </c>
      <c r="M15">
        <v>3.9829043406927584</v>
      </c>
      <c r="N15" s="4">
        <v>12.018005434542658</v>
      </c>
      <c r="O15">
        <v>1.6998559050612845</v>
      </c>
    </row>
    <row r="16" spans="2:17" x14ac:dyDescent="0.35">
      <c r="B16" t="s">
        <v>74</v>
      </c>
      <c r="C16">
        <v>41.447282381251313</v>
      </c>
      <c r="D16">
        <v>2.4246154336433698</v>
      </c>
      <c r="K16" s="23" t="s">
        <v>740</v>
      </c>
      <c r="L16" s="4">
        <v>39.629216227063928</v>
      </c>
      <c r="M16">
        <v>4.5256451062954639</v>
      </c>
      <c r="N16" s="4">
        <v>25.43712316968131</v>
      </c>
      <c r="O16">
        <v>6.428017914212572</v>
      </c>
    </row>
    <row r="17" spans="2:19" x14ac:dyDescent="0.35">
      <c r="B17" t="s">
        <v>84</v>
      </c>
      <c r="C17">
        <v>16.45210727969349</v>
      </c>
      <c r="D17">
        <v>4.9073206160151335</v>
      </c>
      <c r="K17" s="23">
        <v>104</v>
      </c>
      <c r="L17" s="4">
        <v>25.961821069668794</v>
      </c>
      <c r="M17">
        <v>5.3070444841450088</v>
      </c>
      <c r="N17" s="4">
        <v>2.2919672919672922</v>
      </c>
      <c r="O17">
        <v>4.6820400033505932E-2</v>
      </c>
    </row>
    <row r="18" spans="2:19" x14ac:dyDescent="0.35">
      <c r="B18" t="s">
        <v>94</v>
      </c>
      <c r="C18">
        <v>19.171776291341509</v>
      </c>
      <c r="D18">
        <v>8.3771624127407343</v>
      </c>
      <c r="K18" s="23">
        <v>121</v>
      </c>
      <c r="L18" s="4">
        <v>31.299440763310152</v>
      </c>
      <c r="M18">
        <v>5.1139932417515652</v>
      </c>
      <c r="N18" s="4">
        <v>5.3209728867623598</v>
      </c>
      <c r="O18">
        <v>1.8146118751714999</v>
      </c>
    </row>
    <row r="19" spans="2:19" x14ac:dyDescent="0.35">
      <c r="B19" t="s">
        <v>104</v>
      </c>
      <c r="C19">
        <v>33.301746562616131</v>
      </c>
      <c r="D19">
        <v>7.0733277279054461</v>
      </c>
      <c r="K19" s="23"/>
      <c r="L19" s="4"/>
    </row>
    <row r="20" spans="2:19" x14ac:dyDescent="0.35">
      <c r="B20" t="s">
        <v>114</v>
      </c>
      <c r="C20">
        <v>25.146198830409357</v>
      </c>
      <c r="D20">
        <v>4.5673974712904375</v>
      </c>
      <c r="K20" t="s">
        <v>191</v>
      </c>
      <c r="L20" s="4">
        <v>49.547196098920239</v>
      </c>
      <c r="M20">
        <v>1.2869832662377101</v>
      </c>
    </row>
    <row r="21" spans="2:19" x14ac:dyDescent="0.35">
      <c r="B21" t="s">
        <v>124</v>
      </c>
      <c r="C21">
        <v>1.5371762740183792</v>
      </c>
      <c r="D21">
        <v>0.83190571659178625</v>
      </c>
      <c r="E21" t="s">
        <v>186</v>
      </c>
    </row>
    <row r="22" spans="2:19" x14ac:dyDescent="0.35">
      <c r="B22" t="s">
        <v>134</v>
      </c>
      <c r="C22">
        <v>39.910130718954242</v>
      </c>
      <c r="D22">
        <v>3.3037765107182611</v>
      </c>
      <c r="E22">
        <f>AVERAGE(C5:C22)</f>
        <v>24.578488363219268</v>
      </c>
      <c r="F22" s="1">
        <f>STDEV(C5:C22)/SQRT(18)</f>
        <v>4.1853768756962388</v>
      </c>
    </row>
    <row r="24" spans="2:19" ht="15" thickBot="1" x14ac:dyDescent="0.4">
      <c r="I24" t="s">
        <v>198</v>
      </c>
      <c r="J24" t="s">
        <v>199</v>
      </c>
      <c r="K24" s="8" t="s">
        <v>192</v>
      </c>
      <c r="L24" s="8" t="s">
        <v>193</v>
      </c>
      <c r="M24" s="8" t="s">
        <v>194</v>
      </c>
      <c r="N24" s="8" t="s">
        <v>195</v>
      </c>
      <c r="O24" s="8" t="s">
        <v>197</v>
      </c>
      <c r="P24" s="8" t="s">
        <v>196</v>
      </c>
      <c r="Q24" s="8"/>
    </row>
    <row r="25" spans="2:19" x14ac:dyDescent="0.35">
      <c r="B25" t="s">
        <v>53</v>
      </c>
      <c r="C25">
        <v>2.7289377289377286</v>
      </c>
      <c r="D25">
        <v>1.3973530813342478</v>
      </c>
      <c r="F25" t="s">
        <v>7</v>
      </c>
      <c r="G25">
        <v>4.6153846153846159</v>
      </c>
      <c r="I25">
        <f>_xlfn.T.TEST(C27:C44,G25:G27,2,3)</f>
        <v>3.6010239423570131E-5</v>
      </c>
      <c r="J25">
        <f>_xlfn.T.TEST(C27:C44,$L$2:$L$4,2,3)</f>
        <v>0.64048378945608508</v>
      </c>
      <c r="K25" s="22" t="s">
        <v>723</v>
      </c>
      <c r="L25" s="4">
        <v>24.578488363219268</v>
      </c>
      <c r="M25" s="4">
        <v>0.37878787878787884</v>
      </c>
      <c r="N25" s="4">
        <v>49.547196098920239</v>
      </c>
      <c r="O25" s="6">
        <v>2.1792456191747105E-5</v>
      </c>
      <c r="P25" s="6">
        <v>1.7232703592872983E-5</v>
      </c>
      <c r="S25" s="4"/>
    </row>
    <row r="26" spans="2:19" x14ac:dyDescent="0.35">
      <c r="F26" t="s">
        <v>8</v>
      </c>
      <c r="G26">
        <v>3.5714285714285712</v>
      </c>
      <c r="H26" s="4"/>
      <c r="I26" s="4"/>
      <c r="J26" s="4"/>
      <c r="K26" s="22" t="s">
        <v>724</v>
      </c>
      <c r="L26" s="4">
        <v>45.799031879415139</v>
      </c>
      <c r="M26" s="4">
        <v>2.7289377289377286</v>
      </c>
      <c r="N26" s="4">
        <v>49.547196098920239</v>
      </c>
      <c r="O26" s="6">
        <v>3.6010239423570131E-5</v>
      </c>
      <c r="P26" s="3">
        <v>0.64048378945608508</v>
      </c>
      <c r="S26" s="4"/>
    </row>
    <row r="27" spans="2:19" x14ac:dyDescent="0.35">
      <c r="B27" t="s">
        <v>54</v>
      </c>
      <c r="C27">
        <v>0.52910052910052907</v>
      </c>
      <c r="D27">
        <v>0.52910052910052907</v>
      </c>
      <c r="F27" t="s">
        <v>9</v>
      </c>
      <c r="G27">
        <v>0</v>
      </c>
      <c r="H27" s="4"/>
      <c r="I27" s="4"/>
      <c r="J27" s="4"/>
      <c r="K27" s="22" t="s">
        <v>725</v>
      </c>
      <c r="L27" s="4">
        <v>31.462190758586075</v>
      </c>
      <c r="M27" s="4">
        <v>0.49019607843137253</v>
      </c>
      <c r="N27" s="4">
        <v>49.547196098920203</v>
      </c>
      <c r="O27" s="6">
        <v>5.0219164556490365E-7</v>
      </c>
      <c r="P27" s="6">
        <v>3.740074686275294E-4</v>
      </c>
      <c r="S27" s="4"/>
    </row>
    <row r="28" spans="2:19" x14ac:dyDescent="0.35">
      <c r="B28" t="s">
        <v>55</v>
      </c>
      <c r="C28">
        <v>34.216524216524213</v>
      </c>
      <c r="D28">
        <v>8.3615685493385321</v>
      </c>
      <c r="F28" t="s">
        <v>10</v>
      </c>
      <c r="G28">
        <v>2.7289377289377286</v>
      </c>
      <c r="H28" s="4">
        <v>1.3973530813342478</v>
      </c>
      <c r="I28" s="4"/>
      <c r="J28" s="4"/>
      <c r="K28" s="22" t="s">
        <v>726</v>
      </c>
      <c r="L28" s="4">
        <v>32.705291502717749</v>
      </c>
      <c r="M28" s="4">
        <v>0</v>
      </c>
      <c r="N28" s="4">
        <v>49.547196098920203</v>
      </c>
      <c r="O28" s="6">
        <v>5.5328111588933621E-6</v>
      </c>
      <c r="P28" s="7">
        <v>4.4068299515950989E-3</v>
      </c>
      <c r="S28" s="4"/>
    </row>
    <row r="29" spans="2:19" x14ac:dyDescent="0.35">
      <c r="B29" t="s">
        <v>56</v>
      </c>
      <c r="C29">
        <v>28.159654272667968</v>
      </c>
      <c r="D29">
        <v>1.9141856172934288</v>
      </c>
      <c r="H29" s="4"/>
      <c r="I29" s="4"/>
      <c r="J29" s="4"/>
      <c r="K29" s="22" t="s">
        <v>727</v>
      </c>
      <c r="L29" s="4">
        <v>39.485567946344368</v>
      </c>
      <c r="M29" s="4">
        <v>1.6061980347694635</v>
      </c>
      <c r="N29" s="4">
        <v>49.547196098920203</v>
      </c>
      <c r="O29" s="6">
        <v>4.6728096021616006E-6</v>
      </c>
      <c r="P29" s="3">
        <v>0.10628534304426282</v>
      </c>
      <c r="S29" s="4"/>
    </row>
    <row r="30" spans="2:19" x14ac:dyDescent="0.35">
      <c r="B30" t="s">
        <v>57</v>
      </c>
      <c r="C30">
        <v>86.764705882352928</v>
      </c>
      <c r="D30">
        <v>1.8205290655465032</v>
      </c>
      <c r="H30" s="4"/>
      <c r="I30" s="4"/>
      <c r="J30" s="4"/>
      <c r="K30" s="22" t="s">
        <v>728</v>
      </c>
      <c r="L30" s="4">
        <v>32.141727100200484</v>
      </c>
      <c r="M30" s="4">
        <v>7.3248379163872128</v>
      </c>
      <c r="N30" s="4">
        <v>49.547196098920203</v>
      </c>
      <c r="O30" s="6">
        <v>6.5896457294709941E-6</v>
      </c>
      <c r="P30" s="6">
        <v>2.0136482515770079E-4</v>
      </c>
      <c r="S30" s="4"/>
    </row>
    <row r="31" spans="2:19" x14ac:dyDescent="0.35">
      <c r="B31" t="s">
        <v>58</v>
      </c>
      <c r="C31">
        <v>50.489937217626</v>
      </c>
      <c r="D31">
        <v>5.7658296160744884</v>
      </c>
      <c r="H31" s="4"/>
      <c r="I31" s="4"/>
      <c r="J31" s="4"/>
      <c r="K31" s="22" t="s">
        <v>729</v>
      </c>
      <c r="L31" s="4">
        <v>41.059279129562611</v>
      </c>
      <c r="M31" s="4">
        <v>12.018005434542658</v>
      </c>
      <c r="N31" s="4">
        <v>49.547196098920203</v>
      </c>
      <c r="O31" s="6">
        <v>2.3578027660948827E-6</v>
      </c>
      <c r="P31" s="3">
        <v>5.6851599531222874E-2</v>
      </c>
      <c r="S31" s="4"/>
    </row>
    <row r="32" spans="2:19" x14ac:dyDescent="0.35">
      <c r="B32" t="s">
        <v>59</v>
      </c>
      <c r="C32">
        <v>43.948517377378231</v>
      </c>
      <c r="D32">
        <v>7.2218280522071314</v>
      </c>
      <c r="H32" s="4"/>
      <c r="I32" s="4"/>
      <c r="J32" s="4"/>
      <c r="K32" s="22" t="s">
        <v>730</v>
      </c>
      <c r="L32" s="4">
        <v>39.629216227063928</v>
      </c>
      <c r="M32" s="4">
        <v>25.43712316968131</v>
      </c>
      <c r="N32" s="4">
        <v>49.547196098920203</v>
      </c>
      <c r="O32" s="3">
        <v>0.13957337549466498</v>
      </c>
      <c r="P32" s="7">
        <v>4.8682093112770053E-2</v>
      </c>
      <c r="S32" s="4"/>
    </row>
    <row r="33" spans="2:19" x14ac:dyDescent="0.35">
      <c r="B33" t="s">
        <v>60</v>
      </c>
      <c r="C33">
        <v>74.722222222222229</v>
      </c>
      <c r="D33">
        <v>6.9776981594891279</v>
      </c>
      <c r="H33" s="4"/>
      <c r="I33" s="4"/>
      <c r="J33" s="4"/>
      <c r="K33" s="22" t="s">
        <v>731</v>
      </c>
      <c r="L33" s="4">
        <v>25.961821069668794</v>
      </c>
      <c r="M33" s="4">
        <v>2.2919672919672922</v>
      </c>
      <c r="N33" s="4">
        <v>49.547196098920203</v>
      </c>
      <c r="O33" s="6">
        <v>3.4391675795394098E-4</v>
      </c>
      <c r="P33" s="6">
        <v>3.9009303337415879E-4</v>
      </c>
      <c r="S33" s="4"/>
    </row>
    <row r="34" spans="2:19" x14ac:dyDescent="0.35">
      <c r="B34" t="s">
        <v>61</v>
      </c>
      <c r="C34">
        <v>1.3600963600963603</v>
      </c>
      <c r="D34">
        <v>0.1005498333938336</v>
      </c>
      <c r="H34" s="4"/>
      <c r="I34" s="4"/>
      <c r="J34" s="4"/>
      <c r="K34" s="22" t="s">
        <v>732</v>
      </c>
      <c r="L34" s="4">
        <v>31.299440763310152</v>
      </c>
      <c r="M34" s="4">
        <v>5.3209728867623598</v>
      </c>
      <c r="N34" s="4">
        <v>49.547196098920203</v>
      </c>
      <c r="O34" s="6">
        <v>1.2818888392418003E-4</v>
      </c>
      <c r="P34" s="7">
        <v>2.6885995488828774E-3</v>
      </c>
      <c r="S34" s="4"/>
    </row>
    <row r="35" spans="2:19" x14ac:dyDescent="0.35">
      <c r="B35" t="s">
        <v>62</v>
      </c>
      <c r="C35">
        <v>13.526994078718218</v>
      </c>
      <c r="D35">
        <v>0.74675863083251925</v>
      </c>
      <c r="H35" s="4"/>
      <c r="I35" s="4"/>
      <c r="J35" s="4"/>
      <c r="K35" s="4"/>
      <c r="P35" s="4"/>
    </row>
    <row r="36" spans="2:19" x14ac:dyDescent="0.35">
      <c r="B36" t="s">
        <v>44</v>
      </c>
      <c r="C36">
        <v>2.7322404371584699</v>
      </c>
      <c r="D36">
        <v>2.7322404371584699</v>
      </c>
    </row>
    <row r="37" spans="2:19" x14ac:dyDescent="0.35">
      <c r="B37" t="s">
        <v>65</v>
      </c>
      <c r="C37">
        <v>78.812415654520905</v>
      </c>
      <c r="D37">
        <v>4.4926368512680899</v>
      </c>
    </row>
    <row r="38" spans="2:19" x14ac:dyDescent="0.35">
      <c r="B38" t="s">
        <v>75</v>
      </c>
      <c r="C38">
        <v>91.992845117845107</v>
      </c>
      <c r="D38">
        <v>1.2285399674401762</v>
      </c>
    </row>
    <row r="39" spans="2:19" x14ac:dyDescent="0.35">
      <c r="B39" t="s">
        <v>85</v>
      </c>
      <c r="C39">
        <v>47.817547994304512</v>
      </c>
      <c r="D39">
        <v>7.4470026232413344</v>
      </c>
    </row>
    <row r="40" spans="2:19" x14ac:dyDescent="0.35">
      <c r="B40" t="s">
        <v>95</v>
      </c>
      <c r="C40">
        <v>60.665316851378236</v>
      </c>
      <c r="D40">
        <v>8.1550872739103646</v>
      </c>
    </row>
    <row r="41" spans="2:19" x14ac:dyDescent="0.35">
      <c r="B41" t="s">
        <v>105</v>
      </c>
      <c r="C41">
        <v>86.943880492267581</v>
      </c>
      <c r="D41">
        <v>3.3989800577430778</v>
      </c>
    </row>
    <row r="42" spans="2:19" x14ac:dyDescent="0.35">
      <c r="B42" t="s">
        <v>115</v>
      </c>
      <c r="C42">
        <v>38.178057772770309</v>
      </c>
      <c r="D42">
        <v>10.793396083378212</v>
      </c>
    </row>
    <row r="43" spans="2:19" x14ac:dyDescent="0.35">
      <c r="B43" t="s">
        <v>125</v>
      </c>
      <c r="C43">
        <v>0.52910052910052907</v>
      </c>
      <c r="D43">
        <v>0.52910052910052907</v>
      </c>
      <c r="E43" t="s">
        <v>186</v>
      </c>
      <c r="F43" t="s">
        <v>187</v>
      </c>
    </row>
    <row r="44" spans="2:19" x14ac:dyDescent="0.35">
      <c r="B44" t="s">
        <v>135</v>
      </c>
      <c r="C44">
        <v>82.993416823440214</v>
      </c>
      <c r="D44">
        <v>3.7710460547496369</v>
      </c>
      <c r="E44">
        <f>AVERAGE(C27:C44)</f>
        <v>45.799031879415139</v>
      </c>
      <c r="F44" s="1">
        <f>STDEV(C27:C44)/SQRT(18)</f>
        <v>7.7835268120641024</v>
      </c>
    </row>
    <row r="45" spans="2:19" x14ac:dyDescent="0.35">
      <c r="F45" s="1"/>
    </row>
    <row r="46" spans="2:19" x14ac:dyDescent="0.35">
      <c r="I46" t="s">
        <v>198</v>
      </c>
      <c r="J46" t="s">
        <v>199</v>
      </c>
    </row>
    <row r="47" spans="2:19" x14ac:dyDescent="0.35">
      <c r="B47" t="s">
        <v>63</v>
      </c>
      <c r="C47">
        <v>0.49019607843137253</v>
      </c>
      <c r="D47">
        <v>0.49019607843137253</v>
      </c>
      <c r="F47" t="s">
        <v>11</v>
      </c>
      <c r="G47">
        <v>0</v>
      </c>
      <c r="I47">
        <f>_xlfn.T.TEST(C49:C66,G47:G49,2,3)</f>
        <v>5.0219164556490365E-7</v>
      </c>
      <c r="J47">
        <f>_xlfn.T.TEST(C49:C66,$L$2:$L$4,2,3)</f>
        <v>3.740074686275294E-4</v>
      </c>
    </row>
    <row r="48" spans="2:19" x14ac:dyDescent="0.35">
      <c r="F48" t="s">
        <v>12</v>
      </c>
      <c r="G48">
        <v>0</v>
      </c>
    </row>
    <row r="49" spans="2:8" x14ac:dyDescent="0.35">
      <c r="B49" t="s">
        <v>64</v>
      </c>
      <c r="C49">
        <v>18.365721517724658</v>
      </c>
      <c r="D49">
        <v>0.64727718552793434</v>
      </c>
      <c r="F49" t="s">
        <v>13</v>
      </c>
      <c r="G49">
        <v>1.4705882352941175</v>
      </c>
    </row>
    <row r="50" spans="2:8" x14ac:dyDescent="0.35">
      <c r="B50" t="s">
        <v>65</v>
      </c>
      <c r="C50">
        <v>78.812415654520905</v>
      </c>
      <c r="D50">
        <v>4.4926368512680899</v>
      </c>
      <c r="F50" t="s">
        <v>14</v>
      </c>
      <c r="G50">
        <v>0.49019607843137253</v>
      </c>
      <c r="H50">
        <v>0.49019607843137253</v>
      </c>
    </row>
    <row r="51" spans="2:8" x14ac:dyDescent="0.35">
      <c r="B51" t="s">
        <v>66</v>
      </c>
      <c r="C51">
        <v>16.780182780182781</v>
      </c>
      <c r="D51">
        <v>8.158879771704429</v>
      </c>
    </row>
    <row r="52" spans="2:8" x14ac:dyDescent="0.35">
      <c r="B52" t="s">
        <v>67</v>
      </c>
      <c r="C52">
        <v>54.034766403187454</v>
      </c>
      <c r="D52">
        <v>18.635103049161227</v>
      </c>
    </row>
    <row r="53" spans="2:8" x14ac:dyDescent="0.35">
      <c r="B53" t="s">
        <v>68</v>
      </c>
      <c r="C53">
        <v>23.936731950844855</v>
      </c>
      <c r="D53">
        <v>4.1123653691024646</v>
      </c>
    </row>
    <row r="54" spans="2:8" x14ac:dyDescent="0.35">
      <c r="B54" t="s">
        <v>69</v>
      </c>
      <c r="C54">
        <v>34.877160836126045</v>
      </c>
      <c r="D54">
        <v>4.9731076728965764</v>
      </c>
    </row>
    <row r="55" spans="2:8" x14ac:dyDescent="0.35">
      <c r="B55" t="s">
        <v>70</v>
      </c>
      <c r="C55">
        <v>55.808843184426941</v>
      </c>
      <c r="D55">
        <v>7.5974849557694064</v>
      </c>
    </row>
    <row r="56" spans="2:8" x14ac:dyDescent="0.35">
      <c r="B56" t="s">
        <v>71</v>
      </c>
      <c r="C56">
        <v>9.4867013627972145</v>
      </c>
      <c r="D56">
        <v>4.4879159574599594</v>
      </c>
    </row>
    <row r="57" spans="2:8" x14ac:dyDescent="0.35">
      <c r="B57" t="s">
        <v>72</v>
      </c>
      <c r="C57">
        <v>12.427248677248677</v>
      </c>
      <c r="D57">
        <v>1.3300230017925079</v>
      </c>
    </row>
    <row r="58" spans="2:8" x14ac:dyDescent="0.35">
      <c r="B58" t="s">
        <v>45</v>
      </c>
      <c r="C58">
        <v>27.526894965919354</v>
      </c>
      <c r="D58">
        <v>6.8199762983680037</v>
      </c>
    </row>
    <row r="59" spans="2:8" x14ac:dyDescent="0.35">
      <c r="B59" t="s">
        <v>55</v>
      </c>
      <c r="C59">
        <v>34.216524216524213</v>
      </c>
      <c r="D59">
        <v>8.3615685493385321</v>
      </c>
    </row>
    <row r="60" spans="2:8" x14ac:dyDescent="0.35">
      <c r="B60" t="s">
        <v>76</v>
      </c>
      <c r="C60">
        <v>31.528755868544597</v>
      </c>
      <c r="D60">
        <v>3.273292214796911</v>
      </c>
    </row>
    <row r="61" spans="2:8" x14ac:dyDescent="0.35">
      <c r="B61" t="s">
        <v>86</v>
      </c>
      <c r="C61">
        <v>23.197905381003974</v>
      </c>
      <c r="D61">
        <v>3.2427629871489958</v>
      </c>
    </row>
    <row r="62" spans="2:8" x14ac:dyDescent="0.35">
      <c r="B62" t="s">
        <v>96</v>
      </c>
      <c r="C62">
        <v>27.933177933177902</v>
      </c>
      <c r="D62">
        <v>1.9319839563568546</v>
      </c>
    </row>
    <row r="63" spans="2:8" x14ac:dyDescent="0.35">
      <c r="B63" t="s">
        <v>106</v>
      </c>
      <c r="C63">
        <v>28.824980583854906</v>
      </c>
      <c r="D63">
        <v>5.5206410174465068</v>
      </c>
    </row>
    <row r="64" spans="2:8" x14ac:dyDescent="0.35">
      <c r="B64" t="s">
        <v>116</v>
      </c>
      <c r="C64">
        <v>21.416142214461541</v>
      </c>
      <c r="D64">
        <v>5.6188276777099668</v>
      </c>
    </row>
    <row r="65" spans="2:10" x14ac:dyDescent="0.35">
      <c r="B65" t="s">
        <v>126</v>
      </c>
      <c r="C65">
        <v>34.519017497740904</v>
      </c>
      <c r="D65">
        <v>4.168844823984962</v>
      </c>
      <c r="E65" t="s">
        <v>186</v>
      </c>
      <c r="F65" t="s">
        <v>187</v>
      </c>
    </row>
    <row r="66" spans="2:10" x14ac:dyDescent="0.35">
      <c r="B66" t="s">
        <v>136</v>
      </c>
      <c r="C66">
        <v>32.626262626262623</v>
      </c>
      <c r="D66">
        <v>1.3589519239468393</v>
      </c>
      <c r="E66">
        <f>AVERAGE(C49:C66)</f>
        <v>31.462190758586075</v>
      </c>
      <c r="F66" s="1">
        <f>STDEV(C49:C66)/SQRT(18)</f>
        <v>3.9882818249839702</v>
      </c>
    </row>
    <row r="68" spans="2:10" x14ac:dyDescent="0.35">
      <c r="I68" t="s">
        <v>198</v>
      </c>
      <c r="J68" t="s">
        <v>199</v>
      </c>
    </row>
    <row r="69" spans="2:10" x14ac:dyDescent="0.35">
      <c r="B69" t="s">
        <v>73</v>
      </c>
      <c r="C69">
        <v>0</v>
      </c>
      <c r="D69">
        <v>0</v>
      </c>
      <c r="F69" t="s">
        <v>15</v>
      </c>
      <c r="G69">
        <v>0</v>
      </c>
      <c r="I69">
        <f>_xlfn.T.TEST(C71:C88,G69:G71,2,3)</f>
        <v>5.5328111588933621E-6</v>
      </c>
      <c r="J69">
        <f>_xlfn.T.TEST(C71:C88,$L$2:$L$4,2,3)</f>
        <v>4.4068299515950989E-3</v>
      </c>
    </row>
    <row r="70" spans="2:10" x14ac:dyDescent="0.35">
      <c r="F70" t="s">
        <v>16</v>
      </c>
      <c r="G70">
        <v>0</v>
      </c>
    </row>
    <row r="71" spans="2:10" x14ac:dyDescent="0.35">
      <c r="B71" t="s">
        <v>74</v>
      </c>
      <c r="C71">
        <v>41.447282381251313</v>
      </c>
      <c r="D71">
        <v>2.4246154336433698</v>
      </c>
      <c r="F71" t="s">
        <v>17</v>
      </c>
      <c r="G71">
        <v>0</v>
      </c>
    </row>
    <row r="72" spans="2:10" x14ac:dyDescent="0.35">
      <c r="B72" t="s">
        <v>75</v>
      </c>
      <c r="C72">
        <v>91.992845117845107</v>
      </c>
      <c r="D72">
        <v>1.2285399674401762</v>
      </c>
      <c r="F72" t="s">
        <v>18</v>
      </c>
      <c r="G72">
        <v>0</v>
      </c>
      <c r="H72">
        <v>0</v>
      </c>
    </row>
    <row r="73" spans="2:10" x14ac:dyDescent="0.35">
      <c r="B73" t="s">
        <v>76</v>
      </c>
      <c r="C73">
        <v>31.528755868544597</v>
      </c>
      <c r="D73">
        <v>3.273292214796911</v>
      </c>
    </row>
    <row r="74" spans="2:10" x14ac:dyDescent="0.35">
      <c r="B74" t="s">
        <v>77</v>
      </c>
      <c r="C74">
        <v>61.412874863167268</v>
      </c>
      <c r="D74">
        <v>11.306591760789956</v>
      </c>
    </row>
    <row r="75" spans="2:10" x14ac:dyDescent="0.35">
      <c r="B75" t="s">
        <v>78</v>
      </c>
      <c r="C75">
        <v>33.726436165460555</v>
      </c>
      <c r="D75">
        <v>2.8627381271578702</v>
      </c>
    </row>
    <row r="76" spans="2:10" x14ac:dyDescent="0.35">
      <c r="B76" t="s">
        <v>79</v>
      </c>
      <c r="C76">
        <v>46.821256038647341</v>
      </c>
      <c r="D76">
        <v>5.7195374659153915</v>
      </c>
    </row>
    <row r="77" spans="2:10" x14ac:dyDescent="0.35">
      <c r="B77" t="s">
        <v>80</v>
      </c>
      <c r="C77">
        <v>60.705721747388417</v>
      </c>
      <c r="D77">
        <v>10.60125910714015</v>
      </c>
    </row>
    <row r="78" spans="2:10" x14ac:dyDescent="0.35">
      <c r="B78" t="s">
        <v>81</v>
      </c>
      <c r="C78">
        <v>16.57236842105263</v>
      </c>
      <c r="D78">
        <v>2.910352121147445</v>
      </c>
    </row>
    <row r="79" spans="2:10" x14ac:dyDescent="0.35">
      <c r="B79" t="s">
        <v>82</v>
      </c>
      <c r="C79">
        <v>7.8488971346114198</v>
      </c>
      <c r="D79">
        <v>0.89049568239539423</v>
      </c>
    </row>
    <row r="80" spans="2:10" x14ac:dyDescent="0.35">
      <c r="B80" t="s">
        <v>46</v>
      </c>
      <c r="C80">
        <v>20.38162782843634</v>
      </c>
      <c r="D80">
        <v>7.0329905003597704</v>
      </c>
    </row>
    <row r="81" spans="2:10" x14ac:dyDescent="0.35">
      <c r="B81" t="s">
        <v>56</v>
      </c>
      <c r="C81">
        <v>28.159654272667968</v>
      </c>
      <c r="D81">
        <v>1.9141856172934288</v>
      </c>
    </row>
    <row r="82" spans="2:10" x14ac:dyDescent="0.35">
      <c r="B82" t="s">
        <v>66</v>
      </c>
      <c r="C82">
        <v>16.780182780182781</v>
      </c>
      <c r="D82">
        <v>8.158879771704429</v>
      </c>
    </row>
    <row r="83" spans="2:10" x14ac:dyDescent="0.35">
      <c r="B83" t="s">
        <v>87</v>
      </c>
      <c r="C83">
        <v>12.19047619047619</v>
      </c>
      <c r="D83">
        <v>5.1578085942692544</v>
      </c>
    </row>
    <row r="84" spans="2:10" x14ac:dyDescent="0.35">
      <c r="B84" t="s">
        <v>97</v>
      </c>
      <c r="C84">
        <v>16.019099947671378</v>
      </c>
      <c r="D84">
        <v>1.9490766035576554</v>
      </c>
    </row>
    <row r="85" spans="2:10" x14ac:dyDescent="0.35">
      <c r="B85" t="s">
        <v>107</v>
      </c>
      <c r="C85">
        <v>24.533836161743142</v>
      </c>
      <c r="D85">
        <v>7.6385671377054836</v>
      </c>
    </row>
    <row r="86" spans="2:10" x14ac:dyDescent="0.35">
      <c r="B86" t="s">
        <v>117</v>
      </c>
      <c r="C86">
        <v>15.605586825099019</v>
      </c>
      <c r="D86">
        <v>4.7937278727796047</v>
      </c>
    </row>
    <row r="87" spans="2:10" x14ac:dyDescent="0.35">
      <c r="B87" t="s">
        <v>127</v>
      </c>
      <c r="C87">
        <v>31.835968909139638</v>
      </c>
      <c r="D87">
        <v>3.8791394381436093</v>
      </c>
      <c r="E87" t="s">
        <v>186</v>
      </c>
      <c r="F87" t="s">
        <v>187</v>
      </c>
    </row>
    <row r="88" spans="2:10" x14ac:dyDescent="0.35">
      <c r="B88" t="s">
        <v>137</v>
      </c>
      <c r="C88">
        <v>31.13237639553429</v>
      </c>
      <c r="D88">
        <v>0.57038452128381667</v>
      </c>
      <c r="E88">
        <f>AVERAGE(C71:C88)</f>
        <v>32.705291502717749</v>
      </c>
      <c r="F88" s="1">
        <f>STDEV(C71:C88)/SQRT(18)</f>
        <v>5.0381610479471775</v>
      </c>
    </row>
    <row r="90" spans="2:10" x14ac:dyDescent="0.35">
      <c r="I90" t="s">
        <v>198</v>
      </c>
      <c r="J90" t="s">
        <v>199</v>
      </c>
    </row>
    <row r="91" spans="2:10" x14ac:dyDescent="0.35">
      <c r="B91" t="s">
        <v>83</v>
      </c>
      <c r="C91">
        <v>1.6061980347694635</v>
      </c>
      <c r="D91">
        <v>0.83079924176041586</v>
      </c>
      <c r="F91" t="s">
        <v>19</v>
      </c>
      <c r="G91">
        <v>2.7777777777777777</v>
      </c>
      <c r="I91">
        <f>_xlfn.T.TEST(C93:C110,G91:G93,2,3)</f>
        <v>4.6728096021616006E-6</v>
      </c>
      <c r="J91">
        <f>_xlfn.T.TEST(C93:C110,$L$2:$L$4,2,3)</f>
        <v>0.10628534304426282</v>
      </c>
    </row>
    <row r="92" spans="2:10" x14ac:dyDescent="0.35">
      <c r="F92" t="s">
        <v>20</v>
      </c>
      <c r="G92">
        <v>0</v>
      </c>
    </row>
    <row r="93" spans="2:10" x14ac:dyDescent="0.35">
      <c r="B93" t="s">
        <v>84</v>
      </c>
      <c r="C93">
        <v>16.45210727969349</v>
      </c>
      <c r="D93">
        <v>4.9073206160151335</v>
      </c>
      <c r="F93" t="s">
        <v>21</v>
      </c>
      <c r="G93">
        <v>2.0408163265306123</v>
      </c>
    </row>
    <row r="94" spans="2:10" x14ac:dyDescent="0.35">
      <c r="B94" t="s">
        <v>85</v>
      </c>
      <c r="C94">
        <v>47.817547994304512</v>
      </c>
      <c r="D94">
        <v>7.4470026232413344</v>
      </c>
      <c r="F94" t="s">
        <v>22</v>
      </c>
      <c r="G94">
        <v>1.6061980347694635</v>
      </c>
      <c r="H94">
        <v>0.83079924176041586</v>
      </c>
    </row>
    <row r="95" spans="2:10" x14ac:dyDescent="0.35">
      <c r="B95" t="s">
        <v>86</v>
      </c>
      <c r="C95">
        <v>23.197905381003974</v>
      </c>
      <c r="D95">
        <v>3.2427629871489958</v>
      </c>
    </row>
    <row r="96" spans="2:10" x14ac:dyDescent="0.35">
      <c r="B96" t="s">
        <v>87</v>
      </c>
      <c r="C96">
        <v>12.19047619047619</v>
      </c>
      <c r="D96">
        <v>5.1578085942692544</v>
      </c>
    </row>
    <row r="97" spans="2:10" x14ac:dyDescent="0.35">
      <c r="B97" t="s">
        <v>88</v>
      </c>
      <c r="C97">
        <v>23.928107907666632</v>
      </c>
      <c r="D97">
        <v>2.4879193108355948</v>
      </c>
    </row>
    <row r="98" spans="2:10" x14ac:dyDescent="0.35">
      <c r="B98" t="s">
        <v>89</v>
      </c>
      <c r="C98">
        <v>29.409073311512334</v>
      </c>
      <c r="D98">
        <v>7.6532700735318331</v>
      </c>
    </row>
    <row r="99" spans="2:10" x14ac:dyDescent="0.35">
      <c r="B99" t="s">
        <v>90</v>
      </c>
      <c r="C99">
        <v>33.008031587921209</v>
      </c>
      <c r="D99">
        <v>2.0356939331109869</v>
      </c>
    </row>
    <row r="100" spans="2:10" x14ac:dyDescent="0.35">
      <c r="B100" t="s">
        <v>91</v>
      </c>
      <c r="C100">
        <v>11.993318984844407</v>
      </c>
      <c r="D100">
        <v>1.1624258542485406</v>
      </c>
    </row>
    <row r="101" spans="2:10" x14ac:dyDescent="0.35">
      <c r="B101" t="s">
        <v>92</v>
      </c>
      <c r="C101">
        <v>6.8071818891491027</v>
      </c>
      <c r="D101">
        <v>3.7412457948430373</v>
      </c>
    </row>
    <row r="102" spans="2:10" x14ac:dyDescent="0.35">
      <c r="B102" t="s">
        <v>47</v>
      </c>
      <c r="C102">
        <v>59.01047890431105</v>
      </c>
      <c r="D102">
        <v>11.142774779277289</v>
      </c>
    </row>
    <row r="103" spans="2:10" x14ac:dyDescent="0.35">
      <c r="B103" t="s">
        <v>57</v>
      </c>
      <c r="C103">
        <v>86.764705882352928</v>
      </c>
      <c r="D103">
        <v>1.8205290655465032</v>
      </c>
    </row>
    <row r="104" spans="2:10" x14ac:dyDescent="0.35">
      <c r="B104" t="s">
        <v>67</v>
      </c>
      <c r="C104">
        <v>54.034766403187454</v>
      </c>
      <c r="D104">
        <v>18.635103049161227</v>
      </c>
    </row>
    <row r="105" spans="2:10" x14ac:dyDescent="0.35">
      <c r="B105" t="s">
        <v>77</v>
      </c>
      <c r="C105">
        <v>61.412874863167268</v>
      </c>
      <c r="D105">
        <v>11.306591760789956</v>
      </c>
    </row>
    <row r="106" spans="2:10" x14ac:dyDescent="0.35">
      <c r="B106" t="s">
        <v>98</v>
      </c>
      <c r="C106">
        <v>16.080459770114942</v>
      </c>
      <c r="D106">
        <v>5.5154570869561885</v>
      </c>
    </row>
    <row r="107" spans="2:10" x14ac:dyDescent="0.35">
      <c r="B107" t="s">
        <v>108</v>
      </c>
      <c r="C107">
        <v>70.223577235772368</v>
      </c>
      <c r="D107">
        <v>3.8977253883668919</v>
      </c>
    </row>
    <row r="108" spans="2:10" x14ac:dyDescent="0.35">
      <c r="B108" t="s">
        <v>118</v>
      </c>
      <c r="C108">
        <v>32.140989792902765</v>
      </c>
      <c r="D108">
        <v>5.0963982931058416</v>
      </c>
    </row>
    <row r="109" spans="2:10" x14ac:dyDescent="0.35">
      <c r="B109" t="s">
        <v>128</v>
      </c>
      <c r="C109">
        <v>77.897673793196191</v>
      </c>
      <c r="D109">
        <v>1.7612608647557799</v>
      </c>
      <c r="E109" t="s">
        <v>186</v>
      </c>
      <c r="F109" t="s">
        <v>187</v>
      </c>
    </row>
    <row r="110" spans="2:10" x14ac:dyDescent="0.35">
      <c r="B110" t="s">
        <v>138</v>
      </c>
      <c r="C110">
        <v>48.370945862621774</v>
      </c>
      <c r="D110">
        <v>5.6079393049138178</v>
      </c>
      <c r="E110">
        <f>AVERAGE(C93:C110)</f>
        <v>39.485567946344368</v>
      </c>
      <c r="F110" s="1">
        <f>STDEV(C93:C110)/SQRT(18)</f>
        <v>5.7818550929762704</v>
      </c>
    </row>
    <row r="112" spans="2:10" x14ac:dyDescent="0.35">
      <c r="I112" t="s">
        <v>198</v>
      </c>
      <c r="J112" t="s">
        <v>199</v>
      </c>
    </row>
    <row r="113" spans="2:10" x14ac:dyDescent="0.35">
      <c r="B113" t="s">
        <v>93</v>
      </c>
      <c r="C113">
        <v>7.3248379163872128</v>
      </c>
      <c r="D113">
        <v>1.6910350994858019</v>
      </c>
      <c r="F113" t="s">
        <v>23</v>
      </c>
      <c r="G113">
        <v>4</v>
      </c>
      <c r="I113">
        <f>_xlfn.T.TEST(C115:C132,G113:G115,2,3)</f>
        <v>6.5896457294709941E-6</v>
      </c>
      <c r="J113">
        <f>_xlfn.T.TEST(C115:C132,$L$2:$L$4,2,3)</f>
        <v>2.0136482515770079E-4</v>
      </c>
    </row>
    <row r="114" spans="2:10" x14ac:dyDescent="0.35">
      <c r="F114" t="s">
        <v>24</v>
      </c>
      <c r="G114">
        <v>9.5238095238095237</v>
      </c>
    </row>
    <row r="115" spans="2:10" x14ac:dyDescent="0.35">
      <c r="B115" t="s">
        <v>94</v>
      </c>
      <c r="C115">
        <v>19.171776291341509</v>
      </c>
      <c r="D115">
        <v>8.3771624127407343</v>
      </c>
      <c r="F115" t="s">
        <v>25</v>
      </c>
      <c r="G115">
        <v>8.4507042253521121</v>
      </c>
    </row>
    <row r="116" spans="2:10" x14ac:dyDescent="0.35">
      <c r="B116" t="s">
        <v>95</v>
      </c>
      <c r="C116">
        <v>60.665316851378236</v>
      </c>
      <c r="D116">
        <v>8.1550872739103646</v>
      </c>
      <c r="F116" t="s">
        <v>26</v>
      </c>
      <c r="G116">
        <v>7.3248379163872128</v>
      </c>
      <c r="H116">
        <v>1.6910350994858019</v>
      </c>
    </row>
    <row r="117" spans="2:10" x14ac:dyDescent="0.35">
      <c r="B117" t="s">
        <v>96</v>
      </c>
      <c r="C117">
        <v>27.933177933177934</v>
      </c>
      <c r="D117">
        <v>1.9319839563568546</v>
      </c>
    </row>
    <row r="118" spans="2:10" x14ac:dyDescent="0.35">
      <c r="B118" t="s">
        <v>97</v>
      </c>
      <c r="C118">
        <v>16.019099947671378</v>
      </c>
      <c r="D118">
        <v>1.9490766035576554</v>
      </c>
    </row>
    <row r="119" spans="2:10" x14ac:dyDescent="0.35">
      <c r="B119" t="s">
        <v>98</v>
      </c>
      <c r="C119">
        <v>16.080459770114942</v>
      </c>
      <c r="D119">
        <v>5.5154570869561885</v>
      </c>
    </row>
    <row r="120" spans="2:10" x14ac:dyDescent="0.35">
      <c r="B120" t="s">
        <v>99</v>
      </c>
      <c r="C120">
        <v>29.787833214497564</v>
      </c>
      <c r="D120">
        <v>2.2078361217484894</v>
      </c>
    </row>
    <row r="121" spans="2:10" x14ac:dyDescent="0.35">
      <c r="B121" t="s">
        <v>100</v>
      </c>
      <c r="C121">
        <v>32.876592007026794</v>
      </c>
      <c r="D121">
        <v>7.1938260328388726</v>
      </c>
    </row>
    <row r="122" spans="2:10" x14ac:dyDescent="0.35">
      <c r="B122" t="s">
        <v>101</v>
      </c>
      <c r="C122">
        <v>16.839686703503194</v>
      </c>
      <c r="D122">
        <v>1.3464206248846071</v>
      </c>
    </row>
    <row r="123" spans="2:10" x14ac:dyDescent="0.35">
      <c r="B123" t="s">
        <v>102</v>
      </c>
      <c r="C123">
        <v>8.9120370370370363</v>
      </c>
      <c r="D123">
        <v>1.4222460332690405</v>
      </c>
    </row>
    <row r="124" spans="2:10" x14ac:dyDescent="0.35">
      <c r="B124" t="s">
        <v>48</v>
      </c>
      <c r="C124">
        <v>43.958398174084458</v>
      </c>
      <c r="D124">
        <v>1.6839342753987339</v>
      </c>
    </row>
    <row r="125" spans="2:10" x14ac:dyDescent="0.35">
      <c r="B125" t="s">
        <v>58</v>
      </c>
      <c r="C125">
        <v>50.489937217626</v>
      </c>
      <c r="D125">
        <v>5.7658296160744884</v>
      </c>
    </row>
    <row r="126" spans="2:10" x14ac:dyDescent="0.35">
      <c r="B126" t="s">
        <v>68</v>
      </c>
      <c r="C126">
        <v>23.936731950844855</v>
      </c>
      <c r="D126">
        <v>4.1123653691024646</v>
      </c>
    </row>
    <row r="127" spans="2:10" x14ac:dyDescent="0.35">
      <c r="B127" t="s">
        <v>78</v>
      </c>
      <c r="C127">
        <v>33.726436165460555</v>
      </c>
      <c r="D127">
        <v>2.8627381271578702</v>
      </c>
    </row>
    <row r="128" spans="2:10" x14ac:dyDescent="0.35">
      <c r="B128" t="s">
        <v>88</v>
      </c>
      <c r="C128">
        <v>23.928107907666632</v>
      </c>
      <c r="D128">
        <v>2.4879193108355948</v>
      </c>
    </row>
    <row r="129" spans="2:10" x14ac:dyDescent="0.35">
      <c r="B129" t="s">
        <v>109</v>
      </c>
      <c r="C129">
        <v>45.15669515669515</v>
      </c>
      <c r="D129">
        <v>2.6150370015221975</v>
      </c>
    </row>
    <row r="130" spans="2:10" x14ac:dyDescent="0.35">
      <c r="B130" t="s">
        <v>119</v>
      </c>
      <c r="C130">
        <v>25.492234169653528</v>
      </c>
      <c r="D130">
        <v>3.0385418431762012</v>
      </c>
    </row>
    <row r="131" spans="2:10" x14ac:dyDescent="0.35">
      <c r="B131" t="s">
        <v>129</v>
      </c>
      <c r="C131">
        <v>51.13378684807256</v>
      </c>
      <c r="D131">
        <v>0.68965561568007205</v>
      </c>
      <c r="E131" t="s">
        <v>186</v>
      </c>
      <c r="F131" t="s">
        <v>187</v>
      </c>
    </row>
    <row r="132" spans="2:10" x14ac:dyDescent="0.35">
      <c r="B132" t="s">
        <v>139</v>
      </c>
      <c r="C132">
        <v>52.442780457756335</v>
      </c>
      <c r="D132">
        <v>8.7147355972097547</v>
      </c>
      <c r="E132">
        <f>AVERAGE(C115:C132)</f>
        <v>32.141727100200484</v>
      </c>
      <c r="F132" s="1">
        <f>STDEV(C115:C132)/SQRT(18)</f>
        <v>3.5687942387117202</v>
      </c>
    </row>
    <row r="134" spans="2:10" x14ac:dyDescent="0.35">
      <c r="I134" t="s">
        <v>198</v>
      </c>
      <c r="J134" t="s">
        <v>199</v>
      </c>
    </row>
    <row r="135" spans="2:10" x14ac:dyDescent="0.35">
      <c r="B135" t="s">
        <v>103</v>
      </c>
      <c r="C135">
        <v>12.018005434542658</v>
      </c>
      <c r="D135">
        <v>1.6998559050612845</v>
      </c>
      <c r="F135" t="s">
        <v>27</v>
      </c>
      <c r="G135">
        <v>12.76595744680851</v>
      </c>
      <c r="I135">
        <f>_xlfn.T.TEST(C137:C154,G135:G137,2,3)</f>
        <v>2.3578027660948827E-6</v>
      </c>
      <c r="J135">
        <f>_xlfn.T.TEST(C137:C154,$L$2:$L$4,2,3)</f>
        <v>5.6851599531222874E-2</v>
      </c>
    </row>
    <row r="136" spans="2:10" x14ac:dyDescent="0.35">
      <c r="F136" t="s">
        <v>28</v>
      </c>
      <c r="G136">
        <v>8.7719298245614024</v>
      </c>
    </row>
    <row r="137" spans="2:10" x14ac:dyDescent="0.35">
      <c r="B137" t="s">
        <v>104</v>
      </c>
      <c r="C137">
        <v>33.301746562616131</v>
      </c>
      <c r="D137">
        <v>7.0733277279054461</v>
      </c>
      <c r="F137" t="s">
        <v>29</v>
      </c>
      <c r="G137">
        <v>14.516129032258066</v>
      </c>
    </row>
    <row r="138" spans="2:10" x14ac:dyDescent="0.35">
      <c r="B138" t="s">
        <v>105</v>
      </c>
      <c r="C138">
        <v>86.943880492267581</v>
      </c>
      <c r="D138">
        <v>3.3989800577430778</v>
      </c>
      <c r="F138" t="s">
        <v>30</v>
      </c>
      <c r="G138">
        <v>12.018005434542658</v>
      </c>
      <c r="H138">
        <v>1.6998559050612845</v>
      </c>
    </row>
    <row r="139" spans="2:10" x14ac:dyDescent="0.35">
      <c r="B139" t="s">
        <v>106</v>
      </c>
      <c r="C139">
        <v>28.824980583854906</v>
      </c>
      <c r="D139">
        <v>5.5206410174465068</v>
      </c>
    </row>
    <row r="140" spans="2:10" x14ac:dyDescent="0.35">
      <c r="B140" t="s">
        <v>107</v>
      </c>
      <c r="C140">
        <v>24.533836161743142</v>
      </c>
      <c r="D140">
        <v>7.6385671377054836</v>
      </c>
    </row>
    <row r="141" spans="2:10" x14ac:dyDescent="0.35">
      <c r="B141" t="s">
        <v>108</v>
      </c>
      <c r="C141">
        <v>70.223577235772368</v>
      </c>
      <c r="D141">
        <v>3.8977253883668919</v>
      </c>
    </row>
    <row r="142" spans="2:10" x14ac:dyDescent="0.35">
      <c r="B142" t="s">
        <v>109</v>
      </c>
      <c r="C142">
        <v>45.15669515669515</v>
      </c>
      <c r="D142">
        <v>2.6150370015221975</v>
      </c>
    </row>
    <row r="143" spans="2:10" x14ac:dyDescent="0.35">
      <c r="B143" t="s">
        <v>110</v>
      </c>
      <c r="C143">
        <v>58.080808080808083</v>
      </c>
      <c r="D143">
        <v>3.282828282828282</v>
      </c>
    </row>
    <row r="144" spans="2:10" x14ac:dyDescent="0.35">
      <c r="B144" t="s">
        <v>111</v>
      </c>
      <c r="C144">
        <v>21.885485376946477</v>
      </c>
      <c r="D144">
        <v>8.6747732391217998</v>
      </c>
    </row>
    <row r="145" spans="2:10" x14ac:dyDescent="0.35">
      <c r="B145" t="s">
        <v>112</v>
      </c>
      <c r="C145">
        <v>28.362462006079028</v>
      </c>
      <c r="D145">
        <v>8.9449328952871561</v>
      </c>
    </row>
    <row r="146" spans="2:10" x14ac:dyDescent="0.35">
      <c r="B146" t="s">
        <v>49</v>
      </c>
      <c r="C146">
        <v>31.1887019010431</v>
      </c>
      <c r="D146">
        <v>5.1203519460814793</v>
      </c>
    </row>
    <row r="147" spans="2:10" x14ac:dyDescent="0.35">
      <c r="B147" t="s">
        <v>59</v>
      </c>
      <c r="C147">
        <v>43.948517377378231</v>
      </c>
      <c r="D147">
        <v>7.2218280522071314</v>
      </c>
    </row>
    <row r="148" spans="2:10" x14ac:dyDescent="0.35">
      <c r="B148" t="s">
        <v>69</v>
      </c>
      <c r="C148">
        <v>34.877160836126045</v>
      </c>
      <c r="D148">
        <v>4.9731076728965764</v>
      </c>
    </row>
    <row r="149" spans="2:10" x14ac:dyDescent="0.35">
      <c r="B149" t="s">
        <v>79</v>
      </c>
      <c r="C149">
        <v>46.821256038647341</v>
      </c>
      <c r="D149">
        <v>5.7195374659153915</v>
      </c>
    </row>
    <row r="150" spans="2:10" x14ac:dyDescent="0.35">
      <c r="B150" t="s">
        <v>89</v>
      </c>
      <c r="C150">
        <v>29.409073311512334</v>
      </c>
      <c r="D150">
        <v>7.6532700735318331</v>
      </c>
    </row>
    <row r="151" spans="2:10" x14ac:dyDescent="0.35">
      <c r="B151" t="s">
        <v>99</v>
      </c>
      <c r="C151">
        <v>29.787833214497564</v>
      </c>
      <c r="D151">
        <v>2.2078361217484894</v>
      </c>
    </row>
    <row r="152" spans="2:10" x14ac:dyDescent="0.35">
      <c r="B152" t="s">
        <v>120</v>
      </c>
      <c r="C152">
        <v>33.397435897435898</v>
      </c>
      <c r="D152">
        <v>7.7165749693155714</v>
      </c>
    </row>
    <row r="153" spans="2:10" x14ac:dyDescent="0.35">
      <c r="B153" t="s">
        <v>130</v>
      </c>
      <c r="C153">
        <v>49.984818227469667</v>
      </c>
      <c r="D153">
        <v>3.5963777406448738</v>
      </c>
      <c r="E153" t="s">
        <v>186</v>
      </c>
      <c r="F153" t="s">
        <v>187</v>
      </c>
    </row>
    <row r="154" spans="2:10" x14ac:dyDescent="0.35">
      <c r="B154" t="s">
        <v>140</v>
      </c>
      <c r="C154">
        <v>42.338755871233822</v>
      </c>
      <c r="D154">
        <v>6.7042809022464143</v>
      </c>
      <c r="E154">
        <f>AVERAGE(C137:C154)</f>
        <v>41.059279129562611</v>
      </c>
      <c r="F154" s="1">
        <f>STDEV(C137:C154)/SQRT(18)</f>
        <v>3.9829043406927584</v>
      </c>
    </row>
    <row r="156" spans="2:10" x14ac:dyDescent="0.35">
      <c r="I156" t="s">
        <v>198</v>
      </c>
      <c r="J156" t="s">
        <v>199</v>
      </c>
    </row>
    <row r="157" spans="2:10" x14ac:dyDescent="0.35">
      <c r="B157" t="s">
        <v>113</v>
      </c>
      <c r="C157">
        <v>25.43712316968131</v>
      </c>
      <c r="D157">
        <v>6.428017914212572</v>
      </c>
      <c r="F157" t="s">
        <v>31</v>
      </c>
      <c r="G157">
        <v>15.555555555555555</v>
      </c>
      <c r="I157">
        <f>_xlfn.T.TEST(C159:C176,G157:G159,2,3)</f>
        <v>0.13957337549466498</v>
      </c>
      <c r="J157">
        <f>_xlfn.T.TEST(C159:C176,$L$2:$L$4,2,3)</f>
        <v>4.8682093112770053E-2</v>
      </c>
    </row>
    <row r="158" spans="2:10" x14ac:dyDescent="0.35">
      <c r="F158" t="s">
        <v>32</v>
      </c>
      <c r="G158">
        <v>37.5</v>
      </c>
    </row>
    <row r="159" spans="2:10" x14ac:dyDescent="0.35">
      <c r="B159" t="s">
        <v>114</v>
      </c>
      <c r="C159">
        <v>25.146198830409357</v>
      </c>
      <c r="D159">
        <v>4.5673974712904375</v>
      </c>
      <c r="F159" t="s">
        <v>33</v>
      </c>
      <c r="G159">
        <v>23.255813953488371</v>
      </c>
    </row>
    <row r="160" spans="2:10" x14ac:dyDescent="0.35">
      <c r="B160" t="s">
        <v>115</v>
      </c>
      <c r="C160">
        <v>38.178057772770309</v>
      </c>
      <c r="D160">
        <v>10.793396083378212</v>
      </c>
      <c r="F160" t="s">
        <v>34</v>
      </c>
      <c r="G160">
        <v>25.43712316968131</v>
      </c>
      <c r="H160">
        <v>6.428017914212572</v>
      </c>
    </row>
    <row r="161" spans="2:6" x14ac:dyDescent="0.35">
      <c r="B161" t="s">
        <v>116</v>
      </c>
      <c r="C161">
        <v>21.416142214461541</v>
      </c>
      <c r="D161">
        <v>5.6188276777099668</v>
      </c>
    </row>
    <row r="162" spans="2:6" x14ac:dyDescent="0.35">
      <c r="B162" t="s">
        <v>117</v>
      </c>
      <c r="C162">
        <v>15.605586825099019</v>
      </c>
      <c r="D162">
        <v>4.7937278727796047</v>
      </c>
    </row>
    <row r="163" spans="2:6" x14ac:dyDescent="0.35">
      <c r="B163" t="s">
        <v>118</v>
      </c>
      <c r="C163">
        <v>32.140989792902765</v>
      </c>
      <c r="D163">
        <v>5.0963982931058416</v>
      </c>
    </row>
    <row r="164" spans="2:6" x14ac:dyDescent="0.35">
      <c r="B164" t="s">
        <v>119</v>
      </c>
      <c r="C164">
        <v>25.492234169653528</v>
      </c>
      <c r="D164">
        <v>3.0385418431762012</v>
      </c>
    </row>
    <row r="165" spans="2:6" x14ac:dyDescent="0.35">
      <c r="B165" t="s">
        <v>120</v>
      </c>
      <c r="C165">
        <v>33.397435897435898</v>
      </c>
      <c r="D165">
        <v>7.7165749693155714</v>
      </c>
    </row>
    <row r="166" spans="2:6" x14ac:dyDescent="0.35">
      <c r="B166" t="s">
        <v>121</v>
      </c>
      <c r="C166">
        <v>15.760357815442561</v>
      </c>
      <c r="D166">
        <v>2.038700182252565</v>
      </c>
    </row>
    <row r="167" spans="2:6" x14ac:dyDescent="0.35">
      <c r="B167" t="s">
        <v>122</v>
      </c>
      <c r="C167">
        <v>14.007597340930673</v>
      </c>
      <c r="D167">
        <v>3.3207827511692023</v>
      </c>
    </row>
    <row r="168" spans="2:6" x14ac:dyDescent="0.35">
      <c r="B168" t="s">
        <v>50</v>
      </c>
      <c r="C168">
        <v>50.225442834138484</v>
      </c>
      <c r="D168">
        <v>7.0507360828145371</v>
      </c>
    </row>
    <row r="169" spans="2:6" x14ac:dyDescent="0.35">
      <c r="B169" t="s">
        <v>60</v>
      </c>
      <c r="C169">
        <v>74.722222222222229</v>
      </c>
      <c r="D169">
        <v>6.9776981594891279</v>
      </c>
    </row>
    <row r="170" spans="2:6" x14ac:dyDescent="0.35">
      <c r="B170" t="s">
        <v>70</v>
      </c>
      <c r="C170">
        <v>55.808843184426941</v>
      </c>
      <c r="D170">
        <v>7.5974849557694064</v>
      </c>
    </row>
    <row r="171" spans="2:6" x14ac:dyDescent="0.35">
      <c r="B171" t="s">
        <v>80</v>
      </c>
      <c r="C171">
        <v>60.705721747388417</v>
      </c>
      <c r="D171">
        <v>10.60125910714015</v>
      </c>
    </row>
    <row r="172" spans="2:6" x14ac:dyDescent="0.35">
      <c r="B172" t="s">
        <v>90</v>
      </c>
      <c r="C172">
        <v>33.008031587921209</v>
      </c>
      <c r="D172">
        <v>2.0356939331109869</v>
      </c>
    </row>
    <row r="173" spans="2:6" x14ac:dyDescent="0.35">
      <c r="B173" t="s">
        <v>100</v>
      </c>
      <c r="C173">
        <v>32.876592007026794</v>
      </c>
      <c r="D173">
        <v>7.1938260328388726</v>
      </c>
    </row>
    <row r="174" spans="2:6" x14ac:dyDescent="0.35">
      <c r="B174" t="s">
        <v>110</v>
      </c>
      <c r="C174">
        <v>58.080808080808083</v>
      </c>
      <c r="D174">
        <v>3.282828282828282</v>
      </c>
    </row>
    <row r="175" spans="2:6" x14ac:dyDescent="0.35">
      <c r="B175" t="s">
        <v>131</v>
      </c>
      <c r="C175">
        <v>60.371311962440224</v>
      </c>
      <c r="D175">
        <v>8.7510492182646722</v>
      </c>
      <c r="E175" t="s">
        <v>186</v>
      </c>
      <c r="F175" t="s">
        <v>187</v>
      </c>
    </row>
    <row r="176" spans="2:6" x14ac:dyDescent="0.35">
      <c r="B176" t="s">
        <v>141</v>
      </c>
      <c r="C176">
        <v>66.382317801672642</v>
      </c>
      <c r="D176">
        <v>9.6667495792103129</v>
      </c>
      <c r="E176">
        <f>AVERAGE(C159:C176)</f>
        <v>39.629216227063928</v>
      </c>
      <c r="F176" s="1">
        <f>STDEV(C159:C176)/SQRT(18)</f>
        <v>4.5256451062954639</v>
      </c>
    </row>
    <row r="178" spans="2:10" x14ac:dyDescent="0.35">
      <c r="I178" t="s">
        <v>198</v>
      </c>
      <c r="J178" t="s">
        <v>199</v>
      </c>
    </row>
    <row r="179" spans="2:10" x14ac:dyDescent="0.35">
      <c r="B179" t="s">
        <v>123</v>
      </c>
      <c r="C179">
        <v>2.2919672919672922</v>
      </c>
      <c r="D179">
        <v>4.6820400033505932E-2</v>
      </c>
      <c r="F179" t="s">
        <v>35</v>
      </c>
      <c r="G179">
        <v>2.2222222222222223</v>
      </c>
      <c r="I179">
        <f>_xlfn.T.TEST(C181:C198,G179:G181,2,3)</f>
        <v>3.4391675795394098E-4</v>
      </c>
      <c r="J179">
        <f>_xlfn.T.TEST(C181:C198,$L$2:$L$4,2,3)</f>
        <v>3.9009303337415879E-4</v>
      </c>
    </row>
    <row r="180" spans="2:10" x14ac:dyDescent="0.35">
      <c r="F180" t="s">
        <v>36</v>
      </c>
      <c r="G180">
        <v>2.2727272727272729</v>
      </c>
    </row>
    <row r="181" spans="2:10" x14ac:dyDescent="0.35">
      <c r="B181" t="s">
        <v>124</v>
      </c>
      <c r="C181">
        <v>1.5371762740183792</v>
      </c>
      <c r="D181">
        <v>0.83190571659178625</v>
      </c>
      <c r="F181" t="s">
        <v>37</v>
      </c>
      <c r="G181">
        <v>2.3809523809523809</v>
      </c>
    </row>
    <row r="182" spans="2:10" x14ac:dyDescent="0.35">
      <c r="B182" t="s">
        <v>125</v>
      </c>
      <c r="C182">
        <v>0.52910052910052907</v>
      </c>
      <c r="D182">
        <v>0.52910052910052907</v>
      </c>
      <c r="F182" t="s">
        <v>38</v>
      </c>
      <c r="G182">
        <v>2.2919672919672922</v>
      </c>
      <c r="H182">
        <v>4.6820400033505932E-2</v>
      </c>
    </row>
    <row r="183" spans="2:10" x14ac:dyDescent="0.35">
      <c r="B183" t="s">
        <v>126</v>
      </c>
      <c r="C183">
        <v>34.519017497740904</v>
      </c>
      <c r="D183">
        <v>4.168844823984962</v>
      </c>
    </row>
    <row r="184" spans="2:10" x14ac:dyDescent="0.35">
      <c r="B184" t="s">
        <v>127</v>
      </c>
      <c r="C184">
        <v>31.835968909139638</v>
      </c>
      <c r="D184">
        <v>3.8791394381436093</v>
      </c>
    </row>
    <row r="185" spans="2:10" x14ac:dyDescent="0.35">
      <c r="B185" t="s">
        <v>128</v>
      </c>
      <c r="C185">
        <v>77.897673793196191</v>
      </c>
      <c r="D185">
        <v>1.7612608647557799</v>
      </c>
    </row>
    <row r="186" spans="2:10" x14ac:dyDescent="0.35">
      <c r="B186" t="s">
        <v>129</v>
      </c>
      <c r="C186">
        <v>51.13378684807256</v>
      </c>
      <c r="D186">
        <v>0.68965561568007205</v>
      </c>
    </row>
    <row r="187" spans="2:10" x14ac:dyDescent="0.35">
      <c r="B187" t="s">
        <v>130</v>
      </c>
      <c r="C187">
        <v>49.984818227469667</v>
      </c>
      <c r="D187">
        <v>3.5963777406448738</v>
      </c>
    </row>
    <row r="188" spans="2:10" x14ac:dyDescent="0.35">
      <c r="B188" t="s">
        <v>131</v>
      </c>
      <c r="C188">
        <v>60.371311962440224</v>
      </c>
      <c r="D188">
        <v>8.7510492182646722</v>
      </c>
    </row>
    <row r="189" spans="2:10" x14ac:dyDescent="0.35">
      <c r="B189" t="s">
        <v>132</v>
      </c>
      <c r="C189">
        <v>25.181992337164747</v>
      </c>
      <c r="D189">
        <v>8.1022310526613648</v>
      </c>
    </row>
    <row r="190" spans="2:10" x14ac:dyDescent="0.35">
      <c r="B190" t="s">
        <v>51</v>
      </c>
      <c r="C190">
        <v>0.91657313879536095</v>
      </c>
      <c r="D190">
        <v>0.46538927439673511</v>
      </c>
    </row>
    <row r="191" spans="2:10" x14ac:dyDescent="0.35">
      <c r="B191" t="s">
        <v>61</v>
      </c>
      <c r="C191">
        <v>1.3600963600963603</v>
      </c>
      <c r="D191">
        <v>0.1005498333938336</v>
      </c>
    </row>
    <row r="192" spans="2:10" x14ac:dyDescent="0.35">
      <c r="B192" t="s">
        <v>71</v>
      </c>
      <c r="C192">
        <v>9.4867013627972145</v>
      </c>
      <c r="D192">
        <v>4.4879159574599594</v>
      </c>
    </row>
    <row r="193" spans="2:10" x14ac:dyDescent="0.35">
      <c r="B193" t="s">
        <v>81</v>
      </c>
      <c r="C193">
        <v>16.57236842105263</v>
      </c>
      <c r="D193">
        <v>2.910352121147445</v>
      </c>
    </row>
    <row r="194" spans="2:10" x14ac:dyDescent="0.35">
      <c r="B194" t="s">
        <v>91</v>
      </c>
      <c r="C194">
        <v>11.993318984844407</v>
      </c>
      <c r="D194">
        <v>1.1624258542485406</v>
      </c>
    </row>
    <row r="195" spans="2:10" x14ac:dyDescent="0.35">
      <c r="B195" t="s">
        <v>101</v>
      </c>
      <c r="C195">
        <v>16.839686703503194</v>
      </c>
      <c r="D195">
        <v>1.3464206248846071</v>
      </c>
    </row>
    <row r="196" spans="2:10" x14ac:dyDescent="0.35">
      <c r="B196" t="s">
        <v>111</v>
      </c>
      <c r="C196">
        <v>21.885485376946477</v>
      </c>
      <c r="D196">
        <v>8.6747732391217998</v>
      </c>
    </row>
    <row r="197" spans="2:10" x14ac:dyDescent="0.35">
      <c r="B197" t="s">
        <v>121</v>
      </c>
      <c r="C197">
        <v>15.760357815442561</v>
      </c>
      <c r="D197">
        <v>2.038700182252565</v>
      </c>
      <c r="E197" t="s">
        <v>186</v>
      </c>
      <c r="F197" t="s">
        <v>187</v>
      </c>
    </row>
    <row r="198" spans="2:10" x14ac:dyDescent="0.35">
      <c r="B198" t="s">
        <v>142</v>
      </c>
      <c r="C198">
        <v>39.507344712217353</v>
      </c>
      <c r="D198">
        <v>7.8332980673392436</v>
      </c>
      <c r="E198">
        <f>AVERAGE(C181:C198)</f>
        <v>25.961821069668794</v>
      </c>
      <c r="F198" s="1">
        <f>STDEV(C181:C198)/SQRT(18)</f>
        <v>5.3070444841450088</v>
      </c>
    </row>
    <row r="200" spans="2:10" x14ac:dyDescent="0.35">
      <c r="I200" t="s">
        <v>198</v>
      </c>
      <c r="J200" t="s">
        <v>199</v>
      </c>
    </row>
    <row r="201" spans="2:10" x14ac:dyDescent="0.35">
      <c r="B201" t="s">
        <v>133</v>
      </c>
      <c r="C201">
        <v>5.3209728867623598</v>
      </c>
      <c r="D201">
        <v>1.8146118751715032</v>
      </c>
      <c r="F201" t="s">
        <v>39</v>
      </c>
      <c r="G201">
        <v>1.8181818181818181</v>
      </c>
      <c r="I201">
        <f>_xlfn.T.TEST(C203:C220,G201:G203,2,3)</f>
        <v>1.2818888392418003E-4</v>
      </c>
      <c r="J201">
        <f>_xlfn.T.TEST(C203:C220,$L$2:$L$4,2,3)</f>
        <v>2.6885995488828774E-3</v>
      </c>
    </row>
    <row r="202" spans="2:10" x14ac:dyDescent="0.35">
      <c r="F202" t="s">
        <v>40</v>
      </c>
      <c r="G202">
        <v>6.25</v>
      </c>
    </row>
    <row r="203" spans="2:10" x14ac:dyDescent="0.35">
      <c r="B203" t="s">
        <v>134</v>
      </c>
      <c r="C203">
        <v>39.910130718954242</v>
      </c>
      <c r="D203">
        <v>3.3037765107182611</v>
      </c>
      <c r="F203" t="s">
        <v>41</v>
      </c>
      <c r="G203">
        <v>7.8947368421052628</v>
      </c>
    </row>
    <row r="204" spans="2:10" x14ac:dyDescent="0.35">
      <c r="B204" t="s">
        <v>135</v>
      </c>
      <c r="C204">
        <v>82.993416823440214</v>
      </c>
      <c r="D204">
        <v>3.7710460547496369</v>
      </c>
      <c r="F204" t="s">
        <v>42</v>
      </c>
      <c r="G204">
        <v>5.3209728867623598</v>
      </c>
      <c r="H204">
        <v>1.8146118751715032</v>
      </c>
    </row>
    <row r="205" spans="2:10" x14ac:dyDescent="0.35">
      <c r="B205" t="s">
        <v>136</v>
      </c>
      <c r="C205">
        <v>32.626262626262623</v>
      </c>
      <c r="D205">
        <v>1.3589519239468393</v>
      </c>
    </row>
    <row r="206" spans="2:10" x14ac:dyDescent="0.35">
      <c r="B206" t="s">
        <v>137</v>
      </c>
      <c r="C206">
        <v>31.13237639553429</v>
      </c>
      <c r="D206">
        <v>0.57038452128381667</v>
      </c>
    </row>
    <row r="207" spans="2:10" x14ac:dyDescent="0.35">
      <c r="B207" t="s">
        <v>138</v>
      </c>
      <c r="C207">
        <v>48.370945862621774</v>
      </c>
      <c r="D207">
        <v>5.6079393049138178</v>
      </c>
    </row>
    <row r="208" spans="2:10" x14ac:dyDescent="0.35">
      <c r="B208" t="s">
        <v>139</v>
      </c>
      <c r="C208">
        <v>52.442780457756335</v>
      </c>
      <c r="D208">
        <v>8.7147355972097547</v>
      </c>
    </row>
    <row r="209" spans="2:6" x14ac:dyDescent="0.35">
      <c r="B209" t="s">
        <v>140</v>
      </c>
      <c r="C209">
        <v>42.338755871233822</v>
      </c>
      <c r="D209">
        <v>6.7042809022464143</v>
      </c>
    </row>
    <row r="210" spans="2:6" x14ac:dyDescent="0.35">
      <c r="B210" t="s">
        <v>141</v>
      </c>
      <c r="C210">
        <v>66.382317801672642</v>
      </c>
      <c r="D210">
        <v>9.6667495792103129</v>
      </c>
    </row>
    <row r="211" spans="2:6" x14ac:dyDescent="0.35">
      <c r="B211" t="s">
        <v>142</v>
      </c>
      <c r="C211">
        <v>39.507344712217353</v>
      </c>
      <c r="D211">
        <v>7.8332980673392436</v>
      </c>
    </row>
    <row r="212" spans="2:6" x14ac:dyDescent="0.35">
      <c r="B212" t="s">
        <v>52</v>
      </c>
      <c r="C212">
        <v>10.611191968950591</v>
      </c>
      <c r="D212">
        <v>0.78553301421148958</v>
      </c>
    </row>
    <row r="213" spans="2:6" x14ac:dyDescent="0.35">
      <c r="B213" t="s">
        <v>62</v>
      </c>
      <c r="C213">
        <v>13.526994078718218</v>
      </c>
      <c r="D213">
        <v>0.74675863083251925</v>
      </c>
    </row>
    <row r="214" spans="2:6" x14ac:dyDescent="0.35">
      <c r="B214" t="s">
        <v>72</v>
      </c>
      <c r="C214">
        <v>12.427248677248677</v>
      </c>
      <c r="D214">
        <v>1.3300230017925079</v>
      </c>
    </row>
    <row r="215" spans="2:6" x14ac:dyDescent="0.35">
      <c r="B215" t="s">
        <v>82</v>
      </c>
      <c r="C215">
        <v>7.8488971346114198</v>
      </c>
      <c r="D215">
        <v>0.89049568239539423</v>
      </c>
    </row>
    <row r="216" spans="2:6" x14ac:dyDescent="0.35">
      <c r="B216" t="s">
        <v>92</v>
      </c>
      <c r="C216">
        <v>6.8071818891491027</v>
      </c>
      <c r="D216">
        <v>3.7412457948430373</v>
      </c>
    </row>
    <row r="217" spans="2:6" x14ac:dyDescent="0.35">
      <c r="B217" t="s">
        <v>102</v>
      </c>
      <c r="C217">
        <v>8.9120370370370363</v>
      </c>
      <c r="D217">
        <v>1.4222460332690405</v>
      </c>
    </row>
    <row r="218" spans="2:6" x14ac:dyDescent="0.35">
      <c r="B218" t="s">
        <v>112</v>
      </c>
      <c r="C218">
        <v>28.362462006079028</v>
      </c>
      <c r="D218">
        <v>8.9449328952871561</v>
      </c>
    </row>
    <row r="219" spans="2:6" x14ac:dyDescent="0.35">
      <c r="B219" t="s">
        <v>122</v>
      </c>
      <c r="C219">
        <v>14.007597340930673</v>
      </c>
      <c r="D219">
        <v>3.3207827511692023</v>
      </c>
      <c r="E219" t="s">
        <v>186</v>
      </c>
      <c r="F219" t="s">
        <v>187</v>
      </c>
    </row>
    <row r="220" spans="2:6" x14ac:dyDescent="0.35">
      <c r="B220" t="s">
        <v>132</v>
      </c>
      <c r="C220">
        <v>25.181992337164747</v>
      </c>
      <c r="D220">
        <v>8.1022310526613648</v>
      </c>
      <c r="E220">
        <f>AVERAGE(C203:C220)</f>
        <v>31.299440763310152</v>
      </c>
      <c r="F220" s="1">
        <f>STDEV(C203:C220)/SQRT(18)</f>
        <v>5.1139932417515652</v>
      </c>
    </row>
    <row r="223" spans="2:6" x14ac:dyDescent="0.35">
      <c r="B223" t="s">
        <v>147</v>
      </c>
      <c r="C223">
        <v>49.547196098920239</v>
      </c>
      <c r="D223">
        <v>1.2869832662377101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5FEA-CDAA-492B-A97A-97C871F040DC}">
  <dimension ref="B2:AH132"/>
  <sheetViews>
    <sheetView topLeftCell="U13" zoomScale="60" workbookViewId="0">
      <selection activeCell="V15" sqref="V15"/>
    </sheetView>
  </sheetViews>
  <sheetFormatPr defaultRowHeight="14.5" x14ac:dyDescent="0.35"/>
  <cols>
    <col min="5" max="6" width="8.81640625" bestFit="1" customWidth="1"/>
    <col min="8" max="8" width="8.81640625" bestFit="1" customWidth="1"/>
    <col min="9" max="9" width="8.90625" bestFit="1" customWidth="1"/>
    <col min="10" max="10" width="11.90625" bestFit="1" customWidth="1"/>
    <col min="11" max="11" width="12.08984375" bestFit="1" customWidth="1"/>
    <col min="12" max="12" width="8.90625" bestFit="1" customWidth="1"/>
    <col min="13" max="13" width="11.90625" bestFit="1" customWidth="1"/>
    <col min="17" max="17" width="8.90625" bestFit="1" customWidth="1"/>
    <col min="18" max="22" width="8.81640625" bestFit="1" customWidth="1"/>
    <col min="23" max="23" width="11.90625" customWidth="1"/>
    <col min="24" max="30" width="8.81640625" bestFit="1" customWidth="1"/>
    <col min="31" max="34" width="12.08984375" bestFit="1" customWidth="1"/>
  </cols>
  <sheetData>
    <row r="2" spans="2:34" x14ac:dyDescent="0.35">
      <c r="B2" t="s">
        <v>0</v>
      </c>
      <c r="C2" t="s">
        <v>1</v>
      </c>
      <c r="D2" t="s">
        <v>2</v>
      </c>
      <c r="T2" t="s">
        <v>143</v>
      </c>
      <c r="U2">
        <v>51.515151515151516</v>
      </c>
    </row>
    <row r="3" spans="2:34" x14ac:dyDescent="0.35">
      <c r="B3" t="s">
        <v>43</v>
      </c>
      <c r="C3">
        <v>0.37878787878787884</v>
      </c>
      <c r="D3">
        <v>0.37878787878787884</v>
      </c>
      <c r="F3" t="s">
        <v>3</v>
      </c>
      <c r="G3">
        <v>1.1363636363636365</v>
      </c>
      <c r="T3" t="s">
        <v>144</v>
      </c>
      <c r="U3">
        <v>47.126436781609193</v>
      </c>
    </row>
    <row r="4" spans="2:34" x14ac:dyDescent="0.35">
      <c r="F4" t="s">
        <v>4</v>
      </c>
      <c r="G4">
        <v>0</v>
      </c>
      <c r="T4" t="s">
        <v>145</v>
      </c>
      <c r="U4">
        <v>50</v>
      </c>
    </row>
    <row r="5" spans="2:34" x14ac:dyDescent="0.35">
      <c r="B5" t="s">
        <v>44</v>
      </c>
      <c r="C5">
        <v>2.7322404371584699</v>
      </c>
      <c r="D5">
        <v>2.7322404371584699</v>
      </c>
      <c r="F5" t="s">
        <v>5</v>
      </c>
      <c r="G5">
        <v>0</v>
      </c>
      <c r="P5" t="s">
        <v>54</v>
      </c>
      <c r="Q5">
        <v>0.52910052910052907</v>
      </c>
      <c r="R5">
        <v>0.52910052910052907</v>
      </c>
      <c r="T5" t="s">
        <v>146</v>
      </c>
      <c r="U5">
        <v>49.547196098920239</v>
      </c>
      <c r="V5">
        <v>1.2869832662377101</v>
      </c>
      <c r="W5">
        <f>STDEV(U2:U4)</f>
        <v>2.229120405614657</v>
      </c>
    </row>
    <row r="6" spans="2:34" x14ac:dyDescent="0.35">
      <c r="B6" t="s">
        <v>45</v>
      </c>
      <c r="C6">
        <v>27.526894965919354</v>
      </c>
      <c r="D6">
        <v>6.8199762983680037</v>
      </c>
      <c r="F6" t="s">
        <v>6</v>
      </c>
      <c r="G6">
        <v>0.37878787878787884</v>
      </c>
      <c r="H6">
        <v>0.37878787878787884</v>
      </c>
      <c r="P6" t="s">
        <v>64</v>
      </c>
      <c r="Q6">
        <v>18.365721517724658</v>
      </c>
      <c r="R6">
        <v>0.64727718552793434</v>
      </c>
      <c r="V6" s="4"/>
    </row>
    <row r="7" spans="2:34" x14ac:dyDescent="0.35">
      <c r="B7" t="s">
        <v>46</v>
      </c>
      <c r="C7">
        <v>20.38162782843634</v>
      </c>
      <c r="D7">
        <v>7.0329905003597704</v>
      </c>
      <c r="P7" t="s">
        <v>74</v>
      </c>
      <c r="Q7">
        <v>41.447282381251313</v>
      </c>
      <c r="R7">
        <v>2.4246154336433698</v>
      </c>
      <c r="W7" t="s">
        <v>190</v>
      </c>
      <c r="X7" t="s">
        <v>200</v>
      </c>
      <c r="Y7" t="s">
        <v>187</v>
      </c>
      <c r="Z7" t="s">
        <v>201</v>
      </c>
      <c r="AA7" t="s">
        <v>187</v>
      </c>
      <c r="AB7" t="s">
        <v>202</v>
      </c>
      <c r="AC7" t="s">
        <v>189</v>
      </c>
      <c r="AD7" t="s">
        <v>187</v>
      </c>
      <c r="AE7" t="s">
        <v>203</v>
      </c>
      <c r="AF7" t="s">
        <v>204</v>
      </c>
      <c r="AG7" t="s">
        <v>205</v>
      </c>
      <c r="AH7" t="s">
        <v>206</v>
      </c>
    </row>
    <row r="8" spans="2:34" x14ac:dyDescent="0.35">
      <c r="B8" t="s">
        <v>47</v>
      </c>
      <c r="C8">
        <v>59.01047890431105</v>
      </c>
      <c r="D8">
        <v>11.142774779277289</v>
      </c>
      <c r="P8" t="s">
        <v>84</v>
      </c>
      <c r="Q8">
        <v>16.45210727969349</v>
      </c>
      <c r="R8">
        <v>4.9073206160151335</v>
      </c>
      <c r="W8" s="24" t="s">
        <v>733</v>
      </c>
      <c r="X8" s="4">
        <v>27.394616683648579</v>
      </c>
      <c r="Y8">
        <v>6.9219515492756152</v>
      </c>
      <c r="Z8" s="4">
        <v>21.762360042789954</v>
      </c>
      <c r="AA8">
        <v>4.9550787415089905</v>
      </c>
      <c r="AB8" s="3">
        <v>0.48014116640986038</v>
      </c>
      <c r="AC8">
        <v>0.37878787878787884</v>
      </c>
      <c r="AD8">
        <v>0.37878787878787884</v>
      </c>
      <c r="AE8">
        <v>4.5109979808015633E-3</v>
      </c>
      <c r="AF8">
        <v>2.5365783704134294E-3</v>
      </c>
      <c r="AG8">
        <v>1.2629180877897848E-2</v>
      </c>
      <c r="AH8">
        <v>4.2550006118560247E-4</v>
      </c>
    </row>
    <row r="9" spans="2:34" x14ac:dyDescent="0.35">
      <c r="B9" t="s">
        <v>48</v>
      </c>
      <c r="C9">
        <v>43.958398174084458</v>
      </c>
      <c r="D9">
        <v>1.6839342753987339</v>
      </c>
      <c r="P9" t="s">
        <v>94</v>
      </c>
      <c r="Q9">
        <v>19.171776291341509</v>
      </c>
      <c r="R9">
        <v>8.3771624127407343</v>
      </c>
      <c r="W9" s="24" t="s">
        <v>734</v>
      </c>
      <c r="X9" s="4">
        <v>37.079750239631849</v>
      </c>
      <c r="Y9">
        <v>10.115242731054652</v>
      </c>
      <c r="Z9" s="4">
        <v>54.518313519198422</v>
      </c>
      <c r="AA9">
        <v>11.668520787074668</v>
      </c>
      <c r="AB9" s="3">
        <v>0.22990638790964246</v>
      </c>
      <c r="AC9">
        <v>2.7289377289377286</v>
      </c>
      <c r="AD9">
        <v>1.3973530813342478</v>
      </c>
      <c r="AE9">
        <v>9.3663161070778253E-3</v>
      </c>
      <c r="AF9">
        <v>2.1188462714842554E-3</v>
      </c>
      <c r="AG9">
        <v>0.25521683470973366</v>
      </c>
      <c r="AH9">
        <v>0.68286016254873849</v>
      </c>
    </row>
    <row r="10" spans="2:34" x14ac:dyDescent="0.35">
      <c r="B10" t="s">
        <v>49</v>
      </c>
      <c r="C10">
        <v>31.1887019010431</v>
      </c>
      <c r="D10">
        <v>5.1203519460814793</v>
      </c>
      <c r="P10" t="s">
        <v>104</v>
      </c>
      <c r="Q10">
        <v>33.301746562616131</v>
      </c>
      <c r="R10">
        <v>7.0733277279054461</v>
      </c>
      <c r="W10" s="24" t="s">
        <v>735</v>
      </c>
      <c r="X10" s="4">
        <v>33.836641374117718</v>
      </c>
      <c r="Y10">
        <v>7.9880178337774081</v>
      </c>
      <c r="Z10" s="4">
        <v>29.08774014305445</v>
      </c>
      <c r="AA10">
        <v>1.5440961099356532</v>
      </c>
      <c r="AB10" s="3">
        <v>0.59532574110128178</v>
      </c>
      <c r="AC10">
        <v>0.49019607843137253</v>
      </c>
      <c r="AD10">
        <v>0.49019607843137253</v>
      </c>
      <c r="AE10">
        <v>3.0852264437880353E-3</v>
      </c>
      <c r="AF10">
        <v>1.7831916639256007E-8</v>
      </c>
      <c r="AG10">
        <v>8.638980954394912E-2</v>
      </c>
      <c r="AH10">
        <v>8.6037001745590776E-6</v>
      </c>
    </row>
    <row r="11" spans="2:34" x14ac:dyDescent="0.35">
      <c r="B11" t="s">
        <v>50</v>
      </c>
      <c r="C11">
        <v>50.225442834138484</v>
      </c>
      <c r="D11">
        <v>7.0507360828145371</v>
      </c>
      <c r="P11" t="s">
        <v>114</v>
      </c>
      <c r="Q11">
        <v>25.146198830409357</v>
      </c>
      <c r="R11">
        <v>4.5673974712904375</v>
      </c>
      <c r="W11" s="24" t="s">
        <v>736</v>
      </c>
      <c r="X11" s="4">
        <v>43.561826415329847</v>
      </c>
      <c r="Y11">
        <v>8.5135559200981881</v>
      </c>
      <c r="Z11" s="4">
        <v>21.848756590105637</v>
      </c>
      <c r="AA11">
        <v>2.4354284396470427</v>
      </c>
      <c r="AB11" s="3">
        <v>5.21451794341109E-2</v>
      </c>
      <c r="AC11">
        <v>0</v>
      </c>
      <c r="AD11">
        <v>0</v>
      </c>
      <c r="AE11">
        <v>9.1081906511454342E-4</v>
      </c>
      <c r="AF11">
        <v>1.8972650542613093E-5</v>
      </c>
      <c r="AG11">
        <v>0.50584242449589811</v>
      </c>
      <c r="AH11">
        <v>1.5361473920072645E-6</v>
      </c>
    </row>
    <row r="12" spans="2:34" x14ac:dyDescent="0.35">
      <c r="B12" t="s">
        <v>51</v>
      </c>
      <c r="C12">
        <v>0.91657313879536095</v>
      </c>
      <c r="D12">
        <v>0.46538927439673511</v>
      </c>
      <c r="E12" t="s">
        <v>186</v>
      </c>
      <c r="F12" t="s">
        <v>187</v>
      </c>
      <c r="I12" t="s">
        <v>202</v>
      </c>
      <c r="J12" t="s">
        <v>203</v>
      </c>
      <c r="K12" t="s">
        <v>204</v>
      </c>
      <c r="L12" t="s">
        <v>205</v>
      </c>
      <c r="M12" t="s">
        <v>206</v>
      </c>
      <c r="P12" t="s">
        <v>124</v>
      </c>
      <c r="Q12">
        <v>1.5371762740183792</v>
      </c>
      <c r="R12">
        <v>0.83190571659178625</v>
      </c>
      <c r="S12" t="s">
        <v>186</v>
      </c>
      <c r="T12" t="s">
        <v>187</v>
      </c>
      <c r="W12" s="24" t="s">
        <v>737</v>
      </c>
      <c r="X12" s="4">
        <v>22.755972280730205</v>
      </c>
      <c r="Y12">
        <v>4.250142644519129</v>
      </c>
      <c r="Z12" s="4">
        <v>56.215163611958531</v>
      </c>
      <c r="AA12">
        <v>7.3514148339794003</v>
      </c>
      <c r="AB12" s="3">
        <v>2.7320662357071049E-3</v>
      </c>
      <c r="AC12">
        <v>1.6061980347694635</v>
      </c>
      <c r="AD12">
        <v>0.83079924176041586</v>
      </c>
      <c r="AE12">
        <v>9.9786349668249362E-4</v>
      </c>
      <c r="AF12">
        <v>6.8270469021062719E-5</v>
      </c>
      <c r="AG12">
        <v>1.7598053985256205E-4</v>
      </c>
      <c r="AH12">
        <v>0.39630599220631879</v>
      </c>
    </row>
    <row r="13" spans="2:34" x14ac:dyDescent="0.35">
      <c r="B13" t="s">
        <v>52</v>
      </c>
      <c r="C13">
        <v>10.611191968950591</v>
      </c>
      <c r="D13">
        <v>0.78553301421148958</v>
      </c>
      <c r="E13">
        <f>AVERAGE(C5:C13)</f>
        <v>27.394616683648579</v>
      </c>
      <c r="F13" s="1">
        <f>STDEV(C5:C13)/SQRT(9)</f>
        <v>6.9219515492756152</v>
      </c>
      <c r="G13" s="1"/>
      <c r="H13" s="1"/>
      <c r="I13" s="1">
        <f>_xlfn.T.TEST(C5:C13,Q5:Q13,2,1)</f>
        <v>0.48014116640986038</v>
      </c>
      <c r="J13" s="1">
        <f>_xlfn.T.TEST(C5:C13,G3:G5,2,3)</f>
        <v>4.5109979808015633E-3</v>
      </c>
      <c r="K13" s="1">
        <f>_xlfn.T.TEST(Q5:Q13,G3:G5,2,3)</f>
        <v>2.5365783704134294E-3</v>
      </c>
      <c r="L13" s="1">
        <f>_xlfn.T.TEST(C5:C13,$U$2:$U$4,2,3)</f>
        <v>1.2629180877897848E-2</v>
      </c>
      <c r="M13" s="1">
        <f>_xlfn.T.TEST(Q5:Q13,$U$2:$U$4,2,3)</f>
        <v>4.2550006118560247E-4</v>
      </c>
      <c r="N13" s="1"/>
      <c r="P13" t="s">
        <v>134</v>
      </c>
      <c r="Q13">
        <v>39.910130718954242</v>
      </c>
      <c r="R13">
        <v>3.3037765107182611</v>
      </c>
      <c r="S13">
        <f>AVERAGE(Q5:Q13)</f>
        <v>21.762360042789954</v>
      </c>
      <c r="T13" s="1">
        <f>STDEV(Q5:Q13)/SQRT(9)</f>
        <v>4.9550787415089905</v>
      </c>
      <c r="W13" s="24" t="s">
        <v>738</v>
      </c>
      <c r="X13" s="4">
        <v>25.365108861749846</v>
      </c>
      <c r="Y13">
        <v>5.1153077562444427</v>
      </c>
      <c r="Z13" s="4">
        <v>38.918345338651115</v>
      </c>
      <c r="AA13">
        <v>4.0598313048811896</v>
      </c>
      <c r="AB13" s="3">
        <v>6.2149561173158237E-2</v>
      </c>
      <c r="AC13">
        <v>7.3248379163872128</v>
      </c>
      <c r="AD13">
        <v>1.6910350994858019</v>
      </c>
      <c r="AE13">
        <v>8.0463206207926352E-3</v>
      </c>
      <c r="AF13">
        <v>3.261185582856898E-5</v>
      </c>
      <c r="AG13">
        <v>1.3572821085615281E-3</v>
      </c>
      <c r="AH13">
        <v>3.328610311516448E-2</v>
      </c>
    </row>
    <row r="14" spans="2:34" x14ac:dyDescent="0.35">
      <c r="W14" s="24" t="s">
        <v>739</v>
      </c>
      <c r="X14" s="4">
        <v>44.145941295198099</v>
      </c>
      <c r="Y14">
        <v>7.6271791165862686</v>
      </c>
      <c r="Z14" s="4">
        <v>37.972616963927109</v>
      </c>
      <c r="AA14">
        <v>2.6199728219073477</v>
      </c>
      <c r="AB14" s="3">
        <v>0.5015295680605647</v>
      </c>
      <c r="AC14">
        <v>12.018005434542658</v>
      </c>
      <c r="AD14">
        <v>1.6998559050612845</v>
      </c>
      <c r="AE14">
        <v>2.8088483793830845E-3</v>
      </c>
      <c r="AF14">
        <v>1.2023164493379756E-5</v>
      </c>
      <c r="AG14">
        <v>0.50379139507860105</v>
      </c>
      <c r="AH14">
        <v>2.6647510188309697E-3</v>
      </c>
    </row>
    <row r="15" spans="2:34" x14ac:dyDescent="0.35">
      <c r="B15" t="s">
        <v>53</v>
      </c>
      <c r="C15">
        <v>2.7289377289377286</v>
      </c>
      <c r="D15">
        <v>1.3973530813342478</v>
      </c>
      <c r="F15" t="s">
        <v>7</v>
      </c>
      <c r="G15">
        <v>4.6153846153846159</v>
      </c>
      <c r="W15" s="24" t="s">
        <v>740</v>
      </c>
      <c r="X15" s="4">
        <v>24.57162229545618</v>
      </c>
      <c r="Y15">
        <v>2.8893648678238999</v>
      </c>
      <c r="Z15" s="4">
        <v>54.686810158671669</v>
      </c>
      <c r="AA15">
        <v>4.6920152736181215</v>
      </c>
      <c r="AB15" s="3">
        <v>8.2447239485636834E-4</v>
      </c>
      <c r="AC15">
        <v>25.43712316968131</v>
      </c>
      <c r="AD15">
        <v>6.428017914212572</v>
      </c>
      <c r="AE15">
        <v>0.91037420614970044</v>
      </c>
      <c r="AF15">
        <v>1.809930582722892E-2</v>
      </c>
      <c r="AG15">
        <v>1.3798150711771329E-5</v>
      </c>
      <c r="AH15">
        <v>0.31819520148959934</v>
      </c>
    </row>
    <row r="16" spans="2:34" x14ac:dyDescent="0.35">
      <c r="F16" t="s">
        <v>8</v>
      </c>
      <c r="G16">
        <v>3.5714285714285712</v>
      </c>
      <c r="H16" s="4"/>
      <c r="I16" s="4"/>
      <c r="J16" s="4"/>
      <c r="K16" s="4"/>
      <c r="L16" s="4"/>
      <c r="M16" s="4"/>
      <c r="N16" s="4"/>
      <c r="W16" s="24" t="s">
        <v>741</v>
      </c>
      <c r="X16" s="4">
        <v>36.998982930926985</v>
      </c>
      <c r="Y16">
        <v>8.6179992051011425</v>
      </c>
      <c r="Z16" s="4">
        <v>14.924659208410617</v>
      </c>
      <c r="AA16">
        <v>3.8698086682576851</v>
      </c>
      <c r="AB16" s="3">
        <v>2.9059311827592801E-2</v>
      </c>
      <c r="AC16">
        <v>2.2919672919672922</v>
      </c>
      <c r="AD16">
        <v>4.6820400033505932E-2</v>
      </c>
      <c r="AE16">
        <v>3.8023223964061604E-3</v>
      </c>
      <c r="AF16">
        <v>1.145080119614449E-2</v>
      </c>
      <c r="AG16">
        <v>0.18628918299569314</v>
      </c>
      <c r="AH16">
        <v>1.0360620028976374E-5</v>
      </c>
    </row>
    <row r="17" spans="2:34" x14ac:dyDescent="0.35">
      <c r="B17" t="s">
        <v>54</v>
      </c>
      <c r="C17">
        <v>0.52910052910052907</v>
      </c>
      <c r="D17">
        <v>0.52910052910052907</v>
      </c>
      <c r="F17" t="s">
        <v>9</v>
      </c>
      <c r="G17">
        <v>0</v>
      </c>
      <c r="H17" s="4"/>
      <c r="I17" s="4"/>
      <c r="J17" s="4"/>
      <c r="K17" s="4"/>
      <c r="L17" s="4"/>
      <c r="M17" s="4"/>
      <c r="N17" s="4"/>
      <c r="P17" t="s">
        <v>44</v>
      </c>
      <c r="Q17">
        <v>2.7322404371584699</v>
      </c>
      <c r="R17">
        <v>2.7322404371584699</v>
      </c>
      <c r="W17" s="24" t="s">
        <v>742</v>
      </c>
      <c r="X17" s="4">
        <v>48.411592363299256</v>
      </c>
      <c r="Y17">
        <v>5.6165547022883153</v>
      </c>
      <c r="Z17" s="4">
        <v>14.187289163321054</v>
      </c>
      <c r="AA17">
        <v>2.5293911138539911</v>
      </c>
      <c r="AB17" s="3">
        <v>6.2214678886425849E-4</v>
      </c>
      <c r="AC17">
        <v>5.3209728867623598</v>
      </c>
      <c r="AD17">
        <v>1.8146118751714999</v>
      </c>
      <c r="AE17">
        <v>3.7291090752982053E-5</v>
      </c>
      <c r="AF17">
        <v>1.9332441924090945E-2</v>
      </c>
      <c r="AG17">
        <v>0.84825805359905981</v>
      </c>
      <c r="AH17">
        <v>2.0541159938429918E-7</v>
      </c>
    </row>
    <row r="18" spans="2:34" x14ac:dyDescent="0.35">
      <c r="B18" t="s">
        <v>55</v>
      </c>
      <c r="C18">
        <v>34.216524216524213</v>
      </c>
      <c r="D18">
        <v>8.3615685493385321</v>
      </c>
      <c r="F18" t="s">
        <v>10</v>
      </c>
      <c r="G18">
        <v>2.7289377289377286</v>
      </c>
      <c r="H18" s="4">
        <v>1.3973530813342478</v>
      </c>
      <c r="I18" s="4"/>
      <c r="J18" s="4"/>
      <c r="K18" s="4"/>
      <c r="L18" s="4"/>
      <c r="M18" s="4"/>
      <c r="N18" s="4"/>
      <c r="P18" t="s">
        <v>65</v>
      </c>
      <c r="Q18">
        <v>78.812415654520905</v>
      </c>
      <c r="R18">
        <v>4.4926368512680899</v>
      </c>
      <c r="W18" t="s">
        <v>704</v>
      </c>
      <c r="X18" s="4">
        <v>49.547196098920239</v>
      </c>
      <c r="Y18">
        <v>1.2869832662377101</v>
      </c>
      <c r="Z18" s="4">
        <v>49.547196098920239</v>
      </c>
      <c r="AA18">
        <v>1.2869832662377101</v>
      </c>
    </row>
    <row r="19" spans="2:34" x14ac:dyDescent="0.35">
      <c r="B19" t="s">
        <v>56</v>
      </c>
      <c r="C19">
        <v>28.159654272667968</v>
      </c>
      <c r="D19">
        <v>1.9141856172934288</v>
      </c>
      <c r="P19" t="s">
        <v>75</v>
      </c>
      <c r="Q19">
        <v>91.992845117845107</v>
      </c>
      <c r="R19">
        <v>1.2285399674401762</v>
      </c>
    </row>
    <row r="20" spans="2:34" ht="15" thickBot="1" x14ac:dyDescent="0.4">
      <c r="B20" t="s">
        <v>57</v>
      </c>
      <c r="C20">
        <v>86.764705882352928</v>
      </c>
      <c r="D20">
        <v>1.8205290655465032</v>
      </c>
      <c r="P20" t="s">
        <v>85</v>
      </c>
      <c r="Q20">
        <v>47.817547994304512</v>
      </c>
      <c r="R20">
        <v>7.4470026232413344</v>
      </c>
      <c r="W20" s="8" t="s">
        <v>190</v>
      </c>
      <c r="X20" s="8" t="s">
        <v>200</v>
      </c>
      <c r="Y20" s="8" t="s">
        <v>201</v>
      </c>
      <c r="Z20" s="8" t="s">
        <v>202</v>
      </c>
    </row>
    <row r="21" spans="2:34" ht="15" thickBot="1" x14ac:dyDescent="0.4">
      <c r="B21" t="s">
        <v>58</v>
      </c>
      <c r="C21">
        <v>50.489937217626</v>
      </c>
      <c r="D21">
        <v>5.7658296160744884</v>
      </c>
      <c r="P21" t="s">
        <v>95</v>
      </c>
      <c r="Q21">
        <v>60.665316851378236</v>
      </c>
      <c r="R21">
        <v>8.1550872739103646</v>
      </c>
      <c r="W21" s="26" t="s">
        <v>733</v>
      </c>
      <c r="X21" s="4">
        <v>27.394616683648579</v>
      </c>
      <c r="Y21" s="4">
        <v>21.762360042789954</v>
      </c>
      <c r="Z21" s="3">
        <v>0.48014116640986038</v>
      </c>
      <c r="AC21" s="8" t="s">
        <v>190</v>
      </c>
      <c r="AD21" s="8" t="s">
        <v>200</v>
      </c>
      <c r="AE21" s="8" t="s">
        <v>207</v>
      </c>
      <c r="AF21" s="8" t="s">
        <v>208</v>
      </c>
    </row>
    <row r="22" spans="2:34" x14ac:dyDescent="0.35">
      <c r="B22" t="s">
        <v>59</v>
      </c>
      <c r="C22">
        <v>43.948517377378231</v>
      </c>
      <c r="D22">
        <v>7.2218280522071314</v>
      </c>
      <c r="P22" t="s">
        <v>105</v>
      </c>
      <c r="Q22">
        <v>86.943880492267581</v>
      </c>
      <c r="R22">
        <v>3.3989800577430778</v>
      </c>
      <c r="W22" s="26" t="s">
        <v>734</v>
      </c>
      <c r="X22" s="4">
        <v>37.079750239631849</v>
      </c>
      <c r="Y22" s="4">
        <v>54.518313519198422</v>
      </c>
      <c r="Z22" s="3">
        <v>0.22990638790964246</v>
      </c>
      <c r="AC22" s="25" t="s">
        <v>733</v>
      </c>
      <c r="AD22" s="4">
        <v>27.394616683648579</v>
      </c>
      <c r="AE22" s="7">
        <v>4.5109979808015633E-3</v>
      </c>
      <c r="AF22" s="7">
        <v>1.2629180877897848E-2</v>
      </c>
    </row>
    <row r="23" spans="2:34" x14ac:dyDescent="0.35">
      <c r="B23" t="s">
        <v>60</v>
      </c>
      <c r="C23">
        <v>74.722222222222229</v>
      </c>
      <c r="D23">
        <v>6.9776981594891279</v>
      </c>
      <c r="P23" t="s">
        <v>115</v>
      </c>
      <c r="Q23">
        <v>38.178057772770309</v>
      </c>
      <c r="R23">
        <v>10.793396083378212</v>
      </c>
      <c r="W23" s="26" t="s">
        <v>735</v>
      </c>
      <c r="X23" s="4">
        <v>33.836641374117718</v>
      </c>
      <c r="Y23" s="4">
        <v>29.08774014305445</v>
      </c>
      <c r="Z23" s="3">
        <v>0.59532574110128178</v>
      </c>
      <c r="AC23" s="25" t="s">
        <v>734</v>
      </c>
      <c r="AD23" s="4">
        <v>37.079750239631849</v>
      </c>
      <c r="AE23" s="7">
        <v>9.3663161070778253E-3</v>
      </c>
      <c r="AF23" s="3">
        <v>0.25521683470973366</v>
      </c>
    </row>
    <row r="24" spans="2:34" x14ac:dyDescent="0.35">
      <c r="B24" t="s">
        <v>61</v>
      </c>
      <c r="C24">
        <v>1.3600963600963603</v>
      </c>
      <c r="D24">
        <v>0.1005498333938336</v>
      </c>
      <c r="E24" t="s">
        <v>186</v>
      </c>
      <c r="F24" t="s">
        <v>187</v>
      </c>
      <c r="I24" t="s">
        <v>202</v>
      </c>
      <c r="J24" t="s">
        <v>203</v>
      </c>
      <c r="K24" t="s">
        <v>204</v>
      </c>
      <c r="L24" t="s">
        <v>205</v>
      </c>
      <c r="M24" t="s">
        <v>206</v>
      </c>
      <c r="P24" t="s">
        <v>125</v>
      </c>
      <c r="Q24">
        <v>0.52910052910052907</v>
      </c>
      <c r="R24">
        <v>0.52910052910052907</v>
      </c>
      <c r="S24" t="s">
        <v>186</v>
      </c>
      <c r="T24" t="s">
        <v>187</v>
      </c>
      <c r="W24" s="26" t="s">
        <v>736</v>
      </c>
      <c r="X24" s="4">
        <v>43.561826415329847</v>
      </c>
      <c r="Y24" s="4">
        <v>21.848756590105637</v>
      </c>
      <c r="Z24" s="3">
        <v>5.21451794341109E-2</v>
      </c>
      <c r="AC24" s="25" t="s">
        <v>735</v>
      </c>
      <c r="AD24" s="4">
        <v>33.836641374117718</v>
      </c>
      <c r="AE24" s="7">
        <v>3.0852264437880353E-3</v>
      </c>
      <c r="AF24" s="3">
        <v>8.638980954394912E-2</v>
      </c>
    </row>
    <row r="25" spans="2:34" x14ac:dyDescent="0.35">
      <c r="B25" t="s">
        <v>62</v>
      </c>
      <c r="C25">
        <v>13.526994078718218</v>
      </c>
      <c r="D25">
        <v>0.74675863083251925</v>
      </c>
      <c r="E25">
        <f>AVERAGE(C17:C25)</f>
        <v>37.079750239631849</v>
      </c>
      <c r="F25" s="1">
        <f>STDEV(C17:C25)/SQRT(9)</f>
        <v>10.115242731054652</v>
      </c>
      <c r="G25" s="1"/>
      <c r="H25" s="1"/>
      <c r="I25" s="1"/>
      <c r="J25" s="1">
        <f>_xlfn.T.TEST(C17:C25,G15:G17,2,3)</f>
        <v>9.3663161070778253E-3</v>
      </c>
      <c r="K25" s="1">
        <f>_xlfn.T.TEST(Q17:Q25,G15:G17,2,3)</f>
        <v>2.1188462714842554E-3</v>
      </c>
      <c r="L25" s="1">
        <f>_xlfn.T.TEST(C17:C25,$U$2:$U$4,2,3)</f>
        <v>0.25521683470973366</v>
      </c>
      <c r="M25" s="1">
        <f>_xlfn.T.TEST(Q17:Q25,$U$2:$U$4,2,3)</f>
        <v>0.68286016254873849</v>
      </c>
      <c r="N25" s="1"/>
      <c r="P25" t="s">
        <v>135</v>
      </c>
      <c r="Q25">
        <v>82.993416823440214</v>
      </c>
      <c r="R25">
        <v>3.7710460547496369</v>
      </c>
      <c r="S25">
        <f>AVERAGE(Q17:Q25)</f>
        <v>54.518313519198422</v>
      </c>
      <c r="T25" s="1">
        <f>STDEV(Q17:Q25)/SQRT(9)</f>
        <v>11.668520787074668</v>
      </c>
      <c r="W25" s="26" t="s">
        <v>737</v>
      </c>
      <c r="X25" s="4">
        <v>22.755972280730205</v>
      </c>
      <c r="Y25" s="4">
        <v>56.215163611958531</v>
      </c>
      <c r="Z25" s="7">
        <v>2.7320662357071049E-3</v>
      </c>
      <c r="AC25" s="25" t="s">
        <v>736</v>
      </c>
      <c r="AD25" s="4">
        <v>43.561826415329847</v>
      </c>
      <c r="AE25" s="7">
        <v>9.1081906511454342E-4</v>
      </c>
      <c r="AF25" s="3">
        <v>0.50584242449589811</v>
      </c>
    </row>
    <row r="26" spans="2:34" x14ac:dyDescent="0.35">
      <c r="W26" s="26" t="s">
        <v>738</v>
      </c>
      <c r="X26" s="4">
        <v>25.365108861749846</v>
      </c>
      <c r="Y26" s="4">
        <v>38.918345338651115</v>
      </c>
      <c r="Z26" s="3">
        <v>6.2149561173158237E-2</v>
      </c>
      <c r="AC26" s="25" t="s">
        <v>737</v>
      </c>
      <c r="AD26" s="4">
        <v>22.755972280730205</v>
      </c>
      <c r="AE26" s="7">
        <v>9.9786349668249362E-4</v>
      </c>
      <c r="AF26" s="6">
        <v>1.7598053985256205E-4</v>
      </c>
    </row>
    <row r="27" spans="2:34" x14ac:dyDescent="0.35">
      <c r="W27" s="26" t="s">
        <v>739</v>
      </c>
      <c r="X27" s="4">
        <v>44.145941295198099</v>
      </c>
      <c r="Y27" s="4">
        <v>37.972616963927109</v>
      </c>
      <c r="Z27" s="3">
        <v>0.5015295680605647</v>
      </c>
      <c r="AC27" s="25" t="s">
        <v>738</v>
      </c>
      <c r="AD27" s="4">
        <v>25.365108861749846</v>
      </c>
      <c r="AE27" s="7">
        <v>8.0463206207926352E-3</v>
      </c>
      <c r="AF27" s="7">
        <v>1.3572821085615281E-3</v>
      </c>
    </row>
    <row r="28" spans="2:34" x14ac:dyDescent="0.35">
      <c r="B28" t="s">
        <v>63</v>
      </c>
      <c r="C28">
        <v>0.49019607843137253</v>
      </c>
      <c r="D28">
        <v>0.49019607843137253</v>
      </c>
      <c r="F28" t="s">
        <v>11</v>
      </c>
      <c r="G28">
        <v>0</v>
      </c>
      <c r="W28" s="26" t="s">
        <v>740</v>
      </c>
      <c r="X28" s="4">
        <v>24.57162229545618</v>
      </c>
      <c r="Y28" s="4">
        <v>54.686810158671669</v>
      </c>
      <c r="Z28" s="7">
        <v>8.2447239485636834E-4</v>
      </c>
      <c r="AC28" s="25" t="s">
        <v>739</v>
      </c>
      <c r="AD28" s="4">
        <v>44.145941295198099</v>
      </c>
      <c r="AE28" s="7">
        <v>2.8088483793830845E-3</v>
      </c>
      <c r="AF28" s="3">
        <v>0.50379139507860105</v>
      </c>
    </row>
    <row r="29" spans="2:34" x14ac:dyDescent="0.35">
      <c r="F29" t="s">
        <v>12</v>
      </c>
      <c r="G29">
        <v>0</v>
      </c>
      <c r="W29" s="26" t="s">
        <v>741</v>
      </c>
      <c r="X29" s="4">
        <v>36.998982930926985</v>
      </c>
      <c r="Y29" s="4">
        <v>14.924659208410617</v>
      </c>
      <c r="Z29" s="7">
        <v>2.9059311827592801E-2</v>
      </c>
      <c r="AC29" s="25" t="s">
        <v>740</v>
      </c>
      <c r="AD29" s="4">
        <v>24.57162229545618</v>
      </c>
      <c r="AE29" s="3">
        <v>0.91037420614970044</v>
      </c>
      <c r="AF29" s="6">
        <v>1.3798150711771329E-5</v>
      </c>
    </row>
    <row r="30" spans="2:34" x14ac:dyDescent="0.35">
      <c r="B30" t="s">
        <v>64</v>
      </c>
      <c r="C30">
        <v>18.365721517724658</v>
      </c>
      <c r="D30">
        <v>0.64727718552793434</v>
      </c>
      <c r="F30" t="s">
        <v>13</v>
      </c>
      <c r="G30">
        <v>1.4705882352941175</v>
      </c>
      <c r="P30" t="s">
        <v>45</v>
      </c>
      <c r="Q30">
        <v>27.526894965919354</v>
      </c>
      <c r="R30">
        <v>6.8199762983680037</v>
      </c>
      <c r="W30" s="26" t="s">
        <v>742</v>
      </c>
      <c r="X30" s="4">
        <v>48.411592363299256</v>
      </c>
      <c r="Y30" s="4">
        <v>14.187289163321054</v>
      </c>
      <c r="Z30" s="7">
        <v>6.2214678886425849E-4</v>
      </c>
      <c r="AC30" s="25" t="s">
        <v>741</v>
      </c>
      <c r="AD30" s="4">
        <v>36.998982930926985</v>
      </c>
      <c r="AE30" s="7">
        <v>3.8023223964061604E-3</v>
      </c>
      <c r="AF30" s="3">
        <v>0.18628918299569314</v>
      </c>
    </row>
    <row r="31" spans="2:34" x14ac:dyDescent="0.35">
      <c r="B31" t="s">
        <v>65</v>
      </c>
      <c r="C31">
        <v>78.812415654520905</v>
      </c>
      <c r="D31">
        <v>4.4926368512680899</v>
      </c>
      <c r="F31" t="s">
        <v>14</v>
      </c>
      <c r="G31">
        <v>0.49019607843137253</v>
      </c>
      <c r="H31">
        <v>0.49019607843137253</v>
      </c>
      <c r="P31" t="s">
        <v>55</v>
      </c>
      <c r="Q31">
        <v>34.216524216524213</v>
      </c>
      <c r="R31">
        <v>8.3615685493385321</v>
      </c>
      <c r="AC31" s="25" t="s">
        <v>742</v>
      </c>
      <c r="AD31" s="4">
        <v>48.411592363299256</v>
      </c>
      <c r="AE31" s="7">
        <v>3.7291090752982053E-5</v>
      </c>
      <c r="AF31" s="3">
        <v>0.84825805359905981</v>
      </c>
    </row>
    <row r="32" spans="2:34" x14ac:dyDescent="0.35">
      <c r="B32" t="s">
        <v>66</v>
      </c>
      <c r="C32">
        <v>16.780182780182781</v>
      </c>
      <c r="D32">
        <v>8.158879771704429</v>
      </c>
      <c r="P32" t="s">
        <v>76</v>
      </c>
      <c r="Q32">
        <v>31.528755868544597</v>
      </c>
      <c r="R32">
        <v>3.273292214796911</v>
      </c>
    </row>
    <row r="33" spans="2:32" ht="15" thickBot="1" x14ac:dyDescent="0.4">
      <c r="B33" t="s">
        <v>67</v>
      </c>
      <c r="C33">
        <v>54.034766403187454</v>
      </c>
      <c r="D33">
        <v>18.635103049161227</v>
      </c>
      <c r="P33" t="s">
        <v>86</v>
      </c>
      <c r="Q33">
        <v>23.197905381003974</v>
      </c>
      <c r="R33">
        <v>3.2427629871489958</v>
      </c>
      <c r="AC33" s="8" t="s">
        <v>190</v>
      </c>
      <c r="AD33" s="8" t="s">
        <v>201</v>
      </c>
      <c r="AE33" s="8" t="s">
        <v>204</v>
      </c>
      <c r="AF33" s="8" t="s">
        <v>206</v>
      </c>
    </row>
    <row r="34" spans="2:32" x14ac:dyDescent="0.35">
      <c r="B34" t="s">
        <v>68</v>
      </c>
      <c r="C34">
        <v>23.936731950844855</v>
      </c>
      <c r="D34">
        <v>4.1123653691024646</v>
      </c>
      <c r="P34" t="s">
        <v>96</v>
      </c>
      <c r="Q34">
        <v>27.933177933177902</v>
      </c>
      <c r="R34">
        <v>1.9319839563568546</v>
      </c>
      <c r="AC34" s="14" t="s">
        <v>708</v>
      </c>
      <c r="AD34" s="4">
        <v>21.762360042789954</v>
      </c>
      <c r="AE34" s="3">
        <v>2.5365783704134294E-3</v>
      </c>
      <c r="AF34" s="5">
        <v>4.2550006118560247E-4</v>
      </c>
    </row>
    <row r="35" spans="2:32" x14ac:dyDescent="0.35">
      <c r="B35" t="s">
        <v>69</v>
      </c>
      <c r="C35">
        <v>34.877160836126045</v>
      </c>
      <c r="D35">
        <v>4.9731076728965764</v>
      </c>
      <c r="P35" t="s">
        <v>106</v>
      </c>
      <c r="Q35">
        <v>28.824980583854906</v>
      </c>
      <c r="R35">
        <v>5.5206410174465068</v>
      </c>
      <c r="AC35" s="14" t="s">
        <v>710</v>
      </c>
      <c r="AD35" s="4">
        <v>54.518313519198422</v>
      </c>
      <c r="AE35" s="3">
        <v>2.1188462714842554E-3</v>
      </c>
      <c r="AF35" s="3">
        <v>0.68286016254873849</v>
      </c>
    </row>
    <row r="36" spans="2:32" x14ac:dyDescent="0.35">
      <c r="B36" t="s">
        <v>70</v>
      </c>
      <c r="C36">
        <v>55.808843184426941</v>
      </c>
      <c r="D36">
        <v>7.5974849557694064</v>
      </c>
      <c r="P36" t="s">
        <v>116</v>
      </c>
      <c r="Q36">
        <v>21.416142214461541</v>
      </c>
      <c r="R36">
        <v>5.6188276777099668</v>
      </c>
      <c r="AC36" s="16" t="s">
        <v>712</v>
      </c>
      <c r="AD36" s="4">
        <v>29.08774014305445</v>
      </c>
      <c r="AE36" s="5">
        <v>1.7831916639256007E-8</v>
      </c>
      <c r="AF36" s="5">
        <v>8.6037001745590776E-6</v>
      </c>
    </row>
    <row r="37" spans="2:32" x14ac:dyDescent="0.35">
      <c r="B37" t="s">
        <v>71</v>
      </c>
      <c r="C37">
        <v>9.4867013627972145</v>
      </c>
      <c r="D37">
        <v>4.4879159574599594</v>
      </c>
      <c r="E37" t="s">
        <v>186</v>
      </c>
      <c r="F37" t="s">
        <v>187</v>
      </c>
      <c r="I37" t="s">
        <v>202</v>
      </c>
      <c r="J37" t="s">
        <v>203</v>
      </c>
      <c r="K37" t="s">
        <v>204</v>
      </c>
      <c r="L37" t="s">
        <v>205</v>
      </c>
      <c r="M37" t="s">
        <v>206</v>
      </c>
      <c r="P37" t="s">
        <v>126</v>
      </c>
      <c r="Q37">
        <v>34.519017497740904</v>
      </c>
      <c r="R37">
        <v>4.168844823984962</v>
      </c>
      <c r="S37" t="s">
        <v>186</v>
      </c>
      <c r="T37" t="s">
        <v>187</v>
      </c>
      <c r="AC37" s="17" t="s">
        <v>714</v>
      </c>
      <c r="AD37" s="4">
        <v>21.848756590105637</v>
      </c>
      <c r="AE37" s="5">
        <v>1.8972650542613093E-5</v>
      </c>
      <c r="AF37" s="5">
        <v>1.5361473920072645E-6</v>
      </c>
    </row>
    <row r="38" spans="2:32" x14ac:dyDescent="0.35">
      <c r="B38" t="s">
        <v>72</v>
      </c>
      <c r="C38">
        <v>12.427248677248677</v>
      </c>
      <c r="D38">
        <v>1.3300230017925079</v>
      </c>
      <c r="E38">
        <f>AVERAGE(C30:C38)</f>
        <v>33.836641374117718</v>
      </c>
      <c r="F38" s="1">
        <f>STDEV(C30:C38)/SQRT(9)</f>
        <v>7.9880178337774081</v>
      </c>
      <c r="G38" s="1"/>
      <c r="H38" s="1"/>
      <c r="I38" s="1">
        <f>_xlfn.T.TEST(C30:C38,Q30:Q38,2,1)</f>
        <v>0.59532574110128178</v>
      </c>
      <c r="J38" s="1">
        <f>_xlfn.T.TEST(C30:C38,G28:G30,2,3)</f>
        <v>3.0852264437880353E-3</v>
      </c>
      <c r="K38" s="1">
        <f>_xlfn.T.TEST(Q30:Q38,G28:G30,2,3)</f>
        <v>1.7831916639256007E-8</v>
      </c>
      <c r="L38" s="1">
        <f>_xlfn.T.TEST(C30:C38,$U$2:$U$4,2,3)</f>
        <v>8.638980954394912E-2</v>
      </c>
      <c r="M38" s="1">
        <f>_xlfn.T.TEST(Q30:Q38,$U$2:$U$4,2,3)</f>
        <v>8.6037001745590776E-6</v>
      </c>
      <c r="N38" s="1"/>
      <c r="P38" t="s">
        <v>136</v>
      </c>
      <c r="Q38">
        <v>32.626262626262623</v>
      </c>
      <c r="R38">
        <v>1.3589519239468393</v>
      </c>
      <c r="S38">
        <f>AVERAGE(Q30:Q38)</f>
        <v>29.08774014305445</v>
      </c>
      <c r="T38" s="1">
        <f>STDEV(Q30:Q38)/SQRT(9)</f>
        <v>1.5440961099356532</v>
      </c>
      <c r="AC38" s="14" t="s">
        <v>716</v>
      </c>
      <c r="AD38" s="4">
        <v>56.215163611958531</v>
      </c>
      <c r="AE38" s="5">
        <v>6.8270469021062719E-5</v>
      </c>
      <c r="AF38" s="3">
        <v>0.39630599220631879</v>
      </c>
    </row>
    <row r="39" spans="2:32" x14ac:dyDescent="0.35">
      <c r="AC39" s="18" t="s">
        <v>718</v>
      </c>
      <c r="AD39" s="4">
        <v>38.918345338651115</v>
      </c>
      <c r="AE39" s="5">
        <v>3.261185582856898E-5</v>
      </c>
      <c r="AF39" s="3">
        <v>3.328610311516448E-2</v>
      </c>
    </row>
    <row r="40" spans="2:32" x14ac:dyDescent="0.35">
      <c r="AC40" s="19" t="s">
        <v>719</v>
      </c>
      <c r="AD40" s="4">
        <v>37.972616963927109</v>
      </c>
      <c r="AE40" s="5">
        <v>1.2023164493379756E-5</v>
      </c>
      <c r="AF40" s="3">
        <v>2.6647510188309697E-3</v>
      </c>
    </row>
    <row r="41" spans="2:32" x14ac:dyDescent="0.35">
      <c r="B41" t="s">
        <v>73</v>
      </c>
      <c r="C41">
        <v>0</v>
      </c>
      <c r="D41">
        <v>0</v>
      </c>
      <c r="F41" t="s">
        <v>15</v>
      </c>
      <c r="G41">
        <v>0</v>
      </c>
      <c r="AC41" s="20" t="s">
        <v>720</v>
      </c>
      <c r="AD41" s="4">
        <v>54.686810158671669</v>
      </c>
      <c r="AE41" s="3">
        <v>1.809930582722892E-2</v>
      </c>
      <c r="AF41" s="3">
        <v>0.31819520148959934</v>
      </c>
    </row>
    <row r="42" spans="2:32" x14ac:dyDescent="0.35">
      <c r="F42" t="s">
        <v>16</v>
      </c>
      <c r="G42">
        <v>0</v>
      </c>
      <c r="AC42" s="14" t="s">
        <v>721</v>
      </c>
      <c r="AD42" s="4">
        <v>14.924659208410617</v>
      </c>
      <c r="AE42" s="3">
        <v>1.145080119614449E-2</v>
      </c>
      <c r="AF42" s="5">
        <v>1.0360620028976374E-5</v>
      </c>
    </row>
    <row r="43" spans="2:32" x14ac:dyDescent="0.35">
      <c r="B43" t="s">
        <v>74</v>
      </c>
      <c r="C43">
        <v>41.447282381251313</v>
      </c>
      <c r="D43">
        <v>2.4246154336433698</v>
      </c>
      <c r="F43" t="s">
        <v>17</v>
      </c>
      <c r="G43">
        <v>0</v>
      </c>
      <c r="P43" t="s">
        <v>46</v>
      </c>
      <c r="Q43">
        <v>20.38162782843634</v>
      </c>
      <c r="R43">
        <v>7.0329905003597704</v>
      </c>
      <c r="AC43" s="15" t="s">
        <v>722</v>
      </c>
      <c r="AD43" s="4">
        <v>14.187289163321054</v>
      </c>
      <c r="AE43" s="3">
        <v>1.9332441924090945E-2</v>
      </c>
      <c r="AF43" s="5">
        <v>2.0541159938429918E-7</v>
      </c>
    </row>
    <row r="44" spans="2:32" x14ac:dyDescent="0.35">
      <c r="B44" t="s">
        <v>75</v>
      </c>
      <c r="C44">
        <v>91.992845117845107</v>
      </c>
      <c r="D44">
        <v>1.2285399674401762</v>
      </c>
      <c r="F44" t="s">
        <v>18</v>
      </c>
      <c r="G44">
        <v>0</v>
      </c>
      <c r="H44">
        <v>0</v>
      </c>
      <c r="P44" t="s">
        <v>56</v>
      </c>
      <c r="Q44">
        <v>28.159654272667968</v>
      </c>
      <c r="R44">
        <v>1.9141856172934288</v>
      </c>
    </row>
    <row r="45" spans="2:32" x14ac:dyDescent="0.35">
      <c r="B45" t="s">
        <v>76</v>
      </c>
      <c r="C45">
        <v>31.528755868544597</v>
      </c>
      <c r="D45">
        <v>3.273292214796911</v>
      </c>
      <c r="P45" t="s">
        <v>66</v>
      </c>
      <c r="Q45">
        <v>16.780182780182781</v>
      </c>
      <c r="R45">
        <v>8.158879771704429</v>
      </c>
    </row>
    <row r="46" spans="2:32" x14ac:dyDescent="0.35">
      <c r="B46" t="s">
        <v>77</v>
      </c>
      <c r="C46">
        <v>61.412874863167268</v>
      </c>
      <c r="D46">
        <v>11.306591760789956</v>
      </c>
      <c r="P46" t="s">
        <v>87</v>
      </c>
      <c r="Q46">
        <v>12.19047619047619</v>
      </c>
      <c r="R46">
        <v>5.1578085942692544</v>
      </c>
    </row>
    <row r="47" spans="2:32" x14ac:dyDescent="0.35">
      <c r="B47" t="s">
        <v>78</v>
      </c>
      <c r="C47">
        <v>33.726436165460555</v>
      </c>
      <c r="D47">
        <v>2.8627381271578702</v>
      </c>
      <c r="P47" t="s">
        <v>97</v>
      </c>
      <c r="Q47">
        <v>16.019099947671378</v>
      </c>
      <c r="R47">
        <v>1.9490766035576554</v>
      </c>
    </row>
    <row r="48" spans="2:32" x14ac:dyDescent="0.35">
      <c r="B48" t="s">
        <v>79</v>
      </c>
      <c r="C48">
        <v>46.821256038647341</v>
      </c>
      <c r="D48">
        <v>5.7195374659153915</v>
      </c>
      <c r="P48" t="s">
        <v>107</v>
      </c>
      <c r="Q48">
        <v>24.533836161743142</v>
      </c>
      <c r="R48">
        <v>7.6385671377054836</v>
      </c>
    </row>
    <row r="49" spans="2:20" x14ac:dyDescent="0.35">
      <c r="B49" t="s">
        <v>80</v>
      </c>
      <c r="C49">
        <v>60.705721747388417</v>
      </c>
      <c r="D49">
        <v>10.60125910714015</v>
      </c>
      <c r="P49" t="s">
        <v>117</v>
      </c>
      <c r="Q49">
        <v>15.605586825099019</v>
      </c>
      <c r="R49">
        <v>4.7937278727796047</v>
      </c>
    </row>
    <row r="50" spans="2:20" x14ac:dyDescent="0.35">
      <c r="B50" t="s">
        <v>81</v>
      </c>
      <c r="C50">
        <v>16.57236842105263</v>
      </c>
      <c r="D50">
        <v>2.910352121147445</v>
      </c>
      <c r="E50" t="s">
        <v>186</v>
      </c>
      <c r="F50" t="s">
        <v>187</v>
      </c>
      <c r="I50" t="s">
        <v>202</v>
      </c>
      <c r="J50" t="s">
        <v>203</v>
      </c>
      <c r="K50" t="s">
        <v>204</v>
      </c>
      <c r="L50" t="s">
        <v>205</v>
      </c>
      <c r="M50" t="s">
        <v>206</v>
      </c>
      <c r="P50" t="s">
        <v>127</v>
      </c>
      <c r="Q50">
        <v>31.835968909139638</v>
      </c>
      <c r="R50">
        <v>3.8791394381436093</v>
      </c>
      <c r="S50" t="s">
        <v>186</v>
      </c>
      <c r="T50" t="s">
        <v>187</v>
      </c>
    </row>
    <row r="51" spans="2:20" x14ac:dyDescent="0.35">
      <c r="B51" t="s">
        <v>82</v>
      </c>
      <c r="C51">
        <v>7.8488971346114198</v>
      </c>
      <c r="D51">
        <v>0.89049568239539423</v>
      </c>
      <c r="E51">
        <f>AVERAGE(C43:C51)</f>
        <v>43.561826415329847</v>
      </c>
      <c r="F51" s="1">
        <f>STDEV(C43:C51)/SQRT(9)</f>
        <v>8.5135559200981881</v>
      </c>
      <c r="G51" s="1"/>
      <c r="H51" s="1"/>
      <c r="I51" s="1">
        <f>_xlfn.T.TEST(C43:C51,Q43:Q51,2,1)</f>
        <v>5.21451794341109E-2</v>
      </c>
      <c r="J51" s="1">
        <f>_xlfn.T.TEST(C43:C51,G41:G43,2,3)</f>
        <v>9.1081906511454342E-4</v>
      </c>
      <c r="K51" s="1">
        <f>_xlfn.T.TEST(Q43:Q51,G41:G43,2,3)</f>
        <v>1.8972650542613093E-5</v>
      </c>
      <c r="L51" s="1">
        <f>_xlfn.T.TEST(C43:C51,$U$2:$U$4,2,3)</f>
        <v>0.50584242449589811</v>
      </c>
      <c r="M51" s="1">
        <f>_xlfn.T.TEST(Q43:Q51,$U$2:$U$4,2,3)</f>
        <v>1.5361473920072645E-6</v>
      </c>
      <c r="N51" s="1"/>
      <c r="P51" t="s">
        <v>137</v>
      </c>
      <c r="Q51">
        <v>31.13237639553429</v>
      </c>
      <c r="R51">
        <v>0.57038452128381667</v>
      </c>
      <c r="S51">
        <f>AVERAGE(Q43:Q51)</f>
        <v>21.848756590105637</v>
      </c>
      <c r="T51" s="1">
        <f>STDEV(Q43:Q51)/SQRT(9)</f>
        <v>2.4354284396470427</v>
      </c>
    </row>
    <row r="54" spans="2:20" x14ac:dyDescent="0.35">
      <c r="B54" t="s">
        <v>83</v>
      </c>
      <c r="C54">
        <v>1.6061980347694635</v>
      </c>
      <c r="D54">
        <v>0.83079924176041586</v>
      </c>
      <c r="F54" t="s">
        <v>19</v>
      </c>
      <c r="G54">
        <v>2.7777777777777777</v>
      </c>
    </row>
    <row r="55" spans="2:20" x14ac:dyDescent="0.35">
      <c r="F55" t="s">
        <v>20</v>
      </c>
      <c r="G55">
        <v>0</v>
      </c>
    </row>
    <row r="56" spans="2:20" x14ac:dyDescent="0.35">
      <c r="B56" t="s">
        <v>84</v>
      </c>
      <c r="C56">
        <v>16.45210727969349</v>
      </c>
      <c r="D56">
        <v>4.9073206160151335</v>
      </c>
      <c r="F56" t="s">
        <v>21</v>
      </c>
      <c r="G56">
        <v>2.0408163265306123</v>
      </c>
      <c r="P56" t="s">
        <v>47</v>
      </c>
      <c r="Q56">
        <v>59.01047890431105</v>
      </c>
      <c r="R56">
        <v>11.142774779277289</v>
      </c>
    </row>
    <row r="57" spans="2:20" x14ac:dyDescent="0.35">
      <c r="B57" t="s">
        <v>85</v>
      </c>
      <c r="C57">
        <v>47.817547994304512</v>
      </c>
      <c r="D57">
        <v>7.4470026232413344</v>
      </c>
      <c r="F57" t="s">
        <v>22</v>
      </c>
      <c r="G57">
        <v>1.6061980347694635</v>
      </c>
      <c r="H57">
        <v>0.83079924176041586</v>
      </c>
      <c r="P57" t="s">
        <v>57</v>
      </c>
      <c r="Q57">
        <v>86.764705882352928</v>
      </c>
      <c r="R57">
        <v>1.8205290655465032</v>
      </c>
    </row>
    <row r="58" spans="2:20" x14ac:dyDescent="0.35">
      <c r="B58" t="s">
        <v>86</v>
      </c>
      <c r="C58">
        <v>23.197905381003974</v>
      </c>
      <c r="D58">
        <v>3.2427629871489958</v>
      </c>
      <c r="P58" t="s">
        <v>67</v>
      </c>
      <c r="Q58">
        <v>54.034766403187454</v>
      </c>
      <c r="R58">
        <v>18.635103049161227</v>
      </c>
    </row>
    <row r="59" spans="2:20" x14ac:dyDescent="0.35">
      <c r="B59" t="s">
        <v>87</v>
      </c>
      <c r="C59">
        <v>12.19047619047619</v>
      </c>
      <c r="D59">
        <v>5.1578085942692544</v>
      </c>
      <c r="P59" t="s">
        <v>77</v>
      </c>
      <c r="Q59">
        <v>61.412874863167268</v>
      </c>
      <c r="R59">
        <v>11.306591760789956</v>
      </c>
    </row>
    <row r="60" spans="2:20" x14ac:dyDescent="0.35">
      <c r="B60" t="s">
        <v>88</v>
      </c>
      <c r="C60">
        <v>23.928107907666632</v>
      </c>
      <c r="D60">
        <v>2.4879193108355948</v>
      </c>
      <c r="P60" t="s">
        <v>98</v>
      </c>
      <c r="Q60">
        <v>16.080459770114942</v>
      </c>
      <c r="R60">
        <v>5.5154570869561885</v>
      </c>
    </row>
    <row r="61" spans="2:20" x14ac:dyDescent="0.35">
      <c r="B61" t="s">
        <v>89</v>
      </c>
      <c r="C61">
        <v>29.409073311512334</v>
      </c>
      <c r="D61">
        <v>7.6532700735318331</v>
      </c>
      <c r="P61" t="s">
        <v>108</v>
      </c>
      <c r="Q61">
        <v>70.223577235772368</v>
      </c>
      <c r="R61">
        <v>3.8977253883668919</v>
      </c>
    </row>
    <row r="62" spans="2:20" x14ac:dyDescent="0.35">
      <c r="B62" t="s">
        <v>90</v>
      </c>
      <c r="C62">
        <v>33.008031587921209</v>
      </c>
      <c r="D62">
        <v>2.0356939331109869</v>
      </c>
      <c r="P62" t="s">
        <v>118</v>
      </c>
      <c r="Q62">
        <v>32.140989792902765</v>
      </c>
      <c r="R62">
        <v>5.0963982931058416</v>
      </c>
    </row>
    <row r="63" spans="2:20" x14ac:dyDescent="0.35">
      <c r="B63" t="s">
        <v>91</v>
      </c>
      <c r="C63">
        <v>11.993318984844407</v>
      </c>
      <c r="D63">
        <v>1.1624258542485406</v>
      </c>
      <c r="E63" t="s">
        <v>186</v>
      </c>
      <c r="F63" t="s">
        <v>187</v>
      </c>
      <c r="I63" t="s">
        <v>202</v>
      </c>
      <c r="J63" t="s">
        <v>203</v>
      </c>
      <c r="K63" t="s">
        <v>204</v>
      </c>
      <c r="L63" t="s">
        <v>205</v>
      </c>
      <c r="M63" t="s">
        <v>206</v>
      </c>
      <c r="P63" t="s">
        <v>128</v>
      </c>
      <c r="Q63">
        <v>77.897673793196191</v>
      </c>
      <c r="R63">
        <v>1.7612608647557799</v>
      </c>
      <c r="S63" t="s">
        <v>186</v>
      </c>
      <c r="T63" t="s">
        <v>187</v>
      </c>
    </row>
    <row r="64" spans="2:20" x14ac:dyDescent="0.35">
      <c r="B64" t="s">
        <v>92</v>
      </c>
      <c r="C64">
        <v>6.8071818891491027</v>
      </c>
      <c r="D64">
        <v>3.7412457948430373</v>
      </c>
      <c r="E64">
        <f>AVERAGE(C56:C64)</f>
        <v>22.755972280730205</v>
      </c>
      <c r="F64" s="1">
        <f>STDEV(C56:C64)/SQRT(9)</f>
        <v>4.250142644519129</v>
      </c>
      <c r="G64" s="1"/>
      <c r="H64" s="1"/>
      <c r="I64" s="1">
        <f>_xlfn.T.TEST(C56:C64,Q56:Q64,2,1)</f>
        <v>2.7320662357071049E-3</v>
      </c>
      <c r="J64" s="1">
        <f>_xlfn.T.TEST(C56:C64,G54:G56,2,3)</f>
        <v>9.9786349668249362E-4</v>
      </c>
      <c r="K64" s="1">
        <f>_xlfn.T.TEST(Q56:Q64,G54:G56,2,3)</f>
        <v>6.8270469021062719E-5</v>
      </c>
      <c r="L64" s="1">
        <f>_xlfn.T.TEST(C56:C64,$U$2:$U$4,2,3)</f>
        <v>1.7598053985256205E-4</v>
      </c>
      <c r="M64" s="1">
        <f>_xlfn.T.TEST(Q56:Q64,$U$2:$U$4,2,3)</f>
        <v>0.39630599220631879</v>
      </c>
      <c r="N64" s="1"/>
      <c r="P64" t="s">
        <v>138</v>
      </c>
      <c r="Q64">
        <v>48.370945862621774</v>
      </c>
      <c r="R64">
        <v>5.6079393049138178</v>
      </c>
      <c r="S64">
        <f>AVERAGE(Q56:Q64)</f>
        <v>56.215163611958531</v>
      </c>
      <c r="T64" s="1">
        <f>STDEV(Q56:Q64)/SQRT(9)</f>
        <v>7.3514148339794003</v>
      </c>
    </row>
    <row r="67" spans="2:20" x14ac:dyDescent="0.35">
      <c r="B67" t="s">
        <v>93</v>
      </c>
      <c r="C67">
        <v>7.3248379163872128</v>
      </c>
      <c r="D67">
        <v>1.6910350994858019</v>
      </c>
      <c r="F67" t="s">
        <v>23</v>
      </c>
      <c r="G67">
        <v>4</v>
      </c>
    </row>
    <row r="68" spans="2:20" x14ac:dyDescent="0.35">
      <c r="F68" t="s">
        <v>24</v>
      </c>
      <c r="G68">
        <v>9.5238095238095237</v>
      </c>
    </row>
    <row r="69" spans="2:20" x14ac:dyDescent="0.35">
      <c r="B69" t="s">
        <v>94</v>
      </c>
      <c r="C69">
        <v>19.171776291341509</v>
      </c>
      <c r="D69">
        <v>8.3771624127407343</v>
      </c>
      <c r="F69" t="s">
        <v>25</v>
      </c>
      <c r="G69">
        <v>8.4507042253521121</v>
      </c>
      <c r="P69" t="s">
        <v>48</v>
      </c>
      <c r="Q69">
        <v>43.958398174084458</v>
      </c>
      <c r="R69">
        <v>1.6839342753987339</v>
      </c>
    </row>
    <row r="70" spans="2:20" x14ac:dyDescent="0.35">
      <c r="B70" t="s">
        <v>95</v>
      </c>
      <c r="C70">
        <v>60.665316851378236</v>
      </c>
      <c r="D70">
        <v>8.1550872739103646</v>
      </c>
      <c r="F70" t="s">
        <v>26</v>
      </c>
      <c r="G70">
        <v>7.3248379163872128</v>
      </c>
      <c r="H70">
        <v>1.6910350994858019</v>
      </c>
      <c r="P70" t="s">
        <v>58</v>
      </c>
      <c r="Q70">
        <v>50.489937217626</v>
      </c>
      <c r="R70">
        <v>5.7658296160744884</v>
      </c>
    </row>
    <row r="71" spans="2:20" x14ac:dyDescent="0.35">
      <c r="B71" t="s">
        <v>96</v>
      </c>
      <c r="C71">
        <v>27.933177933177934</v>
      </c>
      <c r="D71">
        <v>1.9319839563568546</v>
      </c>
      <c r="P71" t="s">
        <v>68</v>
      </c>
      <c r="Q71">
        <v>23.936731950844855</v>
      </c>
      <c r="R71">
        <v>4.1123653691024646</v>
      </c>
    </row>
    <row r="72" spans="2:20" x14ac:dyDescent="0.35">
      <c r="B72" t="s">
        <v>97</v>
      </c>
      <c r="C72">
        <v>16.019099947671378</v>
      </c>
      <c r="D72">
        <v>1.9490766035576554</v>
      </c>
      <c r="P72" t="s">
        <v>78</v>
      </c>
      <c r="Q72">
        <v>33.726436165460555</v>
      </c>
      <c r="R72">
        <v>2.8627381271578702</v>
      </c>
    </row>
    <row r="73" spans="2:20" x14ac:dyDescent="0.35">
      <c r="B73" t="s">
        <v>98</v>
      </c>
      <c r="C73">
        <v>16.080459770114942</v>
      </c>
      <c r="D73">
        <v>5.5154570869561885</v>
      </c>
      <c r="P73" t="s">
        <v>88</v>
      </c>
      <c r="Q73">
        <v>23.928107907666632</v>
      </c>
      <c r="R73">
        <v>2.4879193108355948</v>
      </c>
    </row>
    <row r="74" spans="2:20" x14ac:dyDescent="0.35">
      <c r="B74" t="s">
        <v>99</v>
      </c>
      <c r="C74">
        <v>29.787833214497564</v>
      </c>
      <c r="D74">
        <v>2.2078361217484894</v>
      </c>
      <c r="P74" t="s">
        <v>109</v>
      </c>
      <c r="Q74">
        <v>45.15669515669515</v>
      </c>
      <c r="R74">
        <v>2.6150370015221975</v>
      </c>
    </row>
    <row r="75" spans="2:20" x14ac:dyDescent="0.35">
      <c r="B75" t="s">
        <v>100</v>
      </c>
      <c r="C75">
        <v>32.876592007026794</v>
      </c>
      <c r="D75">
        <v>7.1938260328388726</v>
      </c>
      <c r="P75" t="s">
        <v>119</v>
      </c>
      <c r="Q75">
        <v>25.492234169653528</v>
      </c>
      <c r="R75">
        <v>3.0385418431762012</v>
      </c>
    </row>
    <row r="76" spans="2:20" x14ac:dyDescent="0.35">
      <c r="B76" t="s">
        <v>101</v>
      </c>
      <c r="C76">
        <v>16.839686703503194</v>
      </c>
      <c r="D76">
        <v>1.3464206248846071</v>
      </c>
      <c r="E76" t="s">
        <v>186</v>
      </c>
      <c r="F76" t="s">
        <v>187</v>
      </c>
      <c r="I76" t="s">
        <v>202</v>
      </c>
      <c r="J76" t="s">
        <v>203</v>
      </c>
      <c r="K76" t="s">
        <v>204</v>
      </c>
      <c r="L76" t="s">
        <v>205</v>
      </c>
      <c r="M76" t="s">
        <v>206</v>
      </c>
      <c r="P76" t="s">
        <v>129</v>
      </c>
      <c r="Q76">
        <v>51.13378684807256</v>
      </c>
      <c r="R76">
        <v>0.68965561568007205</v>
      </c>
      <c r="S76" t="s">
        <v>186</v>
      </c>
      <c r="T76" t="s">
        <v>187</v>
      </c>
    </row>
    <row r="77" spans="2:20" x14ac:dyDescent="0.35">
      <c r="B77" t="s">
        <v>102</v>
      </c>
      <c r="C77">
        <v>8.9120370370370363</v>
      </c>
      <c r="D77">
        <v>1.4222460332690405</v>
      </c>
      <c r="E77">
        <f>AVERAGE(C69:C77)</f>
        <v>25.365108861749846</v>
      </c>
      <c r="F77" s="1">
        <f>STDEV(C69:C77)/SQRT(9)</f>
        <v>5.1153077562444427</v>
      </c>
      <c r="G77" s="1"/>
      <c r="H77" s="1"/>
      <c r="I77" s="1">
        <f>_xlfn.T.TEST(C69:C77,Q69:Q77,2,1)</f>
        <v>6.2149561173158237E-2</v>
      </c>
      <c r="J77" s="1">
        <f>_xlfn.T.TEST(C69:C77,G67:G69,2,3)</f>
        <v>8.0463206207926352E-3</v>
      </c>
      <c r="K77" s="1">
        <f>_xlfn.T.TEST(Q69:Q77,G67:G69,2,3)</f>
        <v>3.261185582856898E-5</v>
      </c>
      <c r="L77" s="1">
        <f>_xlfn.T.TEST(C69:C77,$U$2:$U$4,2,3)</f>
        <v>1.3572821085615281E-3</v>
      </c>
      <c r="M77" s="1">
        <f>_xlfn.T.TEST(Q69:Q77,$U$2:$U$4,2,3)</f>
        <v>3.328610311516448E-2</v>
      </c>
      <c r="N77" s="1"/>
      <c r="P77" t="s">
        <v>139</v>
      </c>
      <c r="Q77">
        <v>52.442780457756335</v>
      </c>
      <c r="R77">
        <v>8.7147355972097547</v>
      </c>
      <c r="S77">
        <f>AVERAGE(Q69:Q77)</f>
        <v>38.918345338651115</v>
      </c>
      <c r="T77" s="1">
        <f>STDEV(Q69:Q77)/SQRT(9)</f>
        <v>4.0598313048811896</v>
      </c>
    </row>
    <row r="80" spans="2:20" x14ac:dyDescent="0.35">
      <c r="B80" t="s">
        <v>103</v>
      </c>
      <c r="C80">
        <v>12.018005434542658</v>
      </c>
      <c r="D80">
        <v>1.6998559050612845</v>
      </c>
      <c r="F80" t="s">
        <v>27</v>
      </c>
      <c r="G80">
        <v>12.76595744680851</v>
      </c>
    </row>
    <row r="81" spans="2:20" x14ac:dyDescent="0.35">
      <c r="F81" t="s">
        <v>28</v>
      </c>
      <c r="G81">
        <v>8.7719298245614024</v>
      </c>
    </row>
    <row r="82" spans="2:20" x14ac:dyDescent="0.35">
      <c r="B82" t="s">
        <v>104</v>
      </c>
      <c r="C82">
        <v>33.301746562616131</v>
      </c>
      <c r="D82">
        <v>7.0733277279054461</v>
      </c>
      <c r="F82" t="s">
        <v>29</v>
      </c>
      <c r="G82">
        <v>14.516129032258066</v>
      </c>
      <c r="P82" t="s">
        <v>49</v>
      </c>
      <c r="Q82">
        <v>31.1887019010431</v>
      </c>
      <c r="R82">
        <v>5.1203519460814793</v>
      </c>
    </row>
    <row r="83" spans="2:20" x14ac:dyDescent="0.35">
      <c r="B83" t="s">
        <v>105</v>
      </c>
      <c r="C83">
        <v>86.943880492267581</v>
      </c>
      <c r="D83">
        <v>3.3989800577430778</v>
      </c>
      <c r="F83" t="s">
        <v>30</v>
      </c>
      <c r="G83">
        <v>12.018005434542658</v>
      </c>
      <c r="H83">
        <v>1.6998559050612845</v>
      </c>
      <c r="P83" t="s">
        <v>59</v>
      </c>
      <c r="Q83">
        <v>43.948517377378231</v>
      </c>
      <c r="R83">
        <v>7.2218280522071314</v>
      </c>
    </row>
    <row r="84" spans="2:20" x14ac:dyDescent="0.35">
      <c r="B84" t="s">
        <v>106</v>
      </c>
      <c r="C84">
        <v>28.824980583854906</v>
      </c>
      <c r="D84">
        <v>5.5206410174465068</v>
      </c>
      <c r="P84" t="s">
        <v>69</v>
      </c>
      <c r="Q84">
        <v>34.877160836126045</v>
      </c>
      <c r="R84">
        <v>4.9731076728965764</v>
      </c>
    </row>
    <row r="85" spans="2:20" x14ac:dyDescent="0.35">
      <c r="B85" t="s">
        <v>107</v>
      </c>
      <c r="C85">
        <v>24.533836161743142</v>
      </c>
      <c r="D85">
        <v>7.6385671377054836</v>
      </c>
      <c r="P85" t="s">
        <v>79</v>
      </c>
      <c r="Q85">
        <v>46.821256038647341</v>
      </c>
      <c r="R85">
        <v>5.7195374659153915</v>
      </c>
    </row>
    <row r="86" spans="2:20" x14ac:dyDescent="0.35">
      <c r="B86" t="s">
        <v>108</v>
      </c>
      <c r="C86">
        <v>70.223577235772368</v>
      </c>
      <c r="D86">
        <v>3.8977253883668919</v>
      </c>
      <c r="P86" t="s">
        <v>89</v>
      </c>
      <c r="Q86">
        <v>29.409073311512334</v>
      </c>
      <c r="R86">
        <v>7.6532700735318331</v>
      </c>
    </row>
    <row r="87" spans="2:20" x14ac:dyDescent="0.35">
      <c r="B87" t="s">
        <v>109</v>
      </c>
      <c r="C87">
        <v>45.15669515669515</v>
      </c>
      <c r="D87">
        <v>2.6150370015221975</v>
      </c>
      <c r="P87" t="s">
        <v>99</v>
      </c>
      <c r="Q87">
        <v>29.787833214497564</v>
      </c>
      <c r="R87">
        <v>2.2078361217484894</v>
      </c>
    </row>
    <row r="88" spans="2:20" x14ac:dyDescent="0.35">
      <c r="B88" t="s">
        <v>110</v>
      </c>
      <c r="C88">
        <v>58.080808080808083</v>
      </c>
      <c r="D88">
        <v>3.282828282828282</v>
      </c>
      <c r="P88" t="s">
        <v>120</v>
      </c>
      <c r="Q88">
        <v>33.397435897435898</v>
      </c>
      <c r="R88">
        <v>7.7165749693155714</v>
      </c>
    </row>
    <row r="89" spans="2:20" x14ac:dyDescent="0.35">
      <c r="B89" t="s">
        <v>111</v>
      </c>
      <c r="C89">
        <v>21.885485376946477</v>
      </c>
      <c r="D89">
        <v>8.6747732391217998</v>
      </c>
      <c r="E89" t="s">
        <v>186</v>
      </c>
      <c r="F89" t="s">
        <v>187</v>
      </c>
      <c r="I89" t="s">
        <v>202</v>
      </c>
      <c r="J89" t="s">
        <v>203</v>
      </c>
      <c r="K89" t="s">
        <v>204</v>
      </c>
      <c r="L89" t="s">
        <v>205</v>
      </c>
      <c r="M89" t="s">
        <v>206</v>
      </c>
      <c r="P89" t="s">
        <v>130</v>
      </c>
      <c r="Q89">
        <v>49.984818227469667</v>
      </c>
      <c r="R89">
        <v>3.5963777406448738</v>
      </c>
      <c r="S89" t="s">
        <v>186</v>
      </c>
      <c r="T89" t="s">
        <v>187</v>
      </c>
    </row>
    <row r="90" spans="2:20" x14ac:dyDescent="0.35">
      <c r="B90" t="s">
        <v>112</v>
      </c>
      <c r="C90">
        <v>28.362462006079028</v>
      </c>
      <c r="D90">
        <v>8.9449328952871561</v>
      </c>
      <c r="E90">
        <f>AVERAGE(C82:C90)</f>
        <v>44.145941295198099</v>
      </c>
      <c r="F90" s="1">
        <f>STDEV(C82:C90)/SQRT(9)</f>
        <v>7.6271791165862686</v>
      </c>
      <c r="G90" s="1"/>
      <c r="H90" s="1"/>
      <c r="I90" s="1">
        <f>_xlfn.T.TEST(C82:C90,Q82:Q90,2,1)</f>
        <v>0.5015295680605647</v>
      </c>
      <c r="J90" s="1">
        <f>_xlfn.T.TEST(C82:C90,G80:G82,2,3)</f>
        <v>2.8088483793830845E-3</v>
      </c>
      <c r="K90" s="1">
        <f>_xlfn.T.TEST(Q82:Q90,G80:G82,2,3)</f>
        <v>1.2023164493379756E-5</v>
      </c>
      <c r="L90" s="1">
        <f>_xlfn.T.TEST(C82:C90,$U$2:$U$4,2,3)</f>
        <v>0.50379139507860105</v>
      </c>
      <c r="M90" s="1">
        <f>_xlfn.T.TEST(Q82:Q90,$U$2:$U$4,2,3)</f>
        <v>2.6647510188309697E-3</v>
      </c>
      <c r="N90" s="1"/>
      <c r="P90" t="s">
        <v>140</v>
      </c>
      <c r="Q90">
        <v>42.338755871233822</v>
      </c>
      <c r="R90">
        <v>6.7042809022464143</v>
      </c>
      <c r="S90">
        <f>AVERAGE(Q82:Q90)</f>
        <v>37.972616963927109</v>
      </c>
      <c r="T90" s="1">
        <f>STDEV(Q82:Q90)/SQRT(9)</f>
        <v>2.6199728219073477</v>
      </c>
    </row>
    <row r="93" spans="2:20" x14ac:dyDescent="0.35">
      <c r="B93" t="s">
        <v>113</v>
      </c>
      <c r="C93">
        <v>25.43712316968131</v>
      </c>
      <c r="D93">
        <v>6.428017914212572</v>
      </c>
      <c r="F93" t="s">
        <v>31</v>
      </c>
      <c r="G93">
        <v>15.555555555555555</v>
      </c>
    </row>
    <row r="94" spans="2:20" x14ac:dyDescent="0.35">
      <c r="F94" t="s">
        <v>32</v>
      </c>
      <c r="G94">
        <v>37.5</v>
      </c>
    </row>
    <row r="95" spans="2:20" x14ac:dyDescent="0.35">
      <c r="B95" t="s">
        <v>114</v>
      </c>
      <c r="C95">
        <v>25.146198830409357</v>
      </c>
      <c r="D95">
        <v>4.5673974712904375</v>
      </c>
      <c r="F95" t="s">
        <v>33</v>
      </c>
      <c r="G95">
        <v>23.255813953488371</v>
      </c>
      <c r="P95" t="s">
        <v>50</v>
      </c>
      <c r="Q95">
        <v>50.225442834138484</v>
      </c>
      <c r="R95">
        <v>7.0507360828145371</v>
      </c>
    </row>
    <row r="96" spans="2:20" x14ac:dyDescent="0.35">
      <c r="B96" t="s">
        <v>115</v>
      </c>
      <c r="C96">
        <v>38.178057772770309</v>
      </c>
      <c r="D96">
        <v>10.793396083378212</v>
      </c>
      <c r="F96" t="s">
        <v>34</v>
      </c>
      <c r="G96">
        <v>25.43712316968131</v>
      </c>
      <c r="H96">
        <v>6.428017914212572</v>
      </c>
      <c r="P96" t="s">
        <v>60</v>
      </c>
      <c r="Q96">
        <v>74.722222222222229</v>
      </c>
      <c r="R96">
        <v>6.9776981594891279</v>
      </c>
    </row>
    <row r="97" spans="2:20" x14ac:dyDescent="0.35">
      <c r="B97" t="s">
        <v>116</v>
      </c>
      <c r="C97">
        <v>21.416142214461541</v>
      </c>
      <c r="D97">
        <v>5.6188276777099668</v>
      </c>
      <c r="P97" t="s">
        <v>70</v>
      </c>
      <c r="Q97">
        <v>55.808843184426941</v>
      </c>
      <c r="R97">
        <v>7.5974849557694064</v>
      </c>
    </row>
    <row r="98" spans="2:20" x14ac:dyDescent="0.35">
      <c r="B98" t="s">
        <v>117</v>
      </c>
      <c r="C98">
        <v>15.605586825099019</v>
      </c>
      <c r="D98">
        <v>4.7937278727796047</v>
      </c>
      <c r="P98" t="s">
        <v>80</v>
      </c>
      <c r="Q98">
        <v>60.705721747388417</v>
      </c>
      <c r="R98">
        <v>10.60125910714015</v>
      </c>
    </row>
    <row r="99" spans="2:20" x14ac:dyDescent="0.35">
      <c r="B99" t="s">
        <v>118</v>
      </c>
      <c r="C99">
        <v>32.140989792902765</v>
      </c>
      <c r="D99">
        <v>5.0963982931058416</v>
      </c>
      <c r="P99" t="s">
        <v>90</v>
      </c>
      <c r="Q99">
        <v>33.008031587921209</v>
      </c>
      <c r="R99">
        <v>2.0356939331109869</v>
      </c>
    </row>
    <row r="100" spans="2:20" x14ac:dyDescent="0.35">
      <c r="B100" t="s">
        <v>119</v>
      </c>
      <c r="C100">
        <v>25.492234169653528</v>
      </c>
      <c r="D100">
        <v>3.0385418431762012</v>
      </c>
      <c r="P100" t="s">
        <v>100</v>
      </c>
      <c r="Q100">
        <v>32.876592007026794</v>
      </c>
      <c r="R100">
        <v>7.1938260328388726</v>
      </c>
    </row>
    <row r="101" spans="2:20" x14ac:dyDescent="0.35">
      <c r="B101" t="s">
        <v>120</v>
      </c>
      <c r="C101">
        <v>33.397435897435898</v>
      </c>
      <c r="D101">
        <v>7.7165749693155714</v>
      </c>
      <c r="P101" t="s">
        <v>110</v>
      </c>
      <c r="Q101">
        <v>58.080808080808083</v>
      </c>
      <c r="R101">
        <v>3.282828282828282</v>
      </c>
    </row>
    <row r="102" spans="2:20" x14ac:dyDescent="0.35">
      <c r="B102" t="s">
        <v>121</v>
      </c>
      <c r="C102">
        <v>15.760357815442561</v>
      </c>
      <c r="D102">
        <v>2.038700182252565</v>
      </c>
      <c r="E102" t="s">
        <v>186</v>
      </c>
      <c r="F102" t="s">
        <v>187</v>
      </c>
      <c r="I102" t="s">
        <v>202</v>
      </c>
      <c r="J102" t="s">
        <v>203</v>
      </c>
      <c r="K102" t="s">
        <v>204</v>
      </c>
      <c r="L102" t="s">
        <v>205</v>
      </c>
      <c r="M102" t="s">
        <v>206</v>
      </c>
      <c r="P102" t="s">
        <v>131</v>
      </c>
      <c r="Q102">
        <v>60.371311962440224</v>
      </c>
      <c r="R102">
        <v>8.7510492182646722</v>
      </c>
      <c r="S102" t="s">
        <v>186</v>
      </c>
      <c r="T102" t="s">
        <v>187</v>
      </c>
    </row>
    <row r="103" spans="2:20" x14ac:dyDescent="0.35">
      <c r="B103" t="s">
        <v>122</v>
      </c>
      <c r="C103">
        <v>14.007597340930673</v>
      </c>
      <c r="D103">
        <v>3.3207827511692023</v>
      </c>
      <c r="E103">
        <f>AVERAGE(C95:C103)</f>
        <v>24.57162229545618</v>
      </c>
      <c r="F103" s="1">
        <f>STDEV(C95:C103)/SQRT(9)</f>
        <v>2.8893648678238999</v>
      </c>
      <c r="G103" s="1"/>
      <c r="H103" s="1"/>
      <c r="I103" s="1">
        <f>_xlfn.T.TEST(C95:C103,Q95:Q103,2,1)</f>
        <v>8.2447239485636834E-4</v>
      </c>
      <c r="J103" s="1">
        <f>_xlfn.T.TEST(C95:C103,G93:G95,2,3)</f>
        <v>0.91037420614970044</v>
      </c>
      <c r="K103" s="1">
        <f>_xlfn.T.TEST(Q95:Q103,G93:G95,2,3)</f>
        <v>1.809930582722892E-2</v>
      </c>
      <c r="L103" s="1">
        <f>_xlfn.T.TEST(C95:C103,$U$2:$U$4,2,3)</f>
        <v>1.3798150711771329E-5</v>
      </c>
      <c r="M103" s="1">
        <f>_xlfn.T.TEST(Q95:Q103,$U$2:$U$4,2,3)</f>
        <v>0.31819520148959934</v>
      </c>
      <c r="N103" s="1"/>
      <c r="P103" t="s">
        <v>141</v>
      </c>
      <c r="Q103">
        <v>66.382317801672642</v>
      </c>
      <c r="R103">
        <v>9.6667495792103129</v>
      </c>
      <c r="S103">
        <f>AVERAGE(Q95:Q103)</f>
        <v>54.686810158671669</v>
      </c>
      <c r="T103" s="1">
        <f>STDEV(Q95:Q103)/SQRT(9)</f>
        <v>4.6920152736181215</v>
      </c>
    </row>
    <row r="106" spans="2:20" x14ac:dyDescent="0.35">
      <c r="B106" t="s">
        <v>123</v>
      </c>
      <c r="C106">
        <v>2.2919672919672922</v>
      </c>
      <c r="D106">
        <v>4.6820400033505932E-2</v>
      </c>
      <c r="F106" t="s">
        <v>35</v>
      </c>
      <c r="G106">
        <v>2.2222222222222223</v>
      </c>
    </row>
    <row r="107" spans="2:20" x14ac:dyDescent="0.35">
      <c r="F107" t="s">
        <v>36</v>
      </c>
      <c r="G107">
        <v>2.2727272727272729</v>
      </c>
    </row>
    <row r="108" spans="2:20" x14ac:dyDescent="0.35">
      <c r="B108" t="s">
        <v>124</v>
      </c>
      <c r="C108">
        <v>1.5371762740183792</v>
      </c>
      <c r="D108">
        <v>0.83190571659178625</v>
      </c>
      <c r="F108" t="s">
        <v>37</v>
      </c>
      <c r="G108">
        <v>2.3809523809523809</v>
      </c>
      <c r="P108" t="s">
        <v>51</v>
      </c>
      <c r="Q108">
        <v>0.91657313879536095</v>
      </c>
      <c r="R108">
        <v>0.46538927439673511</v>
      </c>
    </row>
    <row r="109" spans="2:20" x14ac:dyDescent="0.35">
      <c r="B109" t="s">
        <v>125</v>
      </c>
      <c r="C109">
        <v>0.52910052910052907</v>
      </c>
      <c r="D109">
        <v>0.52910052910052907</v>
      </c>
      <c r="F109" t="s">
        <v>38</v>
      </c>
      <c r="G109">
        <v>2.2919672919672922</v>
      </c>
      <c r="H109">
        <v>4.6820400033505932E-2</v>
      </c>
      <c r="P109" t="s">
        <v>61</v>
      </c>
      <c r="Q109">
        <v>1.3600963600963603</v>
      </c>
      <c r="R109">
        <v>0.1005498333938336</v>
      </c>
    </row>
    <row r="110" spans="2:20" x14ac:dyDescent="0.35">
      <c r="B110" t="s">
        <v>126</v>
      </c>
      <c r="C110">
        <v>34.519017497740904</v>
      </c>
      <c r="D110">
        <v>4.168844823984962</v>
      </c>
      <c r="P110" t="s">
        <v>71</v>
      </c>
      <c r="Q110">
        <v>9.4867013627972145</v>
      </c>
      <c r="R110">
        <v>4.4879159574599594</v>
      </c>
    </row>
    <row r="111" spans="2:20" x14ac:dyDescent="0.35">
      <c r="B111" t="s">
        <v>127</v>
      </c>
      <c r="C111">
        <v>31.835968909139638</v>
      </c>
      <c r="D111">
        <v>3.8791394381436093</v>
      </c>
      <c r="P111" t="s">
        <v>81</v>
      </c>
      <c r="Q111">
        <v>16.57236842105263</v>
      </c>
      <c r="R111">
        <v>2.910352121147445</v>
      </c>
    </row>
    <row r="112" spans="2:20" x14ac:dyDescent="0.35">
      <c r="B112" t="s">
        <v>128</v>
      </c>
      <c r="C112">
        <v>77.897673793196191</v>
      </c>
      <c r="D112">
        <v>1.7612608647557799</v>
      </c>
      <c r="P112" t="s">
        <v>91</v>
      </c>
      <c r="Q112">
        <v>11.993318984844407</v>
      </c>
      <c r="R112">
        <v>1.1624258542485406</v>
      </c>
    </row>
    <row r="113" spans="2:20" x14ac:dyDescent="0.35">
      <c r="B113" t="s">
        <v>129</v>
      </c>
      <c r="C113">
        <v>51.13378684807256</v>
      </c>
      <c r="D113">
        <v>0.68965561568007205</v>
      </c>
      <c r="P113" t="s">
        <v>101</v>
      </c>
      <c r="Q113">
        <v>16.839686703503194</v>
      </c>
      <c r="R113">
        <v>1.3464206248846071</v>
      </c>
    </row>
    <row r="114" spans="2:20" x14ac:dyDescent="0.35">
      <c r="B114" t="s">
        <v>130</v>
      </c>
      <c r="C114">
        <v>49.984818227469667</v>
      </c>
      <c r="D114">
        <v>3.5963777406448738</v>
      </c>
      <c r="P114" t="s">
        <v>111</v>
      </c>
      <c r="Q114">
        <v>21.885485376946477</v>
      </c>
      <c r="R114">
        <v>8.6747732391217998</v>
      </c>
    </row>
    <row r="115" spans="2:20" x14ac:dyDescent="0.35">
      <c r="B115" t="s">
        <v>131</v>
      </c>
      <c r="C115">
        <v>60.371311962440224</v>
      </c>
      <c r="D115">
        <v>8.7510492182646722</v>
      </c>
      <c r="E115" t="s">
        <v>186</v>
      </c>
      <c r="F115" t="s">
        <v>187</v>
      </c>
      <c r="I115" t="s">
        <v>202</v>
      </c>
      <c r="J115" t="s">
        <v>203</v>
      </c>
      <c r="K115" t="s">
        <v>204</v>
      </c>
      <c r="L115" t="s">
        <v>205</v>
      </c>
      <c r="M115" t="s">
        <v>206</v>
      </c>
      <c r="P115" t="s">
        <v>121</v>
      </c>
      <c r="Q115">
        <v>15.760357815442561</v>
      </c>
      <c r="R115">
        <v>2.038700182252565</v>
      </c>
      <c r="S115" t="s">
        <v>186</v>
      </c>
      <c r="T115" t="s">
        <v>187</v>
      </c>
    </row>
    <row r="116" spans="2:20" x14ac:dyDescent="0.35">
      <c r="B116" t="s">
        <v>132</v>
      </c>
      <c r="C116">
        <v>25.181992337164747</v>
      </c>
      <c r="D116">
        <v>8.1022310526613648</v>
      </c>
      <c r="E116">
        <f>AVERAGE(C108:C116)</f>
        <v>36.998982930926985</v>
      </c>
      <c r="F116" s="1">
        <f>STDEV(C108:C116)/SQRT(9)</f>
        <v>8.6179992051011425</v>
      </c>
      <c r="G116" s="1"/>
      <c r="H116" s="1"/>
      <c r="I116" s="1">
        <f>_xlfn.T.TEST(C108:C116,Q108:Q116,2,1)</f>
        <v>2.9059311827592801E-2</v>
      </c>
      <c r="J116" s="1">
        <f>_xlfn.T.TEST(C108:C116,G106:G108,2,3)</f>
        <v>3.8023223964061604E-3</v>
      </c>
      <c r="K116" s="1">
        <f>_xlfn.T.TEST(Q108:Q116,G106:G108,2,3)</f>
        <v>1.145080119614449E-2</v>
      </c>
      <c r="L116" s="1">
        <f>_xlfn.T.TEST(C108:C116,$U$2:$U$4,2,3)</f>
        <v>0.18628918299569314</v>
      </c>
      <c r="M116" s="1">
        <f>_xlfn.T.TEST(Q108:Q116,$U$2:$U$4,2,3)</f>
        <v>1.0360620028976374E-5</v>
      </c>
      <c r="N116" s="1"/>
      <c r="P116" t="s">
        <v>142</v>
      </c>
      <c r="Q116">
        <v>39.507344712217353</v>
      </c>
      <c r="R116">
        <v>7.8332980673392436</v>
      </c>
      <c r="S116">
        <f>AVERAGE(Q108:Q116)</f>
        <v>14.924659208410617</v>
      </c>
      <c r="T116" s="1">
        <f>STDEV(Q108:Q116)/SQRT(9)</f>
        <v>3.8698086682576851</v>
      </c>
    </row>
    <row r="119" spans="2:20" x14ac:dyDescent="0.35">
      <c r="B119" t="s">
        <v>133</v>
      </c>
      <c r="C119">
        <v>5.3209728867623598</v>
      </c>
      <c r="D119">
        <v>1.8146118751715032</v>
      </c>
      <c r="F119" t="s">
        <v>39</v>
      </c>
      <c r="G119">
        <v>1.8181818181818181</v>
      </c>
    </row>
    <row r="120" spans="2:20" x14ac:dyDescent="0.35">
      <c r="F120" t="s">
        <v>40</v>
      </c>
      <c r="G120">
        <v>6.25</v>
      </c>
    </row>
    <row r="121" spans="2:20" x14ac:dyDescent="0.35">
      <c r="B121" t="s">
        <v>134</v>
      </c>
      <c r="C121">
        <v>39.910130718954242</v>
      </c>
      <c r="D121">
        <v>3.3037765107182611</v>
      </c>
      <c r="F121" t="s">
        <v>41</v>
      </c>
      <c r="G121">
        <v>7.8947368421052628</v>
      </c>
      <c r="P121" t="s">
        <v>52</v>
      </c>
      <c r="Q121">
        <v>10.611191968950591</v>
      </c>
      <c r="R121">
        <v>0.78553301421148958</v>
      </c>
    </row>
    <row r="122" spans="2:20" x14ac:dyDescent="0.35">
      <c r="B122" t="s">
        <v>135</v>
      </c>
      <c r="C122">
        <v>82.993416823440214</v>
      </c>
      <c r="D122">
        <v>3.7710460547496369</v>
      </c>
      <c r="F122" t="s">
        <v>42</v>
      </c>
      <c r="G122">
        <v>5.3209728867623598</v>
      </c>
      <c r="H122">
        <v>1.8146118751715032</v>
      </c>
      <c r="P122" t="s">
        <v>62</v>
      </c>
      <c r="Q122">
        <v>13.526994078718218</v>
      </c>
      <c r="R122">
        <v>0.74675863083251925</v>
      </c>
    </row>
    <row r="123" spans="2:20" x14ac:dyDescent="0.35">
      <c r="B123" t="s">
        <v>136</v>
      </c>
      <c r="C123">
        <v>32.626262626262623</v>
      </c>
      <c r="D123">
        <v>1.3589519239468393</v>
      </c>
      <c r="P123" t="s">
        <v>72</v>
      </c>
      <c r="Q123">
        <v>12.427248677248677</v>
      </c>
      <c r="R123">
        <v>1.3300230017925079</v>
      </c>
    </row>
    <row r="124" spans="2:20" x14ac:dyDescent="0.35">
      <c r="B124" t="s">
        <v>137</v>
      </c>
      <c r="C124">
        <v>31.13237639553429</v>
      </c>
      <c r="D124">
        <v>0.57038452128381667</v>
      </c>
      <c r="P124" t="s">
        <v>82</v>
      </c>
      <c r="Q124">
        <v>7.8488971346114198</v>
      </c>
      <c r="R124">
        <v>0.89049568239539423</v>
      </c>
    </row>
    <row r="125" spans="2:20" x14ac:dyDescent="0.35">
      <c r="B125" t="s">
        <v>138</v>
      </c>
      <c r="C125">
        <v>48.370945862621774</v>
      </c>
      <c r="D125">
        <v>5.6079393049138178</v>
      </c>
      <c r="P125" t="s">
        <v>92</v>
      </c>
      <c r="Q125">
        <v>6.8071818891491027</v>
      </c>
      <c r="R125">
        <v>3.7412457948430373</v>
      </c>
    </row>
    <row r="126" spans="2:20" x14ac:dyDescent="0.35">
      <c r="B126" t="s">
        <v>139</v>
      </c>
      <c r="C126">
        <v>52.442780457756335</v>
      </c>
      <c r="D126">
        <v>8.7147355972097547</v>
      </c>
      <c r="P126" t="s">
        <v>102</v>
      </c>
      <c r="Q126">
        <v>8.9120370370370363</v>
      </c>
      <c r="R126">
        <v>1.4222460332690405</v>
      </c>
    </row>
    <row r="127" spans="2:20" x14ac:dyDescent="0.35">
      <c r="B127" t="s">
        <v>140</v>
      </c>
      <c r="C127">
        <v>42.338755871233822</v>
      </c>
      <c r="D127">
        <v>6.7042809022464143</v>
      </c>
      <c r="P127" t="s">
        <v>112</v>
      </c>
      <c r="Q127">
        <v>28.362462006079028</v>
      </c>
      <c r="R127">
        <v>8.9449328952871561</v>
      </c>
    </row>
    <row r="128" spans="2:20" x14ac:dyDescent="0.35">
      <c r="B128" t="s">
        <v>141</v>
      </c>
      <c r="C128">
        <v>66.382317801672642</v>
      </c>
      <c r="D128">
        <v>9.6667495792103129</v>
      </c>
      <c r="E128" t="s">
        <v>186</v>
      </c>
      <c r="F128" t="s">
        <v>187</v>
      </c>
      <c r="I128" t="s">
        <v>202</v>
      </c>
      <c r="J128" t="s">
        <v>203</v>
      </c>
      <c r="K128" t="s">
        <v>204</v>
      </c>
      <c r="L128" t="s">
        <v>205</v>
      </c>
      <c r="M128" t="s">
        <v>206</v>
      </c>
      <c r="P128" t="s">
        <v>122</v>
      </c>
      <c r="Q128">
        <v>14.007597340930673</v>
      </c>
      <c r="R128">
        <v>3.3207827511692023</v>
      </c>
      <c r="S128" t="s">
        <v>186</v>
      </c>
      <c r="T128" t="s">
        <v>187</v>
      </c>
    </row>
    <row r="129" spans="2:20" x14ac:dyDescent="0.35">
      <c r="B129" t="s">
        <v>142</v>
      </c>
      <c r="C129">
        <v>39.507344712217353</v>
      </c>
      <c r="D129">
        <v>7.8332980673392436</v>
      </c>
      <c r="E129">
        <f>AVERAGE(C121:C129)</f>
        <v>48.411592363299256</v>
      </c>
      <c r="F129" s="1">
        <f>STDEV(C121:C129)/SQRT(9)</f>
        <v>5.6165547022883153</v>
      </c>
      <c r="G129" s="1"/>
      <c r="H129" s="1"/>
      <c r="I129" s="1">
        <f>_xlfn.T.TEST(C121:C129,Q121:Q129,2,1)</f>
        <v>6.2214678886425849E-4</v>
      </c>
      <c r="J129" s="1">
        <f>_xlfn.T.TEST(C121:C129,G119:G121,2,3)</f>
        <v>3.7291090752982053E-5</v>
      </c>
      <c r="K129" s="1">
        <f>_xlfn.T.TEST(Q121:Q129,G119:G121,2,3)</f>
        <v>1.9332441924090945E-2</v>
      </c>
      <c r="L129" s="1">
        <f>_xlfn.T.TEST(C121:C129,$U$2:$U$4,2,3)</f>
        <v>0.84825805359905981</v>
      </c>
      <c r="M129" s="1">
        <f>_xlfn.T.TEST(Q121:Q129,$U$2:$U$4,2,3)</f>
        <v>2.0541159938429918E-7</v>
      </c>
      <c r="N129" s="1"/>
      <c r="P129" t="s">
        <v>132</v>
      </c>
      <c r="Q129">
        <v>25.181992337164747</v>
      </c>
      <c r="R129">
        <v>8.1022310526613648</v>
      </c>
      <c r="S129">
        <f>AVERAGE(Q121:Q129)</f>
        <v>14.187289163321054</v>
      </c>
      <c r="T129" s="1">
        <f>STDEV(Q121:Q129)/SQRT(9)</f>
        <v>2.5293911138539911</v>
      </c>
    </row>
    <row r="132" spans="2:20" x14ac:dyDescent="0.35">
      <c r="B132" t="s">
        <v>147</v>
      </c>
      <c r="C132">
        <v>49.547196098920239</v>
      </c>
      <c r="D132">
        <v>1.2869832662377101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602E-AB2B-4D1C-AF51-F08E61ADDC24}">
  <dimension ref="B1:G132"/>
  <sheetViews>
    <sheetView zoomScale="56" zoomScaleNormal="70" workbookViewId="0">
      <selection activeCell="A131" sqref="A131"/>
    </sheetView>
  </sheetViews>
  <sheetFormatPr defaultRowHeight="14.5" x14ac:dyDescent="0.35"/>
  <sheetData>
    <row r="1" spans="2:7" x14ac:dyDescent="0.35">
      <c r="B1" t="s">
        <v>631</v>
      </c>
      <c r="C1" t="s">
        <v>1</v>
      </c>
      <c r="D1" t="s">
        <v>2</v>
      </c>
    </row>
    <row r="2" spans="2:7" x14ac:dyDescent="0.35">
      <c r="B2" t="s">
        <v>705</v>
      </c>
      <c r="C2">
        <v>0.37878787878787884</v>
      </c>
      <c r="D2">
        <v>0.37878787878787901</v>
      </c>
    </row>
    <row r="4" spans="2:7" x14ac:dyDescent="0.35">
      <c r="B4" t="s">
        <v>643</v>
      </c>
      <c r="C4">
        <v>2.7322404371584699</v>
      </c>
      <c r="D4">
        <v>2.7322404371584699</v>
      </c>
    </row>
    <row r="5" spans="2:7" x14ac:dyDescent="0.35">
      <c r="B5" t="s">
        <v>220</v>
      </c>
      <c r="C5">
        <v>27.526894965919354</v>
      </c>
      <c r="D5">
        <v>6.8199762983680037</v>
      </c>
      <c r="F5" s="2" t="s">
        <v>148</v>
      </c>
      <c r="G5" t="s">
        <v>158</v>
      </c>
    </row>
    <row r="6" spans="2:7" x14ac:dyDescent="0.35">
      <c r="B6" t="s">
        <v>221</v>
      </c>
      <c r="C6">
        <v>20.38162782843634</v>
      </c>
      <c r="D6">
        <v>7.0329905003597704</v>
      </c>
      <c r="F6" s="2" t="s">
        <v>149</v>
      </c>
      <c r="G6" t="s">
        <v>159</v>
      </c>
    </row>
    <row r="7" spans="2:7" x14ac:dyDescent="0.35">
      <c r="B7" t="s">
        <v>222</v>
      </c>
      <c r="C7">
        <v>59.01047890431105</v>
      </c>
      <c r="D7">
        <v>11.142774779277289</v>
      </c>
      <c r="F7" s="2" t="s">
        <v>150</v>
      </c>
      <c r="G7" t="s">
        <v>160</v>
      </c>
    </row>
    <row r="8" spans="2:7" x14ac:dyDescent="0.35">
      <c r="B8" t="s">
        <v>263</v>
      </c>
      <c r="C8">
        <v>43.958398174084458</v>
      </c>
      <c r="D8">
        <v>1.6839342753987339</v>
      </c>
      <c r="F8" s="2" t="s">
        <v>151</v>
      </c>
      <c r="G8" t="s">
        <v>161</v>
      </c>
    </row>
    <row r="9" spans="2:7" x14ac:dyDescent="0.35">
      <c r="B9" t="s">
        <v>262</v>
      </c>
      <c r="C9">
        <v>31.1887019010431</v>
      </c>
      <c r="D9">
        <v>5.1203519460814793</v>
      </c>
      <c r="F9" s="2" t="s">
        <v>152</v>
      </c>
      <c r="G9" t="s">
        <v>162</v>
      </c>
    </row>
    <row r="10" spans="2:7" x14ac:dyDescent="0.35">
      <c r="B10" t="s">
        <v>688</v>
      </c>
      <c r="C10">
        <v>50.225442834138484</v>
      </c>
      <c r="D10">
        <v>7.0507360828145371</v>
      </c>
      <c r="F10" s="2" t="s">
        <v>153</v>
      </c>
      <c r="G10" t="s">
        <v>163</v>
      </c>
    </row>
    <row r="11" spans="2:7" x14ac:dyDescent="0.35">
      <c r="B11" t="s">
        <v>260</v>
      </c>
      <c r="C11">
        <v>0.91657313879536095</v>
      </c>
      <c r="D11">
        <v>0.46538927439673511</v>
      </c>
      <c r="F11" s="2" t="s">
        <v>154</v>
      </c>
      <c r="G11" t="s">
        <v>164</v>
      </c>
    </row>
    <row r="12" spans="2:7" x14ac:dyDescent="0.35">
      <c r="B12" t="s">
        <v>259</v>
      </c>
      <c r="C12">
        <v>10.611191968950591</v>
      </c>
      <c r="D12">
        <v>0.78553301421148958</v>
      </c>
      <c r="F12" s="2" t="s">
        <v>155</v>
      </c>
      <c r="G12" t="s">
        <v>165</v>
      </c>
    </row>
    <row r="13" spans="2:7" x14ac:dyDescent="0.35">
      <c r="F13" s="2" t="s">
        <v>156</v>
      </c>
      <c r="G13" t="s">
        <v>166</v>
      </c>
    </row>
    <row r="14" spans="2:7" x14ac:dyDescent="0.35">
      <c r="F14" s="2" t="s">
        <v>157</v>
      </c>
      <c r="G14" t="s">
        <v>167</v>
      </c>
    </row>
    <row r="15" spans="2:7" x14ac:dyDescent="0.35">
      <c r="B15" t="s">
        <v>642</v>
      </c>
      <c r="C15">
        <v>2.7289377289377286</v>
      </c>
      <c r="D15">
        <v>1.3973530813342478</v>
      </c>
    </row>
    <row r="17" spans="2:4" x14ac:dyDescent="0.35">
      <c r="B17" t="s">
        <v>633</v>
      </c>
      <c r="C17">
        <v>0.52910052910052907</v>
      </c>
      <c r="D17">
        <v>0.52910052910052907</v>
      </c>
    </row>
    <row r="18" spans="2:4" x14ac:dyDescent="0.35">
      <c r="B18" t="s">
        <v>653</v>
      </c>
      <c r="C18">
        <v>34.216524216524213</v>
      </c>
      <c r="D18">
        <v>8.3615685493385321</v>
      </c>
    </row>
    <row r="19" spans="2:4" x14ac:dyDescent="0.35">
      <c r="B19" t="s">
        <v>662</v>
      </c>
      <c r="C19">
        <v>28.159654272667968</v>
      </c>
      <c r="D19">
        <v>1.9141856172934288</v>
      </c>
    </row>
    <row r="20" spans="2:4" x14ac:dyDescent="0.35">
      <c r="B20" t="s">
        <v>670</v>
      </c>
      <c r="C20">
        <v>86.764705882352928</v>
      </c>
      <c r="D20">
        <v>1.8205290655465032</v>
      </c>
    </row>
    <row r="21" spans="2:4" x14ac:dyDescent="0.35">
      <c r="B21" t="s">
        <v>677</v>
      </c>
      <c r="C21">
        <v>50.489937217626</v>
      </c>
      <c r="D21">
        <v>5.7658296160744884</v>
      </c>
    </row>
    <row r="22" spans="2:4" x14ac:dyDescent="0.35">
      <c r="B22" t="s">
        <v>683</v>
      </c>
      <c r="C22">
        <v>43.948517377378231</v>
      </c>
      <c r="D22">
        <v>7.2218280522071314</v>
      </c>
    </row>
    <row r="23" spans="2:4" x14ac:dyDescent="0.35">
      <c r="B23" t="s">
        <v>689</v>
      </c>
      <c r="C23">
        <v>74.722222222222229</v>
      </c>
      <c r="D23">
        <v>6.9776981594891279</v>
      </c>
    </row>
    <row r="24" spans="2:4" x14ac:dyDescent="0.35">
      <c r="B24" t="s">
        <v>698</v>
      </c>
      <c r="C24">
        <v>1.3600963600963603</v>
      </c>
      <c r="D24">
        <v>0.1005498333938336</v>
      </c>
    </row>
    <row r="25" spans="2:4" x14ac:dyDescent="0.35">
      <c r="B25" t="s">
        <v>702</v>
      </c>
      <c r="C25">
        <v>13.526994078718218</v>
      </c>
      <c r="D25">
        <v>0.74675863083251925</v>
      </c>
    </row>
    <row r="28" spans="2:4" x14ac:dyDescent="0.35">
      <c r="B28" t="s">
        <v>652</v>
      </c>
      <c r="C28">
        <v>0.49019607843137253</v>
      </c>
      <c r="D28">
        <v>0.49019607843137253</v>
      </c>
    </row>
    <row r="30" spans="2:4" x14ac:dyDescent="0.35">
      <c r="B30" t="s">
        <v>634</v>
      </c>
      <c r="C30">
        <v>18.365721517724658</v>
      </c>
      <c r="D30">
        <v>0.64727718552793434</v>
      </c>
    </row>
    <row r="31" spans="2:4" x14ac:dyDescent="0.35">
      <c r="B31" t="s">
        <v>644</v>
      </c>
      <c r="C31">
        <v>78.812415654520905</v>
      </c>
      <c r="D31">
        <v>4.4926368512680899</v>
      </c>
    </row>
    <row r="32" spans="2:4" x14ac:dyDescent="0.35">
      <c r="B32" t="s">
        <v>250</v>
      </c>
      <c r="C32">
        <v>16.780182780182781</v>
      </c>
      <c r="D32">
        <v>8.158879771704429</v>
      </c>
    </row>
    <row r="33" spans="2:4" x14ac:dyDescent="0.35">
      <c r="B33" t="s">
        <v>249</v>
      </c>
      <c r="C33">
        <v>54.034766403187454</v>
      </c>
      <c r="D33">
        <v>18.635103049161227</v>
      </c>
    </row>
    <row r="34" spans="2:4" x14ac:dyDescent="0.35">
      <c r="B34" t="s">
        <v>248</v>
      </c>
      <c r="C34">
        <v>23.936731950844855</v>
      </c>
      <c r="D34">
        <v>4.1123653691024646</v>
      </c>
    </row>
    <row r="35" spans="2:4" x14ac:dyDescent="0.35">
      <c r="B35" t="s">
        <v>247</v>
      </c>
      <c r="C35">
        <v>34.877160836126045</v>
      </c>
      <c r="D35">
        <v>4.9731076728965764</v>
      </c>
    </row>
    <row r="36" spans="2:4" x14ac:dyDescent="0.35">
      <c r="B36" t="s">
        <v>690</v>
      </c>
      <c r="C36">
        <v>55.808843184426941</v>
      </c>
      <c r="D36">
        <v>7.5974849557694064</v>
      </c>
    </row>
    <row r="37" spans="2:4" x14ac:dyDescent="0.35">
      <c r="B37" t="s">
        <v>245</v>
      </c>
      <c r="C37">
        <v>9.4867013627972145</v>
      </c>
      <c r="D37">
        <v>4.4879159574599594</v>
      </c>
    </row>
    <row r="38" spans="2:4" x14ac:dyDescent="0.35">
      <c r="B38" t="s">
        <v>244</v>
      </c>
      <c r="C38">
        <v>12.427248677248677</v>
      </c>
      <c r="D38">
        <v>1.3300230017925079</v>
      </c>
    </row>
    <row r="41" spans="2:4" x14ac:dyDescent="0.35">
      <c r="B41" t="s">
        <v>661</v>
      </c>
      <c r="C41">
        <v>0</v>
      </c>
      <c r="D41">
        <v>0</v>
      </c>
    </row>
    <row r="43" spans="2:4" x14ac:dyDescent="0.35">
      <c r="B43" t="s">
        <v>635</v>
      </c>
      <c r="C43">
        <v>41.447282381251313</v>
      </c>
      <c r="D43">
        <v>2.4246154336433698</v>
      </c>
    </row>
    <row r="44" spans="2:4" x14ac:dyDescent="0.35">
      <c r="B44" t="s">
        <v>645</v>
      </c>
      <c r="C44">
        <v>91.992845117845107</v>
      </c>
      <c r="D44">
        <v>1.2285399674401762</v>
      </c>
    </row>
    <row r="45" spans="2:4" x14ac:dyDescent="0.35">
      <c r="B45" t="s">
        <v>654</v>
      </c>
      <c r="C45">
        <v>31.528755868544597</v>
      </c>
      <c r="D45">
        <v>3.273292214796911</v>
      </c>
    </row>
    <row r="46" spans="2:4" x14ac:dyDescent="0.35">
      <c r="B46" t="s">
        <v>243</v>
      </c>
      <c r="C46">
        <v>61.412874863167268</v>
      </c>
      <c r="D46">
        <v>11.306591760789956</v>
      </c>
    </row>
    <row r="47" spans="2:4" x14ac:dyDescent="0.35">
      <c r="B47" t="s">
        <v>242</v>
      </c>
      <c r="C47">
        <v>33.726436165460555</v>
      </c>
      <c r="D47">
        <v>2.8627381271578702</v>
      </c>
    </row>
    <row r="48" spans="2:4" x14ac:dyDescent="0.35">
      <c r="B48" t="s">
        <v>241</v>
      </c>
      <c r="C48">
        <v>46.821256038647341</v>
      </c>
      <c r="D48">
        <v>5.7195374659153915</v>
      </c>
    </row>
    <row r="49" spans="2:4" x14ac:dyDescent="0.35">
      <c r="B49" t="s">
        <v>691</v>
      </c>
      <c r="C49">
        <v>60.705721747388417</v>
      </c>
      <c r="D49">
        <v>10.60125910714015</v>
      </c>
    </row>
    <row r="50" spans="2:4" x14ac:dyDescent="0.35">
      <c r="B50" t="s">
        <v>239</v>
      </c>
      <c r="C50">
        <v>16.57236842105263</v>
      </c>
      <c r="D50">
        <v>2.910352121147445</v>
      </c>
    </row>
    <row r="51" spans="2:4" x14ac:dyDescent="0.35">
      <c r="B51" t="s">
        <v>238</v>
      </c>
      <c r="C51">
        <v>7.8488971346114198</v>
      </c>
      <c r="D51">
        <v>0.89049568239539423</v>
      </c>
    </row>
    <row r="54" spans="2:4" x14ac:dyDescent="0.35">
      <c r="B54" t="s">
        <v>669</v>
      </c>
      <c r="C54">
        <v>1.6061980347694635</v>
      </c>
      <c r="D54">
        <v>0.83079924176041586</v>
      </c>
    </row>
    <row r="56" spans="2:4" x14ac:dyDescent="0.35">
      <c r="B56" t="s">
        <v>636</v>
      </c>
      <c r="C56">
        <v>16.45210727969349</v>
      </c>
      <c r="D56">
        <v>4.9073206160151335</v>
      </c>
    </row>
    <row r="57" spans="2:4" x14ac:dyDescent="0.35">
      <c r="B57" t="s">
        <v>646</v>
      </c>
      <c r="C57">
        <v>47.817547994304512</v>
      </c>
      <c r="D57">
        <v>7.4470026232413344</v>
      </c>
    </row>
    <row r="58" spans="2:4" x14ac:dyDescent="0.35">
      <c r="B58" t="s">
        <v>655</v>
      </c>
      <c r="C58">
        <v>23.197905381003974</v>
      </c>
      <c r="D58">
        <v>3.2427629871489958</v>
      </c>
    </row>
    <row r="59" spans="2:4" x14ac:dyDescent="0.35">
      <c r="B59" t="s">
        <v>663</v>
      </c>
      <c r="C59">
        <v>12.19047619047619</v>
      </c>
      <c r="D59">
        <v>5.1578085942692544</v>
      </c>
    </row>
    <row r="60" spans="2:4" x14ac:dyDescent="0.35">
      <c r="B60" t="s">
        <v>237</v>
      </c>
      <c r="C60">
        <v>23.928107907666632</v>
      </c>
      <c r="D60">
        <v>2.4879193108355948</v>
      </c>
    </row>
    <row r="61" spans="2:4" x14ac:dyDescent="0.35">
      <c r="B61" t="s">
        <v>236</v>
      </c>
      <c r="C61">
        <v>29.409073311512334</v>
      </c>
      <c r="D61">
        <v>7.6532700735318331</v>
      </c>
    </row>
    <row r="62" spans="2:4" x14ac:dyDescent="0.35">
      <c r="B62" t="s">
        <v>692</v>
      </c>
      <c r="C62">
        <v>33.008031587921209</v>
      </c>
      <c r="D62">
        <v>2.0356939331109869</v>
      </c>
    </row>
    <row r="63" spans="2:4" x14ac:dyDescent="0.35">
      <c r="B63" t="s">
        <v>234</v>
      </c>
      <c r="C63">
        <v>11.993318984844407</v>
      </c>
      <c r="D63">
        <v>1.1624258542485406</v>
      </c>
    </row>
    <row r="64" spans="2:4" x14ac:dyDescent="0.35">
      <c r="B64" t="s">
        <v>233</v>
      </c>
      <c r="C64">
        <v>6.8071818891491027</v>
      </c>
      <c r="D64">
        <v>3.7412457948430373</v>
      </c>
    </row>
    <row r="67" spans="2:4" x14ac:dyDescent="0.35">
      <c r="B67" t="s">
        <v>676</v>
      </c>
      <c r="C67">
        <v>7.3248379163872128</v>
      </c>
      <c r="D67">
        <v>1.6910350994858019</v>
      </c>
    </row>
    <row r="69" spans="2:4" x14ac:dyDescent="0.35">
      <c r="B69" t="s">
        <v>637</v>
      </c>
      <c r="C69">
        <v>19.171776291341509</v>
      </c>
      <c r="D69">
        <v>8.3771624127407343</v>
      </c>
    </row>
    <row r="70" spans="2:4" x14ac:dyDescent="0.35">
      <c r="B70" t="s">
        <v>647</v>
      </c>
      <c r="C70">
        <v>60.665316851378236</v>
      </c>
      <c r="D70">
        <v>8.1550872739103646</v>
      </c>
    </row>
    <row r="71" spans="2:4" x14ac:dyDescent="0.35">
      <c r="B71" t="s">
        <v>656</v>
      </c>
      <c r="C71">
        <v>27.933177933177934</v>
      </c>
      <c r="D71">
        <v>1.9319839563568546</v>
      </c>
    </row>
    <row r="72" spans="2:4" x14ac:dyDescent="0.35">
      <c r="B72" t="s">
        <v>664</v>
      </c>
      <c r="C72">
        <v>16.019099947671378</v>
      </c>
      <c r="D72">
        <v>1.9490766035576554</v>
      </c>
    </row>
    <row r="73" spans="2:4" x14ac:dyDescent="0.35">
      <c r="B73" t="s">
        <v>671</v>
      </c>
      <c r="C73">
        <v>16.080459770114942</v>
      </c>
      <c r="D73">
        <v>5.5154570869561885</v>
      </c>
    </row>
    <row r="74" spans="2:4" x14ac:dyDescent="0.35">
      <c r="B74" t="s">
        <v>232</v>
      </c>
      <c r="C74">
        <v>29.787833214497564</v>
      </c>
      <c r="D74">
        <v>2.2078361217484894</v>
      </c>
    </row>
    <row r="75" spans="2:4" x14ac:dyDescent="0.35">
      <c r="B75" t="s">
        <v>693</v>
      </c>
      <c r="C75">
        <v>32.876592007026794</v>
      </c>
      <c r="D75">
        <v>7.1938260328388726</v>
      </c>
    </row>
    <row r="76" spans="2:4" x14ac:dyDescent="0.35">
      <c r="B76" t="s">
        <v>230</v>
      </c>
      <c r="C76">
        <v>16.839686703503194</v>
      </c>
      <c r="D76">
        <v>1.3464206248846071</v>
      </c>
    </row>
    <row r="77" spans="2:4" x14ac:dyDescent="0.35">
      <c r="B77" t="s">
        <v>229</v>
      </c>
      <c r="C77">
        <v>8.9120370370370363</v>
      </c>
      <c r="D77">
        <v>1.4222460332690405</v>
      </c>
    </row>
    <row r="80" spans="2:4" x14ac:dyDescent="0.35">
      <c r="B80" t="s">
        <v>682</v>
      </c>
      <c r="C80">
        <v>12.018005434542658</v>
      </c>
      <c r="D80">
        <v>1.6998559050612845</v>
      </c>
    </row>
    <row r="82" spans="2:4" x14ac:dyDescent="0.35">
      <c r="B82" t="s">
        <v>638</v>
      </c>
      <c r="C82">
        <v>33.301746562616131</v>
      </c>
      <c r="D82">
        <v>7.0733277279054461</v>
      </c>
    </row>
    <row r="83" spans="2:4" x14ac:dyDescent="0.35">
      <c r="B83" t="s">
        <v>648</v>
      </c>
      <c r="C83">
        <v>86.943880492267581</v>
      </c>
      <c r="D83">
        <v>3.3989800577430778</v>
      </c>
    </row>
    <row r="84" spans="2:4" x14ac:dyDescent="0.35">
      <c r="B84" t="s">
        <v>657</v>
      </c>
      <c r="C84">
        <v>28.824980583854906</v>
      </c>
      <c r="D84">
        <v>5.5206410174465068</v>
      </c>
    </row>
    <row r="85" spans="2:4" x14ac:dyDescent="0.35">
      <c r="B85" t="s">
        <v>665</v>
      </c>
      <c r="C85">
        <v>24.533836161743142</v>
      </c>
      <c r="D85">
        <v>7.6385671377054836</v>
      </c>
    </row>
    <row r="86" spans="2:4" x14ac:dyDescent="0.35">
      <c r="B86" t="s">
        <v>672</v>
      </c>
      <c r="C86">
        <v>70.223577235772368</v>
      </c>
      <c r="D86">
        <v>3.8977253883668919</v>
      </c>
    </row>
    <row r="87" spans="2:4" x14ac:dyDescent="0.35">
      <c r="B87" t="s">
        <v>678</v>
      </c>
      <c r="C87">
        <v>45.15669515669515</v>
      </c>
      <c r="D87">
        <v>2.6150370015221975</v>
      </c>
    </row>
    <row r="88" spans="2:4" x14ac:dyDescent="0.35">
      <c r="B88" t="s">
        <v>694</v>
      </c>
      <c r="C88">
        <v>58.080808080808083</v>
      </c>
      <c r="D88">
        <v>3.282828282828282</v>
      </c>
    </row>
    <row r="89" spans="2:4" x14ac:dyDescent="0.35">
      <c r="B89" t="s">
        <v>227</v>
      </c>
      <c r="C89">
        <v>21.885485376946477</v>
      </c>
      <c r="D89">
        <v>8.6747732391217998</v>
      </c>
    </row>
    <row r="90" spans="2:4" x14ac:dyDescent="0.35">
      <c r="B90" t="s">
        <v>226</v>
      </c>
      <c r="C90">
        <v>28.362462006079028</v>
      </c>
      <c r="D90">
        <v>8.9449328952871561</v>
      </c>
    </row>
    <row r="93" spans="2:4" x14ac:dyDescent="0.35">
      <c r="B93" t="s">
        <v>687</v>
      </c>
      <c r="C93">
        <v>25.43712316968131</v>
      </c>
      <c r="D93">
        <v>6.428017914212572</v>
      </c>
    </row>
    <row r="95" spans="2:4" x14ac:dyDescent="0.35">
      <c r="B95" t="s">
        <v>639</v>
      </c>
      <c r="C95">
        <v>25.146198830409357</v>
      </c>
      <c r="D95">
        <v>4.5673974712904375</v>
      </c>
    </row>
    <row r="96" spans="2:4" x14ac:dyDescent="0.35">
      <c r="B96" t="s">
        <v>649</v>
      </c>
      <c r="C96">
        <v>38.178057772770309</v>
      </c>
      <c r="D96">
        <v>10.793396083378212</v>
      </c>
    </row>
    <row r="97" spans="2:4" x14ac:dyDescent="0.35">
      <c r="B97" t="s">
        <v>658</v>
      </c>
      <c r="C97">
        <v>21.416142214461541</v>
      </c>
      <c r="D97">
        <v>5.6188276777099668</v>
      </c>
    </row>
    <row r="98" spans="2:4" x14ac:dyDescent="0.35">
      <c r="B98" t="s">
        <v>666</v>
      </c>
      <c r="C98">
        <v>15.605586825099019</v>
      </c>
      <c r="D98">
        <v>4.7937278727796047</v>
      </c>
    </row>
    <row r="99" spans="2:4" x14ac:dyDescent="0.35">
      <c r="B99" t="s">
        <v>673</v>
      </c>
      <c r="C99">
        <v>32.140989792902765</v>
      </c>
      <c r="D99">
        <v>5.0963982931058416</v>
      </c>
    </row>
    <row r="100" spans="2:4" x14ac:dyDescent="0.35">
      <c r="B100" t="s">
        <v>679</v>
      </c>
      <c r="C100">
        <v>25.492234169653528</v>
      </c>
      <c r="D100">
        <v>3.0385418431762012</v>
      </c>
    </row>
    <row r="101" spans="2:4" x14ac:dyDescent="0.35">
      <c r="B101" t="s">
        <v>684</v>
      </c>
      <c r="C101">
        <v>33.397435897435898</v>
      </c>
      <c r="D101">
        <v>7.7165749693155714</v>
      </c>
    </row>
    <row r="102" spans="2:4" x14ac:dyDescent="0.35">
      <c r="B102" t="s">
        <v>699</v>
      </c>
      <c r="C102">
        <v>15.760357815442561</v>
      </c>
      <c r="D102">
        <v>2.038700182252565</v>
      </c>
    </row>
    <row r="103" spans="2:4" x14ac:dyDescent="0.35">
      <c r="B103" t="s">
        <v>703</v>
      </c>
      <c r="C103">
        <v>14.007597340930673</v>
      </c>
      <c r="D103">
        <v>3.3207827511692023</v>
      </c>
    </row>
    <row r="106" spans="2:4" x14ac:dyDescent="0.35">
      <c r="B106" t="s">
        <v>697</v>
      </c>
      <c r="C106">
        <v>2.2919672919672922</v>
      </c>
      <c r="D106">
        <v>4.6820400033505932E-2</v>
      </c>
    </row>
    <row r="108" spans="2:4" x14ac:dyDescent="0.35">
      <c r="B108" t="s">
        <v>640</v>
      </c>
      <c r="C108">
        <v>1.5371762740183792</v>
      </c>
      <c r="D108">
        <v>0.83190571659178625</v>
      </c>
    </row>
    <row r="109" spans="2:4" x14ac:dyDescent="0.35">
      <c r="B109" t="s">
        <v>650</v>
      </c>
      <c r="C109">
        <v>0.52910052910052907</v>
      </c>
      <c r="D109">
        <v>0.52910052910052907</v>
      </c>
    </row>
    <row r="110" spans="2:4" x14ac:dyDescent="0.35">
      <c r="B110" t="s">
        <v>659</v>
      </c>
      <c r="C110">
        <v>34.519017497740904</v>
      </c>
      <c r="D110">
        <v>4.168844823984962</v>
      </c>
    </row>
    <row r="111" spans="2:4" x14ac:dyDescent="0.35">
      <c r="B111" t="s">
        <v>667</v>
      </c>
      <c r="C111">
        <v>31.835968909139638</v>
      </c>
      <c r="D111">
        <v>3.8791394381436093</v>
      </c>
    </row>
    <row r="112" spans="2:4" x14ac:dyDescent="0.35">
      <c r="B112" t="s">
        <v>674</v>
      </c>
      <c r="C112">
        <v>77.897673793196191</v>
      </c>
      <c r="D112">
        <v>1.7612608647557799</v>
      </c>
    </row>
    <row r="113" spans="2:4" x14ac:dyDescent="0.35">
      <c r="B113" t="s">
        <v>680</v>
      </c>
      <c r="C113">
        <v>51.13378684807256</v>
      </c>
      <c r="D113">
        <v>0.68965561568007205</v>
      </c>
    </row>
    <row r="114" spans="2:4" x14ac:dyDescent="0.35">
      <c r="B114" t="s">
        <v>685</v>
      </c>
      <c r="C114">
        <v>49.984818227469667</v>
      </c>
      <c r="D114">
        <v>3.5963777406448738</v>
      </c>
    </row>
    <row r="115" spans="2:4" x14ac:dyDescent="0.35">
      <c r="B115" t="s">
        <v>695</v>
      </c>
      <c r="C115">
        <v>60.371311962440224</v>
      </c>
      <c r="D115">
        <v>8.7510492182646722</v>
      </c>
    </row>
    <row r="116" spans="2:4" x14ac:dyDescent="0.35">
      <c r="B116" t="s">
        <v>223</v>
      </c>
      <c r="C116">
        <v>25.181992337164747</v>
      </c>
      <c r="D116">
        <v>8.1022310526613648</v>
      </c>
    </row>
    <row r="119" spans="2:4" x14ac:dyDescent="0.35">
      <c r="B119" t="s">
        <v>701</v>
      </c>
      <c r="C119">
        <v>5.3209728867623598</v>
      </c>
      <c r="D119">
        <v>1.8146118751715032</v>
      </c>
    </row>
    <row r="121" spans="2:4" x14ac:dyDescent="0.35">
      <c r="B121" t="s">
        <v>641</v>
      </c>
      <c r="C121">
        <v>39.910130718954242</v>
      </c>
      <c r="D121">
        <v>3.3037765107182611</v>
      </c>
    </row>
    <row r="122" spans="2:4" x14ac:dyDescent="0.35">
      <c r="B122" t="s">
        <v>651</v>
      </c>
      <c r="C122">
        <v>82.993416823440214</v>
      </c>
      <c r="D122">
        <v>3.7710460547496369</v>
      </c>
    </row>
    <row r="123" spans="2:4" x14ac:dyDescent="0.35">
      <c r="B123" t="s">
        <v>660</v>
      </c>
      <c r="C123">
        <v>32.626262626262623</v>
      </c>
      <c r="D123">
        <v>1.3589519239468393</v>
      </c>
    </row>
    <row r="124" spans="2:4" x14ac:dyDescent="0.35">
      <c r="B124" t="s">
        <v>668</v>
      </c>
      <c r="C124">
        <v>31.13237639553429</v>
      </c>
      <c r="D124">
        <v>0.57038452128381667</v>
      </c>
    </row>
    <row r="125" spans="2:4" x14ac:dyDescent="0.35">
      <c r="B125" t="s">
        <v>675</v>
      </c>
      <c r="C125">
        <v>48.370945862621774</v>
      </c>
      <c r="D125">
        <v>5.6079393049138178</v>
      </c>
    </row>
    <row r="126" spans="2:4" x14ac:dyDescent="0.35">
      <c r="B126" t="s">
        <v>681</v>
      </c>
      <c r="C126">
        <v>52.442780457756335</v>
      </c>
      <c r="D126">
        <v>8.7147355972097547</v>
      </c>
    </row>
    <row r="127" spans="2:4" x14ac:dyDescent="0.35">
      <c r="B127" t="s">
        <v>686</v>
      </c>
      <c r="C127">
        <v>42.338755871233822</v>
      </c>
      <c r="D127">
        <v>6.7042809022464143</v>
      </c>
    </row>
    <row r="128" spans="2:4" x14ac:dyDescent="0.35">
      <c r="B128" t="s">
        <v>696</v>
      </c>
      <c r="C128">
        <v>66.382317801672642</v>
      </c>
      <c r="D128">
        <v>9.6667495792103129</v>
      </c>
    </row>
    <row r="129" spans="2:4" x14ac:dyDescent="0.35">
      <c r="B129" t="s">
        <v>700</v>
      </c>
      <c r="C129">
        <v>39.507344712217353</v>
      </c>
      <c r="D129">
        <v>7.8332980673392436</v>
      </c>
    </row>
    <row r="132" spans="2:4" x14ac:dyDescent="0.35">
      <c r="B132" t="s">
        <v>704</v>
      </c>
      <c r="C132">
        <v>49.547196098920239</v>
      </c>
      <c r="D132">
        <v>1.2869832662377101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EB69-7F1D-4516-B1AD-35BF5255AADA}">
  <dimension ref="A1:K132"/>
  <sheetViews>
    <sheetView topLeftCell="A3" zoomScale="64" zoomScaleNormal="100" workbookViewId="0">
      <selection activeCell="E4" sqref="E4:F13"/>
    </sheetView>
  </sheetViews>
  <sheetFormatPr defaultRowHeight="14.5" x14ac:dyDescent="0.35"/>
  <sheetData>
    <row r="1" spans="1:11" x14ac:dyDescent="0.35">
      <c r="A1" t="s">
        <v>631</v>
      </c>
      <c r="B1" t="s">
        <v>1</v>
      </c>
      <c r="C1" t="s">
        <v>2</v>
      </c>
    </row>
    <row r="2" spans="1:11" x14ac:dyDescent="0.35">
      <c r="A2" t="s">
        <v>632</v>
      </c>
      <c r="B2">
        <v>0.37878787878787884</v>
      </c>
      <c r="C2">
        <v>0.37878787878787884</v>
      </c>
    </row>
    <row r="4" spans="1:11" x14ac:dyDescent="0.35">
      <c r="A4" t="s">
        <v>633</v>
      </c>
      <c r="B4">
        <v>0.52910052910052907</v>
      </c>
      <c r="C4">
        <v>0.52910052910052907</v>
      </c>
      <c r="E4" s="2" t="s">
        <v>148</v>
      </c>
      <c r="F4" t="s">
        <v>158</v>
      </c>
      <c r="G4" t="s">
        <v>168</v>
      </c>
      <c r="J4" t="s">
        <v>183</v>
      </c>
      <c r="K4">
        <v>1</v>
      </c>
    </row>
    <row r="5" spans="1:11" x14ac:dyDescent="0.35">
      <c r="A5" t="s">
        <v>634</v>
      </c>
      <c r="B5">
        <v>18.365721517724658</v>
      </c>
      <c r="C5">
        <v>0.64727718552793434</v>
      </c>
      <c r="E5" s="2" t="s">
        <v>149</v>
      </c>
      <c r="F5" t="s">
        <v>159</v>
      </c>
      <c r="G5" t="s">
        <v>169</v>
      </c>
      <c r="J5" t="s">
        <v>184</v>
      </c>
      <c r="K5">
        <v>2</v>
      </c>
    </row>
    <row r="6" spans="1:11" x14ac:dyDescent="0.35">
      <c r="A6" t="s">
        <v>635</v>
      </c>
      <c r="B6">
        <v>41.447282381251313</v>
      </c>
      <c r="C6">
        <v>2.4246154336433698</v>
      </c>
      <c r="E6" s="2" t="s">
        <v>150</v>
      </c>
      <c r="F6" t="s">
        <v>160</v>
      </c>
      <c r="G6" t="s">
        <v>170</v>
      </c>
      <c r="J6" t="s">
        <v>185</v>
      </c>
      <c r="K6">
        <v>3</v>
      </c>
    </row>
    <row r="7" spans="1:11" x14ac:dyDescent="0.35">
      <c r="A7" t="s">
        <v>636</v>
      </c>
      <c r="B7">
        <v>16.45210727969349</v>
      </c>
      <c r="C7">
        <v>4.9073206160151335</v>
      </c>
      <c r="E7" s="2" t="s">
        <v>151</v>
      </c>
      <c r="F7" t="s">
        <v>161</v>
      </c>
      <c r="G7" t="s">
        <v>170</v>
      </c>
      <c r="J7" t="s">
        <v>217</v>
      </c>
      <c r="K7">
        <v>4</v>
      </c>
    </row>
    <row r="8" spans="1:11" x14ac:dyDescent="0.35">
      <c r="A8" t="s">
        <v>637</v>
      </c>
      <c r="B8">
        <v>19.171776291341509</v>
      </c>
      <c r="C8">
        <v>8.3771624127407343</v>
      </c>
      <c r="E8" s="2" t="s">
        <v>152</v>
      </c>
      <c r="F8" t="s">
        <v>162</v>
      </c>
      <c r="G8" t="s">
        <v>171</v>
      </c>
    </row>
    <row r="9" spans="1:11" x14ac:dyDescent="0.35">
      <c r="A9" t="s">
        <v>638</v>
      </c>
      <c r="B9">
        <v>33.301746562616131</v>
      </c>
      <c r="C9">
        <v>7.0733277279054461</v>
      </c>
      <c r="E9" s="2" t="s">
        <v>153</v>
      </c>
      <c r="F9" t="s">
        <v>163</v>
      </c>
      <c r="G9" t="s">
        <v>168</v>
      </c>
    </row>
    <row r="10" spans="1:11" x14ac:dyDescent="0.35">
      <c r="A10" t="s">
        <v>639</v>
      </c>
      <c r="B10">
        <v>25.146198830409357</v>
      </c>
      <c r="C10">
        <v>4.5673974712904375</v>
      </c>
      <c r="E10" s="2" t="s">
        <v>154</v>
      </c>
      <c r="F10" t="s">
        <v>164</v>
      </c>
      <c r="G10" t="s">
        <v>170</v>
      </c>
    </row>
    <row r="11" spans="1:11" x14ac:dyDescent="0.35">
      <c r="A11" t="s">
        <v>640</v>
      </c>
      <c r="B11">
        <v>1.5371762740183792</v>
      </c>
      <c r="C11">
        <v>0.83190571659178625</v>
      </c>
      <c r="E11" s="2" t="s">
        <v>155</v>
      </c>
      <c r="F11" t="s">
        <v>165</v>
      </c>
      <c r="G11" t="s">
        <v>172</v>
      </c>
    </row>
    <row r="12" spans="1:11" x14ac:dyDescent="0.35">
      <c r="A12" t="s">
        <v>641</v>
      </c>
      <c r="B12">
        <v>39.910130718954242</v>
      </c>
      <c r="C12">
        <v>3.3037765107182611</v>
      </c>
      <c r="E12" s="2" t="s">
        <v>156</v>
      </c>
      <c r="F12" t="s">
        <v>166</v>
      </c>
      <c r="G12" t="s">
        <v>168</v>
      </c>
    </row>
    <row r="13" spans="1:11" x14ac:dyDescent="0.35">
      <c r="E13" s="2" t="s">
        <v>157</v>
      </c>
      <c r="F13" t="s">
        <v>167</v>
      </c>
      <c r="G13" t="s">
        <v>170</v>
      </c>
    </row>
    <row r="15" spans="1:11" x14ac:dyDescent="0.35">
      <c r="A15" t="s">
        <v>642</v>
      </c>
      <c r="B15">
        <v>2.7289377289377286</v>
      </c>
      <c r="C15">
        <v>1.3973530813342478</v>
      </c>
    </row>
    <row r="17" spans="1:3" x14ac:dyDescent="0.35">
      <c r="A17" t="s">
        <v>643</v>
      </c>
      <c r="B17">
        <v>2.7322404371584699</v>
      </c>
      <c r="C17">
        <v>2.7322404371584699</v>
      </c>
    </row>
    <row r="18" spans="1:3" x14ac:dyDescent="0.35">
      <c r="A18" t="s">
        <v>644</v>
      </c>
      <c r="B18">
        <v>78.812415654520905</v>
      </c>
      <c r="C18">
        <v>4.4926368512680899</v>
      </c>
    </row>
    <row r="19" spans="1:3" x14ac:dyDescent="0.35">
      <c r="A19" t="s">
        <v>645</v>
      </c>
      <c r="B19">
        <v>91.992845117845107</v>
      </c>
      <c r="C19">
        <v>1.2285399674401762</v>
      </c>
    </row>
    <row r="20" spans="1:3" x14ac:dyDescent="0.35">
      <c r="A20" t="s">
        <v>646</v>
      </c>
      <c r="B20">
        <v>47.817547994304512</v>
      </c>
      <c r="C20">
        <v>7.4470026232413344</v>
      </c>
    </row>
    <row r="21" spans="1:3" x14ac:dyDescent="0.35">
      <c r="A21" t="s">
        <v>647</v>
      </c>
      <c r="B21">
        <v>60.665316851378236</v>
      </c>
      <c r="C21">
        <v>8.1550872739103646</v>
      </c>
    </row>
    <row r="22" spans="1:3" x14ac:dyDescent="0.35">
      <c r="A22" t="s">
        <v>648</v>
      </c>
      <c r="B22">
        <v>86.943880492267581</v>
      </c>
      <c r="C22">
        <v>3.3989800577430778</v>
      </c>
    </row>
    <row r="23" spans="1:3" x14ac:dyDescent="0.35">
      <c r="A23" t="s">
        <v>649</v>
      </c>
      <c r="B23">
        <v>38.178057772770309</v>
      </c>
      <c r="C23">
        <v>10.793396083378212</v>
      </c>
    </row>
    <row r="24" spans="1:3" x14ac:dyDescent="0.35">
      <c r="A24" t="s">
        <v>650</v>
      </c>
      <c r="B24">
        <v>0.52910052910052907</v>
      </c>
      <c r="C24">
        <v>0.52910052910052907</v>
      </c>
    </row>
    <row r="25" spans="1:3" x14ac:dyDescent="0.35">
      <c r="A25" t="s">
        <v>651</v>
      </c>
      <c r="B25">
        <v>82.993416823440214</v>
      </c>
      <c r="C25">
        <v>3.7710460547496369</v>
      </c>
    </row>
    <row r="28" spans="1:3" x14ac:dyDescent="0.35">
      <c r="A28" t="s">
        <v>652</v>
      </c>
      <c r="B28">
        <v>0.49019607843137253</v>
      </c>
      <c r="C28">
        <v>0.49019607843137253</v>
      </c>
    </row>
    <row r="30" spans="1:3" x14ac:dyDescent="0.35">
      <c r="A30" t="s">
        <v>220</v>
      </c>
      <c r="B30">
        <v>27.526894965919354</v>
      </c>
      <c r="C30">
        <v>6.8199762983680037</v>
      </c>
    </row>
    <row r="31" spans="1:3" x14ac:dyDescent="0.35">
      <c r="A31" t="s">
        <v>653</v>
      </c>
      <c r="B31">
        <v>34.216524216524213</v>
      </c>
      <c r="C31">
        <v>8.3615685493385321</v>
      </c>
    </row>
    <row r="32" spans="1:3" x14ac:dyDescent="0.35">
      <c r="A32" t="s">
        <v>654</v>
      </c>
      <c r="B32">
        <v>31.528755868544597</v>
      </c>
      <c r="C32">
        <v>3.273292214796911</v>
      </c>
    </row>
    <row r="33" spans="1:3" x14ac:dyDescent="0.35">
      <c r="A33" t="s">
        <v>655</v>
      </c>
      <c r="B33">
        <v>23.197905381003974</v>
      </c>
      <c r="C33">
        <v>3.2427629871489958</v>
      </c>
    </row>
    <row r="34" spans="1:3" x14ac:dyDescent="0.35">
      <c r="A34" t="s">
        <v>656</v>
      </c>
      <c r="B34">
        <v>27.933177933177902</v>
      </c>
      <c r="C34">
        <v>1.9319839563568546</v>
      </c>
    </row>
    <row r="35" spans="1:3" x14ac:dyDescent="0.35">
      <c r="A35" t="s">
        <v>657</v>
      </c>
      <c r="B35">
        <v>28.824980583854906</v>
      </c>
      <c r="C35">
        <v>5.5206410174465068</v>
      </c>
    </row>
    <row r="36" spans="1:3" x14ac:dyDescent="0.35">
      <c r="A36" t="s">
        <v>658</v>
      </c>
      <c r="B36">
        <v>21.416142214461541</v>
      </c>
      <c r="C36">
        <v>5.6188276777099668</v>
      </c>
    </row>
    <row r="37" spans="1:3" x14ac:dyDescent="0.35">
      <c r="A37" t="s">
        <v>659</v>
      </c>
      <c r="B37">
        <v>34.519017497740904</v>
      </c>
      <c r="C37">
        <v>4.168844823984962</v>
      </c>
    </row>
    <row r="38" spans="1:3" x14ac:dyDescent="0.35">
      <c r="A38" t="s">
        <v>660</v>
      </c>
      <c r="B38">
        <v>32.626262626262623</v>
      </c>
      <c r="C38">
        <v>1.3589519239468393</v>
      </c>
    </row>
    <row r="41" spans="1:3" x14ac:dyDescent="0.35">
      <c r="A41" t="s">
        <v>661</v>
      </c>
      <c r="B41">
        <v>0</v>
      </c>
      <c r="C41">
        <v>0</v>
      </c>
    </row>
    <row r="43" spans="1:3" x14ac:dyDescent="0.35">
      <c r="A43" t="s">
        <v>221</v>
      </c>
      <c r="B43">
        <v>20.38162782843634</v>
      </c>
      <c r="C43">
        <v>7.0329905003597704</v>
      </c>
    </row>
    <row r="44" spans="1:3" x14ac:dyDescent="0.35">
      <c r="A44" t="s">
        <v>662</v>
      </c>
      <c r="B44">
        <v>28.159654272667968</v>
      </c>
      <c r="C44">
        <v>1.9141856172934288</v>
      </c>
    </row>
    <row r="45" spans="1:3" x14ac:dyDescent="0.35">
      <c r="A45" t="s">
        <v>250</v>
      </c>
      <c r="B45">
        <v>16.780182780182781</v>
      </c>
      <c r="C45">
        <v>8.158879771704429</v>
      </c>
    </row>
    <row r="46" spans="1:3" x14ac:dyDescent="0.35">
      <c r="A46" t="s">
        <v>663</v>
      </c>
      <c r="B46">
        <v>12.19047619047619</v>
      </c>
      <c r="C46">
        <v>5.1578085942692544</v>
      </c>
    </row>
    <row r="47" spans="1:3" x14ac:dyDescent="0.35">
      <c r="A47" t="s">
        <v>664</v>
      </c>
      <c r="B47">
        <v>16.019099947671378</v>
      </c>
      <c r="C47">
        <v>1.9490766035576554</v>
      </c>
    </row>
    <row r="48" spans="1:3" x14ac:dyDescent="0.35">
      <c r="A48" t="s">
        <v>665</v>
      </c>
      <c r="B48">
        <v>24.533836161743142</v>
      </c>
      <c r="C48">
        <v>7.6385671377054836</v>
      </c>
    </row>
    <row r="49" spans="1:3" x14ac:dyDescent="0.35">
      <c r="A49" t="s">
        <v>666</v>
      </c>
      <c r="B49">
        <v>15.605586825099019</v>
      </c>
      <c r="C49">
        <v>4.7937278727796047</v>
      </c>
    </row>
    <row r="50" spans="1:3" x14ac:dyDescent="0.35">
      <c r="A50" t="s">
        <v>667</v>
      </c>
      <c r="B50">
        <v>31.835968909139638</v>
      </c>
      <c r="C50">
        <v>3.8791394381436093</v>
      </c>
    </row>
    <row r="51" spans="1:3" x14ac:dyDescent="0.35">
      <c r="A51" t="s">
        <v>668</v>
      </c>
      <c r="B51">
        <v>31.13237639553429</v>
      </c>
      <c r="C51">
        <v>0.57038452128381667</v>
      </c>
    </row>
    <row r="54" spans="1:3" x14ac:dyDescent="0.35">
      <c r="A54" t="s">
        <v>669</v>
      </c>
      <c r="B54">
        <v>1.6061980347694635</v>
      </c>
      <c r="C54">
        <v>0.83079924176041586</v>
      </c>
    </row>
    <row r="56" spans="1:3" x14ac:dyDescent="0.35">
      <c r="A56" t="s">
        <v>222</v>
      </c>
      <c r="B56">
        <v>59.01047890431105</v>
      </c>
      <c r="C56">
        <v>11.142774779277289</v>
      </c>
    </row>
    <row r="57" spans="1:3" x14ac:dyDescent="0.35">
      <c r="A57" t="s">
        <v>670</v>
      </c>
      <c r="B57">
        <v>86.764705882352928</v>
      </c>
      <c r="C57">
        <v>1.8205290655465032</v>
      </c>
    </row>
    <row r="58" spans="1:3" x14ac:dyDescent="0.35">
      <c r="A58" t="s">
        <v>249</v>
      </c>
      <c r="B58">
        <v>54.034766403187454</v>
      </c>
      <c r="C58">
        <v>18.635103049161227</v>
      </c>
    </row>
    <row r="59" spans="1:3" x14ac:dyDescent="0.35">
      <c r="A59" t="s">
        <v>243</v>
      </c>
      <c r="B59">
        <v>61.412874863167268</v>
      </c>
      <c r="C59">
        <v>11.306591760789956</v>
      </c>
    </row>
    <row r="60" spans="1:3" x14ac:dyDescent="0.35">
      <c r="A60" t="s">
        <v>671</v>
      </c>
      <c r="B60">
        <v>16.080459770114942</v>
      </c>
      <c r="C60">
        <v>5.5154570869561885</v>
      </c>
    </row>
    <row r="61" spans="1:3" x14ac:dyDescent="0.35">
      <c r="A61" t="s">
        <v>672</v>
      </c>
      <c r="B61">
        <v>70.223577235772368</v>
      </c>
      <c r="C61">
        <v>3.8977253883668919</v>
      </c>
    </row>
    <row r="62" spans="1:3" x14ac:dyDescent="0.35">
      <c r="A62" t="s">
        <v>673</v>
      </c>
      <c r="B62">
        <v>32.140989792902765</v>
      </c>
      <c r="C62">
        <v>5.0963982931058416</v>
      </c>
    </row>
    <row r="63" spans="1:3" x14ac:dyDescent="0.35">
      <c r="A63" t="s">
        <v>674</v>
      </c>
      <c r="B63">
        <v>77.897673793196191</v>
      </c>
      <c r="C63">
        <v>1.7612608647557799</v>
      </c>
    </row>
    <row r="64" spans="1:3" x14ac:dyDescent="0.35">
      <c r="A64" t="s">
        <v>675</v>
      </c>
      <c r="B64">
        <v>48.370945862621774</v>
      </c>
      <c r="C64">
        <v>5.6079393049138178</v>
      </c>
    </row>
    <row r="67" spans="1:3" x14ac:dyDescent="0.35">
      <c r="A67" t="s">
        <v>676</v>
      </c>
      <c r="B67">
        <v>7.3248379163872128</v>
      </c>
      <c r="C67">
        <v>1.6910350994858019</v>
      </c>
    </row>
    <row r="69" spans="1:3" x14ac:dyDescent="0.35">
      <c r="A69" t="s">
        <v>263</v>
      </c>
      <c r="B69">
        <v>43.958398174084458</v>
      </c>
      <c r="C69">
        <v>1.6839342753987339</v>
      </c>
    </row>
    <row r="70" spans="1:3" x14ac:dyDescent="0.35">
      <c r="A70" t="s">
        <v>677</v>
      </c>
      <c r="B70">
        <v>50.489937217626</v>
      </c>
      <c r="C70">
        <v>5.7658296160744884</v>
      </c>
    </row>
    <row r="71" spans="1:3" x14ac:dyDescent="0.35">
      <c r="A71" t="s">
        <v>248</v>
      </c>
      <c r="B71">
        <v>23.936731950844855</v>
      </c>
      <c r="C71">
        <v>4.1123653691024646</v>
      </c>
    </row>
    <row r="72" spans="1:3" x14ac:dyDescent="0.35">
      <c r="A72" t="s">
        <v>242</v>
      </c>
      <c r="B72">
        <v>33.726436165460555</v>
      </c>
      <c r="C72">
        <v>2.8627381271578702</v>
      </c>
    </row>
    <row r="73" spans="1:3" x14ac:dyDescent="0.35">
      <c r="A73" t="s">
        <v>237</v>
      </c>
      <c r="B73">
        <v>23.928107907666632</v>
      </c>
      <c r="C73">
        <v>2.4879193108355948</v>
      </c>
    </row>
    <row r="74" spans="1:3" x14ac:dyDescent="0.35">
      <c r="A74" t="s">
        <v>678</v>
      </c>
      <c r="B74">
        <v>45.15669515669515</v>
      </c>
      <c r="C74">
        <v>2.6150370015221975</v>
      </c>
    </row>
    <row r="75" spans="1:3" x14ac:dyDescent="0.35">
      <c r="A75" t="s">
        <v>679</v>
      </c>
      <c r="B75">
        <v>25.492234169653528</v>
      </c>
      <c r="C75">
        <v>3.0385418431762012</v>
      </c>
    </row>
    <row r="76" spans="1:3" x14ac:dyDescent="0.35">
      <c r="A76" t="s">
        <v>680</v>
      </c>
      <c r="B76">
        <v>51.13378684807256</v>
      </c>
      <c r="C76">
        <v>0.68965561568007205</v>
      </c>
    </row>
    <row r="77" spans="1:3" x14ac:dyDescent="0.35">
      <c r="A77" t="s">
        <v>681</v>
      </c>
      <c r="B77">
        <v>52.442780457756335</v>
      </c>
      <c r="C77">
        <v>8.7147355972097547</v>
      </c>
    </row>
    <row r="80" spans="1:3" x14ac:dyDescent="0.35">
      <c r="A80" t="s">
        <v>682</v>
      </c>
      <c r="B80">
        <v>12.018005434542658</v>
      </c>
      <c r="C80">
        <v>1.6998559050612845</v>
      </c>
    </row>
    <row r="82" spans="1:3" x14ac:dyDescent="0.35">
      <c r="A82" t="s">
        <v>262</v>
      </c>
      <c r="B82">
        <v>31.1887019010431</v>
      </c>
      <c r="C82">
        <v>5.1203519460814793</v>
      </c>
    </row>
    <row r="83" spans="1:3" x14ac:dyDescent="0.35">
      <c r="A83" t="s">
        <v>683</v>
      </c>
      <c r="B83">
        <v>43.948517377378231</v>
      </c>
      <c r="C83">
        <v>7.2218280522071314</v>
      </c>
    </row>
    <row r="84" spans="1:3" x14ac:dyDescent="0.35">
      <c r="A84" t="s">
        <v>247</v>
      </c>
      <c r="B84">
        <v>34.877160836126045</v>
      </c>
      <c r="C84">
        <v>4.9731076728965764</v>
      </c>
    </row>
    <row r="85" spans="1:3" x14ac:dyDescent="0.35">
      <c r="A85" t="s">
        <v>241</v>
      </c>
      <c r="B85">
        <v>46.821256038647341</v>
      </c>
      <c r="C85">
        <v>5.7195374659153915</v>
      </c>
    </row>
    <row r="86" spans="1:3" x14ac:dyDescent="0.35">
      <c r="A86" t="s">
        <v>236</v>
      </c>
      <c r="B86">
        <v>29.409073311512334</v>
      </c>
      <c r="C86">
        <v>7.6532700735318331</v>
      </c>
    </row>
    <row r="87" spans="1:3" x14ac:dyDescent="0.35">
      <c r="A87" t="s">
        <v>232</v>
      </c>
      <c r="B87">
        <v>29.787833214497564</v>
      </c>
      <c r="C87">
        <v>2.2078361217484894</v>
      </c>
    </row>
    <row r="88" spans="1:3" x14ac:dyDescent="0.35">
      <c r="A88" t="s">
        <v>684</v>
      </c>
      <c r="B88">
        <v>33.397435897435898</v>
      </c>
      <c r="C88">
        <v>7.7165749693155714</v>
      </c>
    </row>
    <row r="89" spans="1:3" x14ac:dyDescent="0.35">
      <c r="A89" t="s">
        <v>685</v>
      </c>
      <c r="B89">
        <v>49.984818227469667</v>
      </c>
      <c r="C89">
        <v>3.5963777406448738</v>
      </c>
    </row>
    <row r="90" spans="1:3" x14ac:dyDescent="0.35">
      <c r="A90" t="s">
        <v>686</v>
      </c>
      <c r="B90">
        <v>42.338755871233822</v>
      </c>
      <c r="C90">
        <v>6.7042809022464143</v>
      </c>
    </row>
    <row r="93" spans="1:3" x14ac:dyDescent="0.35">
      <c r="A93" t="s">
        <v>687</v>
      </c>
      <c r="B93">
        <v>25.43712316968131</v>
      </c>
      <c r="C93">
        <v>6.428017914212572</v>
      </c>
    </row>
    <row r="95" spans="1:3" x14ac:dyDescent="0.35">
      <c r="A95" t="s">
        <v>688</v>
      </c>
      <c r="B95">
        <v>50.225442834138484</v>
      </c>
      <c r="C95">
        <v>7.0507360828145371</v>
      </c>
    </row>
    <row r="96" spans="1:3" x14ac:dyDescent="0.35">
      <c r="A96" t="s">
        <v>689</v>
      </c>
      <c r="B96">
        <v>74.722222222222229</v>
      </c>
      <c r="C96">
        <v>6.9776981594891279</v>
      </c>
    </row>
    <row r="97" spans="1:3" x14ac:dyDescent="0.35">
      <c r="A97" t="s">
        <v>690</v>
      </c>
      <c r="B97">
        <v>55.808843184426941</v>
      </c>
      <c r="C97">
        <v>7.5974849557694064</v>
      </c>
    </row>
    <row r="98" spans="1:3" x14ac:dyDescent="0.35">
      <c r="A98" t="s">
        <v>691</v>
      </c>
      <c r="B98">
        <v>60.705721747388417</v>
      </c>
      <c r="C98">
        <v>10.60125910714015</v>
      </c>
    </row>
    <row r="99" spans="1:3" x14ac:dyDescent="0.35">
      <c r="A99" t="s">
        <v>692</v>
      </c>
      <c r="B99">
        <v>33.008031587921209</v>
      </c>
      <c r="C99">
        <v>2.0356939331109869</v>
      </c>
    </row>
    <row r="100" spans="1:3" x14ac:dyDescent="0.35">
      <c r="A100" t="s">
        <v>693</v>
      </c>
      <c r="B100">
        <v>32.876592007026794</v>
      </c>
      <c r="C100">
        <v>7.1938260328388726</v>
      </c>
    </row>
    <row r="101" spans="1:3" x14ac:dyDescent="0.35">
      <c r="A101" t="s">
        <v>694</v>
      </c>
      <c r="B101">
        <v>58.080808080808083</v>
      </c>
      <c r="C101">
        <v>3.282828282828282</v>
      </c>
    </row>
    <row r="102" spans="1:3" x14ac:dyDescent="0.35">
      <c r="A102" t="s">
        <v>695</v>
      </c>
      <c r="B102">
        <v>60.371311962440224</v>
      </c>
      <c r="C102">
        <v>8.7510492182646722</v>
      </c>
    </row>
    <row r="103" spans="1:3" x14ac:dyDescent="0.35">
      <c r="A103" t="s">
        <v>696</v>
      </c>
      <c r="B103">
        <v>66.382317801672642</v>
      </c>
      <c r="C103">
        <v>9.6667495792103129</v>
      </c>
    </row>
    <row r="106" spans="1:3" x14ac:dyDescent="0.35">
      <c r="A106" t="s">
        <v>697</v>
      </c>
      <c r="B106">
        <v>2.2919672919672922</v>
      </c>
      <c r="C106">
        <v>4.6820400033505932E-2</v>
      </c>
    </row>
    <row r="108" spans="1:3" x14ac:dyDescent="0.35">
      <c r="A108" t="s">
        <v>260</v>
      </c>
      <c r="B108">
        <v>0.91657313879536095</v>
      </c>
      <c r="C108">
        <v>0.46538927439673511</v>
      </c>
    </row>
    <row r="109" spans="1:3" x14ac:dyDescent="0.35">
      <c r="A109" t="s">
        <v>698</v>
      </c>
      <c r="B109">
        <v>1.3600963600963603</v>
      </c>
      <c r="C109">
        <v>0.1005498333938336</v>
      </c>
    </row>
    <row r="110" spans="1:3" x14ac:dyDescent="0.35">
      <c r="A110" t="s">
        <v>245</v>
      </c>
      <c r="B110">
        <v>9.4867013627972145</v>
      </c>
      <c r="C110">
        <v>4.4879159574599594</v>
      </c>
    </row>
    <row r="111" spans="1:3" x14ac:dyDescent="0.35">
      <c r="A111" t="s">
        <v>239</v>
      </c>
      <c r="B111">
        <v>16.57236842105263</v>
      </c>
      <c r="C111">
        <v>2.910352121147445</v>
      </c>
    </row>
    <row r="112" spans="1:3" x14ac:dyDescent="0.35">
      <c r="A112" t="s">
        <v>234</v>
      </c>
      <c r="B112">
        <v>11.993318984844407</v>
      </c>
      <c r="C112">
        <v>1.1624258542485406</v>
      </c>
    </row>
    <row r="113" spans="1:3" x14ac:dyDescent="0.35">
      <c r="A113" t="s">
        <v>230</v>
      </c>
      <c r="B113">
        <v>16.839686703503194</v>
      </c>
      <c r="C113">
        <v>1.3464206248846071</v>
      </c>
    </row>
    <row r="114" spans="1:3" x14ac:dyDescent="0.35">
      <c r="A114" t="s">
        <v>227</v>
      </c>
      <c r="B114">
        <v>21.885485376946477</v>
      </c>
      <c r="C114">
        <v>8.6747732391217998</v>
      </c>
    </row>
    <row r="115" spans="1:3" x14ac:dyDescent="0.35">
      <c r="A115" t="s">
        <v>699</v>
      </c>
      <c r="B115">
        <v>15.760357815442561</v>
      </c>
      <c r="C115">
        <v>2.038700182252565</v>
      </c>
    </row>
    <row r="116" spans="1:3" x14ac:dyDescent="0.35">
      <c r="A116" t="s">
        <v>700</v>
      </c>
      <c r="B116">
        <v>39.507344712217353</v>
      </c>
      <c r="C116">
        <v>7.8332980673392436</v>
      </c>
    </row>
    <row r="119" spans="1:3" x14ac:dyDescent="0.35">
      <c r="A119" t="s">
        <v>701</v>
      </c>
      <c r="B119">
        <v>5.3209728867623598</v>
      </c>
      <c r="C119">
        <v>1.8146118751715032</v>
      </c>
    </row>
    <row r="121" spans="1:3" x14ac:dyDescent="0.35">
      <c r="A121" t="s">
        <v>259</v>
      </c>
      <c r="B121">
        <v>10.611191968950591</v>
      </c>
      <c r="C121">
        <v>0.78553301421148958</v>
      </c>
    </row>
    <row r="122" spans="1:3" x14ac:dyDescent="0.35">
      <c r="A122" t="s">
        <v>702</v>
      </c>
      <c r="B122">
        <v>13.526994078718218</v>
      </c>
      <c r="C122">
        <v>0.74675863083251925</v>
      </c>
    </row>
    <row r="123" spans="1:3" x14ac:dyDescent="0.35">
      <c r="A123" t="s">
        <v>244</v>
      </c>
      <c r="B123">
        <v>12.427248677248677</v>
      </c>
      <c r="C123">
        <v>1.3300230017925079</v>
      </c>
    </row>
    <row r="124" spans="1:3" x14ac:dyDescent="0.35">
      <c r="A124" t="s">
        <v>238</v>
      </c>
      <c r="B124">
        <v>7.8488971346114198</v>
      </c>
      <c r="C124">
        <v>0.89049568239539423</v>
      </c>
    </row>
    <row r="125" spans="1:3" x14ac:dyDescent="0.35">
      <c r="A125" t="s">
        <v>233</v>
      </c>
      <c r="B125">
        <v>6.8071818891491027</v>
      </c>
      <c r="C125">
        <v>3.7412457948430373</v>
      </c>
    </row>
    <row r="126" spans="1:3" x14ac:dyDescent="0.35">
      <c r="A126" t="s">
        <v>229</v>
      </c>
      <c r="B126">
        <v>8.9120370370370363</v>
      </c>
      <c r="C126">
        <v>1.4222460332690405</v>
      </c>
    </row>
    <row r="127" spans="1:3" x14ac:dyDescent="0.35">
      <c r="A127" t="s">
        <v>226</v>
      </c>
      <c r="B127">
        <v>28.362462006079028</v>
      </c>
      <c r="C127">
        <v>8.9449328952871561</v>
      </c>
    </row>
    <row r="128" spans="1:3" x14ac:dyDescent="0.35">
      <c r="A128" t="s">
        <v>703</v>
      </c>
      <c r="B128">
        <v>14.007597340930673</v>
      </c>
      <c r="C128">
        <v>3.3207827511692023</v>
      </c>
    </row>
    <row r="129" spans="1:3" x14ac:dyDescent="0.35">
      <c r="A129" t="s">
        <v>223</v>
      </c>
      <c r="B129">
        <v>25.181992337164747</v>
      </c>
      <c r="C129">
        <v>8.1022310526613648</v>
      </c>
    </row>
    <row r="132" spans="1:3" x14ac:dyDescent="0.35">
      <c r="A132" t="s">
        <v>704</v>
      </c>
      <c r="B132">
        <v>49.547196098920239</v>
      </c>
      <c r="C132">
        <v>1.2869832662377101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15C1-E80B-4397-A9B4-A325DA5C4390}">
  <dimension ref="B3:I24"/>
  <sheetViews>
    <sheetView tabSelected="1" zoomScale="83" zoomScaleNormal="190" workbookViewId="0">
      <selection activeCell="G15" sqref="G15:G24"/>
    </sheetView>
  </sheetViews>
  <sheetFormatPr defaultRowHeight="14.5" x14ac:dyDescent="0.35"/>
  <cols>
    <col min="8" max="8" width="11.36328125" bestFit="1" customWidth="1"/>
  </cols>
  <sheetData>
    <row r="3" spans="2:9" x14ac:dyDescent="0.35">
      <c r="G3" s="2" t="s">
        <v>148</v>
      </c>
      <c r="H3" t="s">
        <v>158</v>
      </c>
      <c r="I3" t="s">
        <v>168</v>
      </c>
    </row>
    <row r="4" spans="2:9" x14ac:dyDescent="0.35">
      <c r="B4" t="s">
        <v>176</v>
      </c>
      <c r="C4">
        <v>0</v>
      </c>
      <c r="D4">
        <v>0</v>
      </c>
      <c r="G4" s="2" t="s">
        <v>149</v>
      </c>
      <c r="H4" t="s">
        <v>159</v>
      </c>
      <c r="I4" t="s">
        <v>169</v>
      </c>
    </row>
    <row r="5" spans="2:9" x14ac:dyDescent="0.35">
      <c r="B5" t="s">
        <v>175</v>
      </c>
      <c r="C5">
        <v>0.49019607843137253</v>
      </c>
      <c r="D5">
        <v>0.49019607843137253</v>
      </c>
      <c r="G5" s="2" t="s">
        <v>150</v>
      </c>
      <c r="H5" t="s">
        <v>160</v>
      </c>
      <c r="I5" t="s">
        <v>170</v>
      </c>
    </row>
    <row r="6" spans="2:9" x14ac:dyDescent="0.35">
      <c r="B6" t="s">
        <v>179</v>
      </c>
      <c r="C6">
        <v>12.018005434542658</v>
      </c>
      <c r="D6">
        <v>1.6998559050612845</v>
      </c>
      <c r="G6" s="2" t="s">
        <v>151</v>
      </c>
      <c r="H6" t="s">
        <v>161</v>
      </c>
      <c r="I6" t="s">
        <v>170</v>
      </c>
    </row>
    <row r="7" spans="2:9" x14ac:dyDescent="0.35">
      <c r="G7" s="2" t="s">
        <v>152</v>
      </c>
      <c r="H7" t="s">
        <v>162</v>
      </c>
      <c r="I7" t="s">
        <v>171</v>
      </c>
    </row>
    <row r="8" spans="2:9" x14ac:dyDescent="0.35">
      <c r="B8" t="s">
        <v>177</v>
      </c>
      <c r="C8">
        <v>1.6061980347694635</v>
      </c>
      <c r="D8">
        <v>0.83079924176041586</v>
      </c>
      <c r="G8" s="2" t="s">
        <v>153</v>
      </c>
      <c r="H8" t="s">
        <v>163</v>
      </c>
      <c r="I8" t="s">
        <v>168</v>
      </c>
    </row>
    <row r="9" spans="2:9" x14ac:dyDescent="0.35">
      <c r="B9" t="s">
        <v>180</v>
      </c>
      <c r="C9">
        <v>25.43712316968131</v>
      </c>
      <c r="D9">
        <v>6.428017914212572</v>
      </c>
      <c r="G9" s="2" t="s">
        <v>154</v>
      </c>
      <c r="H9" t="s">
        <v>164</v>
      </c>
      <c r="I9" t="s">
        <v>170</v>
      </c>
    </row>
    <row r="10" spans="2:9" x14ac:dyDescent="0.35">
      <c r="G10" s="2" t="s">
        <v>155</v>
      </c>
      <c r="H10" t="s">
        <v>165</v>
      </c>
      <c r="I10" t="s">
        <v>172</v>
      </c>
    </row>
    <row r="11" spans="2:9" x14ac:dyDescent="0.35">
      <c r="B11" t="s">
        <v>181</v>
      </c>
      <c r="C11">
        <v>2.2919672919672922</v>
      </c>
      <c r="D11">
        <v>4.6820400033505932E-2</v>
      </c>
      <c r="G11" s="2" t="s">
        <v>156</v>
      </c>
      <c r="H11" t="s">
        <v>166</v>
      </c>
      <c r="I11" t="s">
        <v>168</v>
      </c>
    </row>
    <row r="12" spans="2:9" x14ac:dyDescent="0.35">
      <c r="B12" t="s">
        <v>173</v>
      </c>
      <c r="C12">
        <v>0.37878787878787884</v>
      </c>
      <c r="D12">
        <v>0.37878787878787884</v>
      </c>
      <c r="E12" t="s">
        <v>183</v>
      </c>
      <c r="G12" s="2" t="s">
        <v>157</v>
      </c>
      <c r="H12" t="s">
        <v>167</v>
      </c>
      <c r="I12" t="s">
        <v>170</v>
      </c>
    </row>
    <row r="13" spans="2:9" x14ac:dyDescent="0.35">
      <c r="B13" t="s">
        <v>182</v>
      </c>
      <c r="C13">
        <v>5.3209728867623598</v>
      </c>
      <c r="D13">
        <v>1.8146118751714999</v>
      </c>
    </row>
    <row r="14" spans="2:9" x14ac:dyDescent="0.35">
      <c r="B14" t="s">
        <v>178</v>
      </c>
      <c r="C14">
        <v>7.3248379163872128</v>
      </c>
      <c r="D14">
        <v>1.6910350994858019</v>
      </c>
    </row>
    <row r="15" spans="2:9" x14ac:dyDescent="0.35">
      <c r="E15" t="s">
        <v>184</v>
      </c>
      <c r="G15" s="14" t="s">
        <v>708</v>
      </c>
      <c r="H15" s="4">
        <v>0.37878787878787884</v>
      </c>
      <c r="I15">
        <v>0.37878787878787884</v>
      </c>
    </row>
    <row r="16" spans="2:9" x14ac:dyDescent="0.35">
      <c r="B16" t="s">
        <v>174</v>
      </c>
      <c r="C16">
        <v>2.7289377289377286</v>
      </c>
      <c r="D16">
        <v>1.3973530813342478</v>
      </c>
      <c r="G16" s="14" t="s">
        <v>710</v>
      </c>
      <c r="H16" s="4">
        <v>2.7289377289377286</v>
      </c>
      <c r="I16">
        <v>1.3973530813342478</v>
      </c>
    </row>
    <row r="17" spans="5:9" x14ac:dyDescent="0.35">
      <c r="G17" s="16" t="s">
        <v>712</v>
      </c>
      <c r="H17" s="4">
        <v>0.49019607843137253</v>
      </c>
      <c r="I17">
        <v>0.49019607843137253</v>
      </c>
    </row>
    <row r="18" spans="5:9" x14ac:dyDescent="0.35">
      <c r="E18" t="s">
        <v>185</v>
      </c>
      <c r="G18" s="17" t="s">
        <v>714</v>
      </c>
      <c r="H18" s="4">
        <v>0</v>
      </c>
      <c r="I18">
        <v>0</v>
      </c>
    </row>
    <row r="19" spans="5:9" x14ac:dyDescent="0.35">
      <c r="G19" s="14" t="s">
        <v>716</v>
      </c>
      <c r="H19" s="4">
        <v>1.6061980347694635</v>
      </c>
      <c r="I19">
        <v>0.83079924176041586</v>
      </c>
    </row>
    <row r="20" spans="5:9" x14ac:dyDescent="0.35">
      <c r="G20" s="18" t="s">
        <v>718</v>
      </c>
      <c r="H20" s="4">
        <v>7.3248379163872128</v>
      </c>
      <c r="I20">
        <v>1.6910350994858019</v>
      </c>
    </row>
    <row r="21" spans="5:9" x14ac:dyDescent="0.35">
      <c r="G21" s="19" t="s">
        <v>719</v>
      </c>
      <c r="H21" s="4">
        <v>12.018005434542658</v>
      </c>
      <c r="I21">
        <v>1.6998559050612845</v>
      </c>
    </row>
    <row r="22" spans="5:9" x14ac:dyDescent="0.35">
      <c r="G22" s="20" t="s">
        <v>720</v>
      </c>
      <c r="H22" s="4">
        <v>25.43712316968131</v>
      </c>
      <c r="I22">
        <v>6.428017914212572</v>
      </c>
    </row>
    <row r="23" spans="5:9" x14ac:dyDescent="0.35">
      <c r="G23" s="14" t="s">
        <v>721</v>
      </c>
      <c r="H23" s="4">
        <v>2.2919672919672922</v>
      </c>
      <c r="I23">
        <v>4.6820400033505932E-2</v>
      </c>
    </row>
    <row r="24" spans="5:9" x14ac:dyDescent="0.35">
      <c r="G24" s="15" t="s">
        <v>722</v>
      </c>
      <c r="H24" s="4">
        <v>5.3209728867623598</v>
      </c>
      <c r="I24">
        <v>1.8146118751714999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FD4-E734-40EF-AA40-09CDDE1F8BB5}">
  <dimension ref="B3:AB242"/>
  <sheetViews>
    <sheetView topLeftCell="G5" zoomScale="86" zoomScaleNormal="145" workbookViewId="0">
      <selection activeCell="C21" sqref="C21:C65"/>
    </sheetView>
  </sheetViews>
  <sheetFormatPr defaultRowHeight="14.5" x14ac:dyDescent="0.35"/>
  <sheetData>
    <row r="3" spans="3:28" x14ac:dyDescent="0.35">
      <c r="R3" t="s">
        <v>303</v>
      </c>
      <c r="S3">
        <v>0</v>
      </c>
      <c r="U3" t="s">
        <v>267</v>
      </c>
      <c r="V3">
        <v>0</v>
      </c>
      <c r="X3" t="s">
        <v>303</v>
      </c>
      <c r="Y3">
        <f>SQRT(S3)</f>
        <v>0</v>
      </c>
      <c r="AA3" t="s">
        <v>267</v>
      </c>
      <c r="AB3">
        <f>SQRT(V3)</f>
        <v>0</v>
      </c>
    </row>
    <row r="4" spans="3:28" x14ac:dyDescent="0.35">
      <c r="I4" t="s">
        <v>173</v>
      </c>
      <c r="R4" t="s">
        <v>312</v>
      </c>
      <c r="S4">
        <v>0</v>
      </c>
      <c r="U4" t="s">
        <v>276</v>
      </c>
      <c r="V4">
        <v>0</v>
      </c>
      <c r="X4" t="s">
        <v>312</v>
      </c>
      <c r="Y4">
        <f>SQRT(S4)</f>
        <v>0</v>
      </c>
      <c r="AA4" t="s">
        <v>276</v>
      </c>
      <c r="AB4">
        <f t="shared" ref="AB4:AB67" si="0">SQRT(V4)</f>
        <v>0</v>
      </c>
    </row>
    <row r="5" spans="3:28" x14ac:dyDescent="0.35">
      <c r="I5" t="s">
        <v>174</v>
      </c>
      <c r="R5" t="s">
        <v>321</v>
      </c>
      <c r="S5">
        <v>8.1967213114754092</v>
      </c>
      <c r="T5">
        <f>_xlfn.T.TEST(S3:S5,V3:V5,2,2)</f>
        <v>0.47286789647778438</v>
      </c>
      <c r="U5" t="s">
        <v>285</v>
      </c>
      <c r="V5">
        <v>1.5873015873015872</v>
      </c>
      <c r="X5" t="s">
        <v>321</v>
      </c>
      <c r="Y5">
        <f>SQRT(S5)</f>
        <v>2.8629916715693411</v>
      </c>
      <c r="Z5">
        <f>_xlfn.T.TEST(Y3:Y5,AB3:AB5,2,2)</f>
        <v>0.6352950647328286</v>
      </c>
      <c r="AA5" t="s">
        <v>285</v>
      </c>
      <c r="AB5">
        <f t="shared" si="0"/>
        <v>1.2598815766974241</v>
      </c>
    </row>
    <row r="6" spans="3:28" x14ac:dyDescent="0.35">
      <c r="I6" t="s">
        <v>175</v>
      </c>
      <c r="Y6">
        <f t="shared" ref="Y6:Y69" si="1">SQRT(S6)</f>
        <v>0</v>
      </c>
      <c r="AB6">
        <f t="shared" si="0"/>
        <v>0</v>
      </c>
    </row>
    <row r="7" spans="3:28" x14ac:dyDescent="0.35">
      <c r="I7" t="s">
        <v>176</v>
      </c>
      <c r="R7" t="s">
        <v>339</v>
      </c>
      <c r="S7">
        <v>34.545454545454547</v>
      </c>
      <c r="U7" t="s">
        <v>268</v>
      </c>
      <c r="V7">
        <v>17.543859649122805</v>
      </c>
      <c r="X7" t="s">
        <v>339</v>
      </c>
      <c r="Y7">
        <f t="shared" si="1"/>
        <v>5.8775381364525865</v>
      </c>
      <c r="AA7" t="s">
        <v>268</v>
      </c>
      <c r="AB7">
        <f t="shared" si="0"/>
        <v>4.1885390829169546</v>
      </c>
    </row>
    <row r="8" spans="3:28" x14ac:dyDescent="0.35">
      <c r="C8" t="s">
        <v>53</v>
      </c>
      <c r="D8">
        <v>2.7289377289377286</v>
      </c>
      <c r="E8">
        <v>1.3973530813342478</v>
      </c>
      <c r="I8" t="s">
        <v>177</v>
      </c>
      <c r="R8" t="s">
        <v>348</v>
      </c>
      <c r="S8">
        <v>34.146341463414636</v>
      </c>
      <c r="U8" t="s">
        <v>277</v>
      </c>
      <c r="V8">
        <v>19.642857142857142</v>
      </c>
      <c r="X8" t="s">
        <v>348</v>
      </c>
      <c r="Y8">
        <f t="shared" si="1"/>
        <v>5.8434870979077758</v>
      </c>
      <c r="AA8" t="s">
        <v>277</v>
      </c>
      <c r="AB8">
        <f t="shared" si="0"/>
        <v>4.4320263021395911</v>
      </c>
    </row>
    <row r="9" spans="3:28" x14ac:dyDescent="0.35">
      <c r="C9" t="s">
        <v>63</v>
      </c>
      <c r="D9">
        <v>0.49019607843137253</v>
      </c>
      <c r="E9">
        <v>0.49019607843137253</v>
      </c>
      <c r="I9" t="s">
        <v>178</v>
      </c>
      <c r="R9" t="s">
        <v>357</v>
      </c>
      <c r="S9">
        <v>13.888888888888889</v>
      </c>
      <c r="T9">
        <f>_xlfn.T.TEST(S7:S9,V7:V9,2,2)</f>
        <v>0.25211169476224338</v>
      </c>
      <c r="U9" t="s">
        <v>286</v>
      </c>
      <c r="V9">
        <v>17.910447761194028</v>
      </c>
      <c r="X9" t="s">
        <v>357</v>
      </c>
      <c r="Y9">
        <f t="shared" si="1"/>
        <v>3.7267799624996494</v>
      </c>
      <c r="Z9">
        <f>_xlfn.T.TEST(Y7:Y9,AB7:AB9,2,2)</f>
        <v>0.29308547087981496</v>
      </c>
      <c r="AA9" t="s">
        <v>286</v>
      </c>
      <c r="AB9">
        <f t="shared" si="0"/>
        <v>4.2320736951515894</v>
      </c>
    </row>
    <row r="10" spans="3:28" x14ac:dyDescent="0.35">
      <c r="C10" t="s">
        <v>73</v>
      </c>
      <c r="D10">
        <v>0</v>
      </c>
      <c r="E10">
        <v>0</v>
      </c>
      <c r="I10" t="s">
        <v>179</v>
      </c>
      <c r="Y10">
        <f t="shared" si="1"/>
        <v>0</v>
      </c>
      <c r="AB10">
        <f t="shared" si="0"/>
        <v>0</v>
      </c>
    </row>
    <row r="11" spans="3:28" x14ac:dyDescent="0.35">
      <c r="C11" t="s">
        <v>83</v>
      </c>
      <c r="D11">
        <v>1.6061980347694635</v>
      </c>
      <c r="E11">
        <v>0.83079924176041586</v>
      </c>
      <c r="I11" t="s">
        <v>180</v>
      </c>
      <c r="R11" t="s">
        <v>375</v>
      </c>
      <c r="S11">
        <v>6.3829787234042552</v>
      </c>
      <c r="U11" t="s">
        <v>269</v>
      </c>
      <c r="V11">
        <v>39.0625</v>
      </c>
      <c r="X11" t="s">
        <v>375</v>
      </c>
      <c r="Y11">
        <f t="shared" si="1"/>
        <v>2.5264557631995568</v>
      </c>
      <c r="AA11" t="s">
        <v>269</v>
      </c>
      <c r="AB11">
        <f t="shared" si="0"/>
        <v>6.25</v>
      </c>
    </row>
    <row r="12" spans="3:28" x14ac:dyDescent="0.35">
      <c r="C12" t="s">
        <v>93</v>
      </c>
      <c r="D12">
        <v>7.3248379163872128</v>
      </c>
      <c r="E12">
        <v>1.6910350994858019</v>
      </c>
      <c r="I12" t="s">
        <v>181</v>
      </c>
      <c r="R12" t="s">
        <v>384</v>
      </c>
      <c r="S12">
        <v>28.571428571428569</v>
      </c>
      <c r="U12" t="s">
        <v>278</v>
      </c>
      <c r="V12">
        <v>46.296296296296298</v>
      </c>
      <c r="X12" t="s">
        <v>384</v>
      </c>
      <c r="Y12">
        <f t="shared" si="1"/>
        <v>5.3452248382484875</v>
      </c>
      <c r="AA12" t="s">
        <v>278</v>
      </c>
      <c r="AB12">
        <f t="shared" si="0"/>
        <v>6.8041381743977167</v>
      </c>
    </row>
    <row r="13" spans="3:28" x14ac:dyDescent="0.35">
      <c r="C13" t="s">
        <v>103</v>
      </c>
      <c r="D13">
        <v>12.018005434542658</v>
      </c>
      <c r="E13">
        <v>1.6998559050612845</v>
      </c>
      <c r="I13" t="s">
        <v>182</v>
      </c>
      <c r="R13" t="s">
        <v>393</v>
      </c>
      <c r="S13">
        <v>26.190476190476193</v>
      </c>
      <c r="T13">
        <f>_xlfn.T.TEST(S11:S13,V11:V13,2,2)</f>
        <v>4.7263052233076662E-2</v>
      </c>
      <c r="U13" t="s">
        <v>287</v>
      </c>
      <c r="V13">
        <v>38.983050847457626</v>
      </c>
      <c r="X13" t="s">
        <v>393</v>
      </c>
      <c r="Y13">
        <f t="shared" si="1"/>
        <v>5.1176631571915898</v>
      </c>
      <c r="Z13">
        <f>_xlfn.T.TEST(Y11:Y13,AB11:AB13,2,2)</f>
        <v>8.4938811113009105E-2</v>
      </c>
      <c r="AA13" t="s">
        <v>287</v>
      </c>
      <c r="AB13">
        <f t="shared" si="0"/>
        <v>6.2436408326758857</v>
      </c>
    </row>
    <row r="14" spans="3:28" x14ac:dyDescent="0.35">
      <c r="C14" t="s">
        <v>113</v>
      </c>
      <c r="D14">
        <v>25.43712316968131</v>
      </c>
      <c r="E14">
        <v>6.428017914212572</v>
      </c>
      <c r="Y14">
        <f t="shared" si="1"/>
        <v>0</v>
      </c>
      <c r="AB14">
        <f t="shared" si="0"/>
        <v>0</v>
      </c>
    </row>
    <row r="15" spans="3:28" x14ac:dyDescent="0.35">
      <c r="C15" t="s">
        <v>123</v>
      </c>
      <c r="D15">
        <v>2.2919672919672922</v>
      </c>
      <c r="E15">
        <v>4.6820400033505932E-2</v>
      </c>
      <c r="R15" t="s">
        <v>411</v>
      </c>
      <c r="S15">
        <v>73.91304347826086</v>
      </c>
      <c r="U15" t="s">
        <v>270</v>
      </c>
      <c r="V15">
        <v>20.689655172413794</v>
      </c>
      <c r="X15" t="s">
        <v>411</v>
      </c>
      <c r="Y15">
        <f t="shared" si="1"/>
        <v>8.5972695362109501</v>
      </c>
      <c r="AA15" t="s">
        <v>270</v>
      </c>
      <c r="AB15">
        <f t="shared" si="0"/>
        <v>4.5485882614734203</v>
      </c>
    </row>
    <row r="16" spans="3:28" x14ac:dyDescent="0.35">
      <c r="C16" t="s">
        <v>133</v>
      </c>
      <c r="D16">
        <v>5.3209728867623598</v>
      </c>
      <c r="E16">
        <v>1.8146118751715032</v>
      </c>
      <c r="R16" t="s">
        <v>420</v>
      </c>
      <c r="S16">
        <v>37.209302325581397</v>
      </c>
      <c r="U16" t="s">
        <v>279</v>
      </c>
      <c r="V16">
        <v>6.666666666666667</v>
      </c>
      <c r="X16" t="s">
        <v>420</v>
      </c>
      <c r="Y16">
        <f t="shared" si="1"/>
        <v>6.0999428133041871</v>
      </c>
      <c r="AA16" t="s">
        <v>279</v>
      </c>
      <c r="AB16">
        <f t="shared" si="0"/>
        <v>2.5819888974716112</v>
      </c>
    </row>
    <row r="17" spans="3:28" x14ac:dyDescent="0.35">
      <c r="R17" t="s">
        <v>429</v>
      </c>
      <c r="S17">
        <v>65.909090909090907</v>
      </c>
      <c r="T17">
        <f>_xlfn.T.TEST(S15:S17,V15:V17,2,2)</f>
        <v>2.5000008067825822E-2</v>
      </c>
      <c r="U17" t="s">
        <v>288</v>
      </c>
      <c r="V17">
        <v>22</v>
      </c>
      <c r="X17" t="s">
        <v>429</v>
      </c>
      <c r="Y17">
        <f t="shared" si="1"/>
        <v>8.1184414088598871</v>
      </c>
      <c r="Z17">
        <f>_xlfn.T.TEST(Y15:Y17,AB15:AB17,2,2)</f>
        <v>2.3186563198455259E-2</v>
      </c>
      <c r="AA17" t="s">
        <v>288</v>
      </c>
      <c r="AB17">
        <f t="shared" si="0"/>
        <v>4.6904157598234297</v>
      </c>
    </row>
    <row r="18" spans="3:28" x14ac:dyDescent="0.35">
      <c r="C18" t="s">
        <v>0</v>
      </c>
      <c r="D18" t="s">
        <v>1</v>
      </c>
      <c r="E18" t="s">
        <v>2</v>
      </c>
      <c r="H18" t="s">
        <v>0</v>
      </c>
      <c r="I18" t="s">
        <v>1</v>
      </c>
      <c r="J18" t="s">
        <v>2</v>
      </c>
      <c r="Y18">
        <f t="shared" si="1"/>
        <v>0</v>
      </c>
      <c r="AB18">
        <f t="shared" si="0"/>
        <v>0</v>
      </c>
    </row>
    <row r="19" spans="3:28" x14ac:dyDescent="0.35">
      <c r="C19" t="s">
        <v>218</v>
      </c>
      <c r="D19">
        <v>0.37878787878787884</v>
      </c>
      <c r="E19">
        <v>0.37878787878787884</v>
      </c>
      <c r="H19" t="s">
        <v>218</v>
      </c>
      <c r="I19">
        <v>0.37878787878787884</v>
      </c>
      <c r="J19">
        <v>0.37878787878787884</v>
      </c>
      <c r="R19" t="s">
        <v>447</v>
      </c>
      <c r="S19">
        <v>44.705882352941181</v>
      </c>
      <c r="U19" t="s">
        <v>271</v>
      </c>
      <c r="V19">
        <v>3.0769230769230771</v>
      </c>
      <c r="X19" t="s">
        <v>447</v>
      </c>
      <c r="Y19">
        <f t="shared" si="1"/>
        <v>6.6862457592389752</v>
      </c>
      <c r="AA19" t="s">
        <v>271</v>
      </c>
      <c r="AB19">
        <f t="shared" si="0"/>
        <v>1.7541160386140584</v>
      </c>
    </row>
    <row r="20" spans="3:28" x14ac:dyDescent="0.35">
      <c r="F20" t="s">
        <v>706</v>
      </c>
      <c r="K20" t="s">
        <v>706</v>
      </c>
      <c r="R20" t="s">
        <v>456</v>
      </c>
      <c r="S20">
        <v>40.74074074074074</v>
      </c>
      <c r="U20" t="s">
        <v>280</v>
      </c>
      <c r="V20">
        <v>23.188405797101449</v>
      </c>
      <c r="X20" t="s">
        <v>456</v>
      </c>
      <c r="Y20">
        <f t="shared" si="1"/>
        <v>6.382847385042254</v>
      </c>
      <c r="AA20" t="s">
        <v>280</v>
      </c>
      <c r="AB20">
        <f t="shared" si="0"/>
        <v>4.8154341234307676</v>
      </c>
    </row>
    <row r="21" spans="3:28" x14ac:dyDescent="0.35">
      <c r="C21" t="s">
        <v>643</v>
      </c>
      <c r="D21">
        <v>2.7322404371584699</v>
      </c>
      <c r="E21">
        <v>2.7322404371584699</v>
      </c>
      <c r="F21">
        <f>SQRT(D21)</f>
        <v>1.6529490122682158</v>
      </c>
      <c r="H21" t="s">
        <v>633</v>
      </c>
      <c r="I21">
        <v>0.52910052910052907</v>
      </c>
      <c r="J21">
        <v>0.52910052910052907</v>
      </c>
      <c r="K21">
        <f>SQRT(I21)</f>
        <v>0.72739296745330795</v>
      </c>
      <c r="R21" t="s">
        <v>465</v>
      </c>
      <c r="S21">
        <v>46.428571428571431</v>
      </c>
      <c r="T21">
        <f>_xlfn.T.TEST(S19:S21,V19:V21,2,2)</f>
        <v>4.4082284424349319E-2</v>
      </c>
      <c r="U21" t="s">
        <v>289</v>
      </c>
      <c r="V21">
        <v>31.25</v>
      </c>
      <c r="X21" t="s">
        <v>465</v>
      </c>
      <c r="Y21">
        <f t="shared" si="1"/>
        <v>6.8138514386924687</v>
      </c>
      <c r="Z21">
        <f>_xlfn.T.TEST(Y19:Y21,AB19:AB21,2,2)</f>
        <v>9.4187657627616411E-2</v>
      </c>
      <c r="AA21" t="s">
        <v>289</v>
      </c>
      <c r="AB21">
        <f t="shared" si="0"/>
        <v>5.5901699437494745</v>
      </c>
    </row>
    <row r="22" spans="3:28" x14ac:dyDescent="0.35">
      <c r="C22" t="s">
        <v>220</v>
      </c>
      <c r="D22">
        <v>27.526894965919354</v>
      </c>
      <c r="E22">
        <v>6.8199762983680037</v>
      </c>
      <c r="F22">
        <f t="shared" ref="F22:F65" si="2">SQRT(D22)</f>
        <v>5.2466079485625139</v>
      </c>
      <c r="H22" t="s">
        <v>634</v>
      </c>
      <c r="I22">
        <v>18.365721517724658</v>
      </c>
      <c r="J22">
        <v>0.64727718552793434</v>
      </c>
      <c r="K22">
        <f t="shared" ref="K22:K65" si="3">SQRT(I22)</f>
        <v>4.2855246490627792</v>
      </c>
      <c r="Y22">
        <f t="shared" si="1"/>
        <v>0</v>
      </c>
      <c r="AB22">
        <f t="shared" si="0"/>
        <v>0</v>
      </c>
    </row>
    <row r="23" spans="3:28" x14ac:dyDescent="0.35">
      <c r="C23" t="s">
        <v>221</v>
      </c>
      <c r="D23">
        <v>20.38162782843634</v>
      </c>
      <c r="E23">
        <v>7.0329905003597704</v>
      </c>
      <c r="F23">
        <f t="shared" si="2"/>
        <v>4.5146016245551879</v>
      </c>
      <c r="H23" t="s">
        <v>635</v>
      </c>
      <c r="I23">
        <v>41.447282381251313</v>
      </c>
      <c r="J23">
        <v>2.4246154336433698</v>
      </c>
      <c r="K23">
        <f t="shared" si="3"/>
        <v>6.4379563823663259</v>
      </c>
      <c r="R23" t="s">
        <v>483</v>
      </c>
      <c r="S23">
        <v>39.080459770114942</v>
      </c>
      <c r="U23" t="s">
        <v>272</v>
      </c>
      <c r="V23">
        <v>35</v>
      </c>
      <c r="X23" t="s">
        <v>483</v>
      </c>
      <c r="Y23">
        <f t="shared" si="1"/>
        <v>6.2514366164998378</v>
      </c>
      <c r="AA23" t="s">
        <v>272</v>
      </c>
      <c r="AB23">
        <f t="shared" si="0"/>
        <v>5.9160797830996161</v>
      </c>
    </row>
    <row r="24" spans="3:28" x14ac:dyDescent="0.35">
      <c r="C24" t="s">
        <v>222</v>
      </c>
      <c r="D24">
        <v>59.01047890431105</v>
      </c>
      <c r="E24">
        <v>11.142774779277289</v>
      </c>
      <c r="F24">
        <f t="shared" si="2"/>
        <v>7.6818278361540395</v>
      </c>
      <c r="H24" t="s">
        <v>636</v>
      </c>
      <c r="I24">
        <v>16.45210727969349</v>
      </c>
      <c r="J24">
        <v>4.9073206160151335</v>
      </c>
      <c r="K24">
        <f t="shared" si="3"/>
        <v>4.0561197319228004</v>
      </c>
      <c r="R24" t="s">
        <v>492</v>
      </c>
      <c r="S24">
        <v>32.894736842105267</v>
      </c>
      <c r="U24" t="s">
        <v>281</v>
      </c>
      <c r="V24">
        <v>20.289855072463769</v>
      </c>
      <c r="X24" t="s">
        <v>492</v>
      </c>
      <c r="Y24">
        <f t="shared" si="1"/>
        <v>5.7353933467640443</v>
      </c>
      <c r="AA24" t="s">
        <v>281</v>
      </c>
      <c r="AB24">
        <f t="shared" si="0"/>
        <v>4.5044261646145083</v>
      </c>
    </row>
    <row r="25" spans="3:28" x14ac:dyDescent="0.35">
      <c r="C25" t="s">
        <v>263</v>
      </c>
      <c r="D25">
        <v>43.958398174084458</v>
      </c>
      <c r="E25">
        <v>1.6839342753987339</v>
      </c>
      <c r="F25">
        <f t="shared" si="2"/>
        <v>6.6301129835082344</v>
      </c>
      <c r="H25" t="s">
        <v>637</v>
      </c>
      <c r="I25">
        <v>19.171776291341509</v>
      </c>
      <c r="J25">
        <v>8.3771624127407343</v>
      </c>
      <c r="K25">
        <f t="shared" si="3"/>
        <v>4.3785587002279085</v>
      </c>
      <c r="R25" t="s">
        <v>501</v>
      </c>
      <c r="S25">
        <v>21.59090909090909</v>
      </c>
      <c r="T25">
        <f>_xlfn.T.TEST(S23:S25,V23:V25,2,2)</f>
        <v>0.82069162392652684</v>
      </c>
      <c r="U25" t="s">
        <v>290</v>
      </c>
      <c r="V25">
        <v>44.61538461538462</v>
      </c>
      <c r="X25" t="s">
        <v>501</v>
      </c>
      <c r="Y25">
        <f t="shared" si="1"/>
        <v>4.6466018864229257</v>
      </c>
      <c r="Z25">
        <f>_xlfn.T.TEST(Y23:Y25,AB23:AB25,2,2)</f>
        <v>0.85417415978307432</v>
      </c>
      <c r="AA25" t="s">
        <v>290</v>
      </c>
      <c r="AB25">
        <f t="shared" si="0"/>
        <v>6.6794748757207421</v>
      </c>
    </row>
    <row r="26" spans="3:28" x14ac:dyDescent="0.35">
      <c r="C26" t="s">
        <v>262</v>
      </c>
      <c r="D26">
        <v>31.1887019010431</v>
      </c>
      <c r="E26">
        <v>5.1203519460814793</v>
      </c>
      <c r="F26">
        <f t="shared" si="2"/>
        <v>5.5846845838456352</v>
      </c>
      <c r="H26" t="s">
        <v>638</v>
      </c>
      <c r="I26">
        <v>33.301746562616131</v>
      </c>
      <c r="J26">
        <v>7.0733277279054461</v>
      </c>
      <c r="K26">
        <f t="shared" si="3"/>
        <v>5.7707665489617694</v>
      </c>
      <c r="Y26">
        <f t="shared" si="1"/>
        <v>0</v>
      </c>
      <c r="AB26">
        <f t="shared" si="0"/>
        <v>0</v>
      </c>
    </row>
    <row r="27" spans="3:28" x14ac:dyDescent="0.35">
      <c r="C27" t="s">
        <v>688</v>
      </c>
      <c r="D27">
        <v>50.225442834138484</v>
      </c>
      <c r="E27">
        <v>7.0507360828145371</v>
      </c>
      <c r="F27">
        <f t="shared" si="2"/>
        <v>7.0869910987765801</v>
      </c>
      <c r="H27" t="s">
        <v>639</v>
      </c>
      <c r="I27">
        <v>25.146198830409357</v>
      </c>
      <c r="J27">
        <v>4.5673974712904375</v>
      </c>
      <c r="K27">
        <f t="shared" si="3"/>
        <v>5.0145985712127903</v>
      </c>
      <c r="R27" t="s">
        <v>519</v>
      </c>
      <c r="S27">
        <v>58.730158730158735</v>
      </c>
      <c r="U27" t="s">
        <v>273</v>
      </c>
      <c r="V27">
        <v>17.543859649122805</v>
      </c>
      <c r="X27" t="s">
        <v>519</v>
      </c>
      <c r="Y27">
        <f t="shared" si="1"/>
        <v>7.663560447348134</v>
      </c>
      <c r="AA27" t="s">
        <v>273</v>
      </c>
      <c r="AB27">
        <f t="shared" si="0"/>
        <v>4.1885390829169546</v>
      </c>
    </row>
    <row r="28" spans="3:28" x14ac:dyDescent="0.35">
      <c r="C28" t="s">
        <v>260</v>
      </c>
      <c r="D28">
        <v>0.91657313879536095</v>
      </c>
      <c r="E28">
        <v>0.46538927439673511</v>
      </c>
      <c r="F28">
        <f t="shared" si="2"/>
        <v>0.9573782631725879</v>
      </c>
      <c r="H28" t="s">
        <v>640</v>
      </c>
      <c r="I28">
        <v>1.5371762740183792</v>
      </c>
      <c r="J28">
        <v>0.83190571659178625</v>
      </c>
      <c r="K28">
        <f t="shared" si="3"/>
        <v>1.2398291309766758</v>
      </c>
      <c r="R28" t="s">
        <v>528</v>
      </c>
      <c r="S28">
        <v>55.714285714285715</v>
      </c>
      <c r="U28" t="s">
        <v>282</v>
      </c>
      <c r="V28">
        <v>33.333333333333329</v>
      </c>
      <c r="X28" t="s">
        <v>528</v>
      </c>
      <c r="Y28">
        <f t="shared" si="1"/>
        <v>7.4642002729217891</v>
      </c>
      <c r="AA28" t="s">
        <v>282</v>
      </c>
      <c r="AB28">
        <f t="shared" si="0"/>
        <v>5.7735026918962573</v>
      </c>
    </row>
    <row r="29" spans="3:28" x14ac:dyDescent="0.35">
      <c r="C29" t="s">
        <v>259</v>
      </c>
      <c r="D29">
        <v>10.611191968950591</v>
      </c>
      <c r="E29">
        <v>0.78553301421148958</v>
      </c>
      <c r="F29">
        <f t="shared" si="2"/>
        <v>3.2574824587326008</v>
      </c>
      <c r="H29" t="s">
        <v>641</v>
      </c>
      <c r="I29">
        <v>39.910130718954242</v>
      </c>
      <c r="J29">
        <v>3.3037765107182611</v>
      </c>
      <c r="K29">
        <f t="shared" si="3"/>
        <v>6.3174465347127589</v>
      </c>
      <c r="R29" t="s">
        <v>537</v>
      </c>
      <c r="S29">
        <v>36.231884057971016</v>
      </c>
      <c r="T29">
        <f>_xlfn.T.TEST(S27:S29,V27:V29,2,2)</f>
        <v>4.0524770111979448E-2</v>
      </c>
      <c r="U29" t="s">
        <v>291</v>
      </c>
      <c r="V29">
        <v>24.561403508771928</v>
      </c>
      <c r="X29" t="s">
        <v>537</v>
      </c>
      <c r="Y29">
        <f t="shared" si="1"/>
        <v>6.0192926542884599</v>
      </c>
      <c r="Z29">
        <f>_xlfn.T.TEST(Y27:Y29,AB27:AB29,2,2)</f>
        <v>3.9791544406995484E-2</v>
      </c>
      <c r="AA29" t="s">
        <v>291</v>
      </c>
      <c r="AB29">
        <f t="shared" si="0"/>
        <v>4.9559462778335206</v>
      </c>
    </row>
    <row r="30" spans="3:28" x14ac:dyDescent="0.35">
      <c r="C30" t="s">
        <v>653</v>
      </c>
      <c r="D30">
        <v>34.216524216524213</v>
      </c>
      <c r="E30">
        <v>8.3615685493385321</v>
      </c>
      <c r="F30">
        <f t="shared" si="2"/>
        <v>5.8494892269773615</v>
      </c>
      <c r="H30" t="s">
        <v>644</v>
      </c>
      <c r="I30">
        <v>78.812415654520905</v>
      </c>
      <c r="J30">
        <v>4.4926368512680899</v>
      </c>
      <c r="K30">
        <f t="shared" si="3"/>
        <v>8.8776357018364358</v>
      </c>
      <c r="Y30">
        <f t="shared" si="1"/>
        <v>0</v>
      </c>
      <c r="AB30">
        <f t="shared" si="0"/>
        <v>0</v>
      </c>
    </row>
    <row r="31" spans="3:28" x14ac:dyDescent="0.35">
      <c r="C31" t="s">
        <v>662</v>
      </c>
      <c r="D31">
        <v>28.159654272667968</v>
      </c>
      <c r="E31">
        <v>1.9141856172934288</v>
      </c>
      <c r="F31">
        <f t="shared" si="2"/>
        <v>5.3065670892459247</v>
      </c>
      <c r="H31" t="s">
        <v>645</v>
      </c>
      <c r="I31">
        <v>91.992845117845107</v>
      </c>
      <c r="J31">
        <v>1.2285399674401762</v>
      </c>
      <c r="K31">
        <f t="shared" si="3"/>
        <v>9.5912900653585229</v>
      </c>
      <c r="R31" t="s">
        <v>555</v>
      </c>
      <c r="S31">
        <v>1.2345679012345678</v>
      </c>
      <c r="U31" t="s">
        <v>274</v>
      </c>
      <c r="V31">
        <v>2.8571428571428572</v>
      </c>
      <c r="X31" t="s">
        <v>555</v>
      </c>
      <c r="Y31">
        <f t="shared" si="1"/>
        <v>1.1111111111111112</v>
      </c>
      <c r="AA31" t="s">
        <v>274</v>
      </c>
      <c r="AB31">
        <f t="shared" si="0"/>
        <v>1.6903085094570331</v>
      </c>
    </row>
    <row r="32" spans="3:28" x14ac:dyDescent="0.35">
      <c r="C32" t="s">
        <v>670</v>
      </c>
      <c r="D32">
        <v>86.764705882352928</v>
      </c>
      <c r="E32">
        <v>1.8205290655465032</v>
      </c>
      <c r="F32">
        <f t="shared" si="2"/>
        <v>9.3147574247724201</v>
      </c>
      <c r="H32" t="s">
        <v>646</v>
      </c>
      <c r="I32">
        <v>47.817547994304512</v>
      </c>
      <c r="J32">
        <v>7.4470026232413344</v>
      </c>
      <c r="K32">
        <f t="shared" si="3"/>
        <v>6.9150233545740472</v>
      </c>
      <c r="R32" t="s">
        <v>564</v>
      </c>
      <c r="S32">
        <v>0</v>
      </c>
      <c r="U32" t="s">
        <v>283</v>
      </c>
      <c r="V32">
        <v>0</v>
      </c>
      <c r="X32" t="s">
        <v>564</v>
      </c>
      <c r="Y32">
        <f t="shared" si="1"/>
        <v>0</v>
      </c>
      <c r="AA32" t="s">
        <v>283</v>
      </c>
      <c r="AB32">
        <f t="shared" si="0"/>
        <v>0</v>
      </c>
    </row>
    <row r="33" spans="3:28" x14ac:dyDescent="0.35">
      <c r="C33" t="s">
        <v>677</v>
      </c>
      <c r="D33">
        <v>50.489937217626</v>
      </c>
      <c r="E33">
        <v>5.7658296160744884</v>
      </c>
      <c r="F33">
        <f t="shared" si="2"/>
        <v>7.1056271516049874</v>
      </c>
      <c r="H33" t="s">
        <v>647</v>
      </c>
      <c r="I33">
        <v>60.665316851378236</v>
      </c>
      <c r="J33">
        <v>8.1550872739103646</v>
      </c>
      <c r="K33">
        <f t="shared" si="3"/>
        <v>7.7887943130742796</v>
      </c>
      <c r="R33" t="s">
        <v>573</v>
      </c>
      <c r="S33">
        <v>1.5151515151515151</v>
      </c>
      <c r="T33">
        <f>_xlfn.T.TEST(S31:S33,V31:V33,2,2)</f>
        <v>0.55052235291942608</v>
      </c>
      <c r="U33" t="s">
        <v>292</v>
      </c>
      <c r="V33">
        <v>1.7543859649122806</v>
      </c>
      <c r="X33" t="s">
        <v>573</v>
      </c>
      <c r="Y33">
        <f t="shared" si="1"/>
        <v>1.2309149097933274</v>
      </c>
      <c r="Z33">
        <f>_xlfn.T.TEST(Y31:Y33,AB31:AB33,2,2)</f>
        <v>0.74592343077162848</v>
      </c>
      <c r="AA33" t="s">
        <v>292</v>
      </c>
      <c r="AB33">
        <f t="shared" si="0"/>
        <v>1.3245323570650438</v>
      </c>
    </row>
    <row r="34" spans="3:28" x14ac:dyDescent="0.35">
      <c r="C34" t="s">
        <v>683</v>
      </c>
      <c r="D34">
        <v>43.948517377378231</v>
      </c>
      <c r="E34">
        <v>7.2218280522071314</v>
      </c>
      <c r="F34">
        <f t="shared" si="2"/>
        <v>6.6293677962063793</v>
      </c>
      <c r="H34" t="s">
        <v>648</v>
      </c>
      <c r="I34">
        <v>86.943880492267581</v>
      </c>
      <c r="J34">
        <v>3.3989800577430778</v>
      </c>
      <c r="K34">
        <f t="shared" si="3"/>
        <v>9.3243702464170521</v>
      </c>
      <c r="Y34">
        <f t="shared" si="1"/>
        <v>0</v>
      </c>
      <c r="AB34">
        <f t="shared" si="0"/>
        <v>0</v>
      </c>
    </row>
    <row r="35" spans="3:28" x14ac:dyDescent="0.35">
      <c r="C35" t="s">
        <v>689</v>
      </c>
      <c r="D35">
        <v>74.722222222222229</v>
      </c>
      <c r="E35">
        <v>6.9776981594891279</v>
      </c>
      <c r="F35">
        <f t="shared" si="2"/>
        <v>8.6442016532599606</v>
      </c>
      <c r="H35" t="s">
        <v>649</v>
      </c>
      <c r="I35">
        <v>38.178057772770309</v>
      </c>
      <c r="J35">
        <v>10.793396083378212</v>
      </c>
      <c r="K35">
        <f t="shared" si="3"/>
        <v>6.1788395166706112</v>
      </c>
      <c r="R35" t="s">
        <v>591</v>
      </c>
      <c r="S35">
        <v>9.375</v>
      </c>
      <c r="U35" t="s">
        <v>275</v>
      </c>
      <c r="V35">
        <v>33.333333333333329</v>
      </c>
      <c r="X35" t="s">
        <v>591</v>
      </c>
      <c r="Y35">
        <f t="shared" si="1"/>
        <v>3.0618621784789726</v>
      </c>
      <c r="AA35" t="s">
        <v>275</v>
      </c>
      <c r="AB35">
        <f t="shared" si="0"/>
        <v>5.7735026918962573</v>
      </c>
    </row>
    <row r="36" spans="3:28" x14ac:dyDescent="0.35">
      <c r="C36" t="s">
        <v>698</v>
      </c>
      <c r="D36">
        <v>1.3600963600963603</v>
      </c>
      <c r="E36">
        <v>0.1005498333938336</v>
      </c>
      <c r="F36">
        <f t="shared" si="2"/>
        <v>1.1662316922877547</v>
      </c>
      <c r="H36" t="s">
        <v>650</v>
      </c>
      <c r="I36">
        <v>0.52910052910052907</v>
      </c>
      <c r="J36">
        <v>0.52910052910052907</v>
      </c>
      <c r="K36">
        <f t="shared" si="3"/>
        <v>0.72739296745330795</v>
      </c>
      <c r="R36" t="s">
        <v>600</v>
      </c>
      <c r="S36">
        <v>10.38961038961039</v>
      </c>
      <c r="U36" t="s">
        <v>284</v>
      </c>
      <c r="V36">
        <v>42.647058823529413</v>
      </c>
      <c r="X36" t="s">
        <v>600</v>
      </c>
      <c r="Y36">
        <f t="shared" si="1"/>
        <v>3.2232918561015214</v>
      </c>
      <c r="AA36" t="s">
        <v>284</v>
      </c>
      <c r="AB36">
        <f t="shared" si="0"/>
        <v>6.5304715621101526</v>
      </c>
    </row>
    <row r="37" spans="3:28" x14ac:dyDescent="0.35">
      <c r="C37" t="s">
        <v>702</v>
      </c>
      <c r="D37">
        <v>13.526994078718218</v>
      </c>
      <c r="E37">
        <v>0.74675863083251925</v>
      </c>
      <c r="F37">
        <f t="shared" si="2"/>
        <v>3.6779062085265601</v>
      </c>
      <c r="H37" t="s">
        <v>651</v>
      </c>
      <c r="I37">
        <v>82.993416823440214</v>
      </c>
      <c r="J37">
        <v>3.7710460547496369</v>
      </c>
      <c r="K37">
        <f t="shared" si="3"/>
        <v>9.1100722732281447</v>
      </c>
      <c r="R37" t="s">
        <v>609</v>
      </c>
      <c r="S37">
        <v>12.068965517241379</v>
      </c>
      <c r="T37">
        <f>_xlfn.T.TEST(S35:S37,V35:V37,2,2)</f>
        <v>9.9226041796050303E-4</v>
      </c>
      <c r="U37" t="s">
        <v>293</v>
      </c>
      <c r="V37">
        <v>43.75</v>
      </c>
      <c r="X37" t="s">
        <v>609</v>
      </c>
      <c r="Y37">
        <f t="shared" si="1"/>
        <v>3.4740416688982561</v>
      </c>
      <c r="Z37">
        <f>_xlfn.T.TEST(Y35:Y37,AB35:AB37,2,2)</f>
        <v>4.7955413440900062E-4</v>
      </c>
      <c r="AA37" t="s">
        <v>293</v>
      </c>
      <c r="AB37">
        <f t="shared" si="0"/>
        <v>6.6143782776614763</v>
      </c>
    </row>
    <row r="38" spans="3:28" x14ac:dyDescent="0.35">
      <c r="C38" t="s">
        <v>250</v>
      </c>
      <c r="D38">
        <v>16.780182780182781</v>
      </c>
      <c r="E38">
        <v>8.158879771704429</v>
      </c>
      <c r="F38">
        <f t="shared" si="2"/>
        <v>4.0963621397750929</v>
      </c>
      <c r="H38" t="s">
        <v>654</v>
      </c>
      <c r="I38">
        <v>31.528755868544597</v>
      </c>
      <c r="J38">
        <v>3.273292214796911</v>
      </c>
      <c r="K38">
        <f t="shared" si="3"/>
        <v>5.6150472721558273</v>
      </c>
      <c r="Y38">
        <f t="shared" si="1"/>
        <v>0</v>
      </c>
      <c r="AB38">
        <f t="shared" si="0"/>
        <v>0</v>
      </c>
    </row>
    <row r="39" spans="3:28" x14ac:dyDescent="0.35">
      <c r="C39" t="s">
        <v>249</v>
      </c>
      <c r="D39">
        <v>54.034766403187454</v>
      </c>
      <c r="E39">
        <v>18.635103049161227</v>
      </c>
      <c r="F39">
        <f t="shared" si="2"/>
        <v>7.3508344018340841</v>
      </c>
      <c r="H39" t="s">
        <v>655</v>
      </c>
      <c r="I39">
        <v>23.197905381003974</v>
      </c>
      <c r="J39">
        <v>3.2427629871489958</v>
      </c>
      <c r="K39">
        <f t="shared" si="3"/>
        <v>4.8164203908093377</v>
      </c>
      <c r="R39" t="s">
        <v>340</v>
      </c>
      <c r="S39">
        <v>21.53846153846154</v>
      </c>
      <c r="U39" t="s">
        <v>304</v>
      </c>
      <c r="V39">
        <v>87.719298245614027</v>
      </c>
      <c r="X39" t="s">
        <v>340</v>
      </c>
      <c r="Y39">
        <f t="shared" si="1"/>
        <v>4.6409548089225714</v>
      </c>
      <c r="AA39" t="s">
        <v>304</v>
      </c>
      <c r="AB39">
        <f t="shared" si="0"/>
        <v>9.3658581158169394</v>
      </c>
    </row>
    <row r="40" spans="3:28" x14ac:dyDescent="0.35">
      <c r="C40" t="s">
        <v>248</v>
      </c>
      <c r="D40">
        <v>23.936731950844855</v>
      </c>
      <c r="E40">
        <v>4.1123653691024646</v>
      </c>
      <c r="F40">
        <f t="shared" si="2"/>
        <v>4.8925179561085779</v>
      </c>
      <c r="H40" t="s">
        <v>656</v>
      </c>
      <c r="I40">
        <v>27.933177933177902</v>
      </c>
      <c r="J40">
        <v>1.9319839563568546</v>
      </c>
      <c r="K40">
        <f t="shared" si="3"/>
        <v>5.285184758660562</v>
      </c>
      <c r="R40" t="s">
        <v>349</v>
      </c>
      <c r="S40">
        <v>31.111111111111111</v>
      </c>
      <c r="U40" t="s">
        <v>313</v>
      </c>
      <c r="V40">
        <v>73.333333333333329</v>
      </c>
      <c r="X40" t="s">
        <v>349</v>
      </c>
      <c r="Y40">
        <f t="shared" si="1"/>
        <v>5.5777335102271701</v>
      </c>
      <c r="AA40" t="s">
        <v>313</v>
      </c>
      <c r="AB40">
        <f t="shared" si="0"/>
        <v>8.5634883857767523</v>
      </c>
    </row>
    <row r="41" spans="3:28" x14ac:dyDescent="0.35">
      <c r="C41" t="s">
        <v>247</v>
      </c>
      <c r="D41">
        <v>34.877160836126045</v>
      </c>
      <c r="E41">
        <v>4.9731076728965764</v>
      </c>
      <c r="F41">
        <f t="shared" si="2"/>
        <v>5.9056888536500161</v>
      </c>
      <c r="H41" t="s">
        <v>657</v>
      </c>
      <c r="I41">
        <v>28.824980583854906</v>
      </c>
      <c r="J41">
        <v>5.5206410174465068</v>
      </c>
      <c r="K41">
        <f t="shared" si="3"/>
        <v>5.3688900700102726</v>
      </c>
      <c r="R41" t="s">
        <v>358</v>
      </c>
      <c r="S41">
        <v>50</v>
      </c>
      <c r="T41">
        <f>_xlfn.T.TEST(S39:S41,V39:V41,2,2)</f>
        <v>9.3206992773885253E-3</v>
      </c>
      <c r="U41" t="s">
        <v>322</v>
      </c>
      <c r="V41">
        <v>75.384615384615387</v>
      </c>
      <c r="X41" t="s">
        <v>358</v>
      </c>
      <c r="Y41">
        <f t="shared" si="1"/>
        <v>7.0710678118654755</v>
      </c>
      <c r="Z41">
        <f>_xlfn.T.TEST(Y39:Y41,AB39:AB41,2,2)</f>
        <v>1.4371268779442656E-2</v>
      </c>
      <c r="AA41" t="s">
        <v>322</v>
      </c>
      <c r="AB41">
        <f t="shared" si="0"/>
        <v>8.6824314212445923</v>
      </c>
    </row>
    <row r="42" spans="3:28" x14ac:dyDescent="0.35">
      <c r="C42" t="s">
        <v>690</v>
      </c>
      <c r="D42">
        <v>55.808843184426941</v>
      </c>
      <c r="E42">
        <v>7.5974849557694064</v>
      </c>
      <c r="F42">
        <f t="shared" si="2"/>
        <v>7.4705316533983668</v>
      </c>
      <c r="H42" t="s">
        <v>658</v>
      </c>
      <c r="I42">
        <v>21.416142214461541</v>
      </c>
      <c r="J42">
        <v>5.6188276777099668</v>
      </c>
      <c r="K42">
        <f t="shared" si="3"/>
        <v>4.6277577955702851</v>
      </c>
      <c r="Y42">
        <f t="shared" si="1"/>
        <v>0</v>
      </c>
      <c r="AB42">
        <f t="shared" si="0"/>
        <v>0</v>
      </c>
    </row>
    <row r="43" spans="3:28" x14ac:dyDescent="0.35">
      <c r="C43" t="s">
        <v>245</v>
      </c>
      <c r="D43">
        <v>9.4867013627972145</v>
      </c>
      <c r="E43">
        <v>4.4879159574599594</v>
      </c>
      <c r="F43">
        <f t="shared" si="2"/>
        <v>3.0800489221434804</v>
      </c>
      <c r="H43" t="s">
        <v>659</v>
      </c>
      <c r="I43">
        <v>34.519017497740904</v>
      </c>
      <c r="J43">
        <v>4.168844823984962</v>
      </c>
      <c r="K43">
        <f t="shared" si="3"/>
        <v>5.8752887161177796</v>
      </c>
      <c r="R43" t="s">
        <v>376</v>
      </c>
      <c r="S43">
        <v>28.571428571428569</v>
      </c>
      <c r="U43" t="s">
        <v>305</v>
      </c>
      <c r="V43">
        <v>94.444444444444443</v>
      </c>
      <c r="X43" t="s">
        <v>376</v>
      </c>
      <c r="Y43">
        <f t="shared" si="1"/>
        <v>5.3452248382484875</v>
      </c>
      <c r="AA43" t="s">
        <v>305</v>
      </c>
      <c r="AB43">
        <f t="shared" si="0"/>
        <v>9.7182531580755001</v>
      </c>
    </row>
    <row r="44" spans="3:28" x14ac:dyDescent="0.35">
      <c r="C44" t="s">
        <v>244</v>
      </c>
      <c r="D44">
        <v>12.427248677248677</v>
      </c>
      <c r="E44">
        <v>1.3300230017925079</v>
      </c>
      <c r="F44">
        <f t="shared" si="2"/>
        <v>3.5252303013063808</v>
      </c>
      <c r="H44" t="s">
        <v>660</v>
      </c>
      <c r="I44">
        <v>32.626262626262623</v>
      </c>
      <c r="J44">
        <v>1.3589519239468393</v>
      </c>
      <c r="K44">
        <f t="shared" si="3"/>
        <v>5.7119403556289541</v>
      </c>
      <c r="R44" t="s">
        <v>385</v>
      </c>
      <c r="S44">
        <v>24.657534246575342</v>
      </c>
      <c r="U44" t="s">
        <v>314</v>
      </c>
      <c r="V44">
        <v>90.909090909090907</v>
      </c>
      <c r="X44" t="s">
        <v>385</v>
      </c>
      <c r="Y44">
        <f t="shared" si="1"/>
        <v>4.9656353316142079</v>
      </c>
      <c r="AA44" t="s">
        <v>314</v>
      </c>
      <c r="AB44">
        <f t="shared" si="0"/>
        <v>9.5346258924559226</v>
      </c>
    </row>
    <row r="45" spans="3:28" x14ac:dyDescent="0.35">
      <c r="C45" t="s">
        <v>243</v>
      </c>
      <c r="D45">
        <v>61.412874863167268</v>
      </c>
      <c r="E45">
        <v>11.306591760789956</v>
      </c>
      <c r="F45">
        <f t="shared" si="2"/>
        <v>7.8366367060855433</v>
      </c>
      <c r="H45" t="s">
        <v>663</v>
      </c>
      <c r="I45">
        <v>12.19047619047619</v>
      </c>
      <c r="J45">
        <v>5.1578085942692544</v>
      </c>
      <c r="K45">
        <f t="shared" si="3"/>
        <v>3.4914862437758778</v>
      </c>
      <c r="R45" t="s">
        <v>394</v>
      </c>
      <c r="S45">
        <v>31.25</v>
      </c>
      <c r="T45">
        <f>_xlfn.T.TEST(S43:S45,V43:V45,2,2)</f>
        <v>9.5907574974132615E-6</v>
      </c>
      <c r="U45" t="s">
        <v>323</v>
      </c>
      <c r="V45">
        <v>90.625</v>
      </c>
      <c r="X45" t="s">
        <v>394</v>
      </c>
      <c r="Y45">
        <f t="shared" si="1"/>
        <v>5.5901699437494745</v>
      </c>
      <c r="Z45">
        <f>_xlfn.T.TEST(Y43:Y45,AB43:AB45,2,2)</f>
        <v>2.402385176245883E-5</v>
      </c>
      <c r="AA45" t="s">
        <v>323</v>
      </c>
      <c r="AB45">
        <f t="shared" si="0"/>
        <v>9.5197163823298858</v>
      </c>
    </row>
    <row r="46" spans="3:28" x14ac:dyDescent="0.35">
      <c r="C46" t="s">
        <v>242</v>
      </c>
      <c r="D46">
        <v>33.726436165460555</v>
      </c>
      <c r="E46">
        <v>2.8627381271578702</v>
      </c>
      <c r="F46">
        <f t="shared" si="2"/>
        <v>5.8074466132251752</v>
      </c>
      <c r="H46" t="s">
        <v>664</v>
      </c>
      <c r="I46">
        <v>16.019099947671378</v>
      </c>
      <c r="J46">
        <v>1.9490766035576554</v>
      </c>
      <c r="K46">
        <f t="shared" si="3"/>
        <v>4.0023867813682594</v>
      </c>
      <c r="Y46">
        <f t="shared" si="1"/>
        <v>0</v>
      </c>
      <c r="AB46">
        <f t="shared" si="0"/>
        <v>0</v>
      </c>
    </row>
    <row r="47" spans="3:28" x14ac:dyDescent="0.35">
      <c r="C47" t="s">
        <v>241</v>
      </c>
      <c r="D47">
        <v>46.821256038647341</v>
      </c>
      <c r="E47">
        <v>5.7195374659153915</v>
      </c>
      <c r="F47">
        <f t="shared" si="2"/>
        <v>6.8426059391614347</v>
      </c>
      <c r="H47" t="s">
        <v>665</v>
      </c>
      <c r="I47">
        <v>24.533836161743142</v>
      </c>
      <c r="J47">
        <v>7.6385671377054836</v>
      </c>
      <c r="K47">
        <f t="shared" si="3"/>
        <v>4.9531642574967307</v>
      </c>
      <c r="R47" t="s">
        <v>412</v>
      </c>
      <c r="S47">
        <v>90.384615384615387</v>
      </c>
      <c r="U47" t="s">
        <v>306</v>
      </c>
      <c r="V47">
        <v>52.054794520547944</v>
      </c>
      <c r="X47" t="s">
        <v>412</v>
      </c>
      <c r="Y47">
        <f t="shared" si="1"/>
        <v>9.5070823802371347</v>
      </c>
      <c r="AA47" t="s">
        <v>306</v>
      </c>
      <c r="AB47">
        <f t="shared" si="0"/>
        <v>7.214900866993804</v>
      </c>
    </row>
    <row r="48" spans="3:28" x14ac:dyDescent="0.35">
      <c r="C48" t="s">
        <v>691</v>
      </c>
      <c r="D48">
        <v>60.705721747388417</v>
      </c>
      <c r="E48">
        <v>10.60125910714015</v>
      </c>
      <c r="F48">
        <f t="shared" si="2"/>
        <v>7.7913876650689389</v>
      </c>
      <c r="H48" t="s">
        <v>666</v>
      </c>
      <c r="I48">
        <v>15.605586825099019</v>
      </c>
      <c r="J48">
        <v>4.7937278727796047</v>
      </c>
      <c r="K48">
        <f t="shared" si="3"/>
        <v>3.9503907180301825</v>
      </c>
      <c r="R48" t="s">
        <v>421</v>
      </c>
      <c r="S48">
        <v>85.294117647058826</v>
      </c>
      <c r="U48" t="s">
        <v>315</v>
      </c>
      <c r="V48">
        <v>33.333333333333329</v>
      </c>
      <c r="X48" t="s">
        <v>421</v>
      </c>
      <c r="Y48">
        <f t="shared" si="1"/>
        <v>9.2354814518279902</v>
      </c>
      <c r="AA48" t="s">
        <v>315</v>
      </c>
      <c r="AB48">
        <f t="shared" si="0"/>
        <v>5.7735026918962573</v>
      </c>
    </row>
    <row r="49" spans="3:28" x14ac:dyDescent="0.35">
      <c r="C49" t="s">
        <v>239</v>
      </c>
      <c r="D49">
        <v>16.57236842105263</v>
      </c>
      <c r="E49">
        <v>2.910352121147445</v>
      </c>
      <c r="F49">
        <f t="shared" si="2"/>
        <v>4.0709173930519187</v>
      </c>
      <c r="H49" t="s">
        <v>667</v>
      </c>
      <c r="I49">
        <v>31.835968909139638</v>
      </c>
      <c r="J49">
        <v>3.8791394381436093</v>
      </c>
      <c r="K49">
        <f t="shared" si="3"/>
        <v>5.6423371849916624</v>
      </c>
      <c r="R49" t="s">
        <v>430</v>
      </c>
      <c r="S49">
        <v>84.615384615384613</v>
      </c>
      <c r="T49">
        <f>_xlfn.T.TEST(S47:S49,V47:V49,2,2)</f>
        <v>7.0792118938049192E-3</v>
      </c>
      <c r="U49" t="s">
        <v>324</v>
      </c>
      <c r="V49">
        <v>58.064516129032263</v>
      </c>
      <c r="X49" t="s">
        <v>430</v>
      </c>
      <c r="Y49">
        <f t="shared" si="1"/>
        <v>9.1986621100779988</v>
      </c>
      <c r="Z49">
        <f>_xlfn.T.TEST(Y47:Y49,AB47:AB49,2,2)</f>
        <v>1.266571127918288E-2</v>
      </c>
      <c r="AA49" t="s">
        <v>324</v>
      </c>
      <c r="AB49">
        <f t="shared" si="0"/>
        <v>7.6200076200114299</v>
      </c>
    </row>
    <row r="50" spans="3:28" x14ac:dyDescent="0.35">
      <c r="C50" t="s">
        <v>238</v>
      </c>
      <c r="D50">
        <v>7.8488971346114198</v>
      </c>
      <c r="E50">
        <v>0.89049568239539423</v>
      </c>
      <c r="F50">
        <f t="shared" si="2"/>
        <v>2.8015883235428114</v>
      </c>
      <c r="H50" t="s">
        <v>668</v>
      </c>
      <c r="I50">
        <v>31.13237639553429</v>
      </c>
      <c r="J50">
        <v>0.57038452128381667</v>
      </c>
      <c r="K50">
        <f t="shared" si="3"/>
        <v>5.5796394503170443</v>
      </c>
      <c r="Y50">
        <f t="shared" si="1"/>
        <v>0</v>
      </c>
      <c r="AB50">
        <f t="shared" si="0"/>
        <v>0</v>
      </c>
    </row>
    <row r="51" spans="3:28" x14ac:dyDescent="0.35">
      <c r="C51" t="s">
        <v>237</v>
      </c>
      <c r="D51">
        <v>23.928107907666632</v>
      </c>
      <c r="E51">
        <v>2.4879193108355948</v>
      </c>
      <c r="F51">
        <f t="shared" si="2"/>
        <v>4.8916365265283801</v>
      </c>
      <c r="H51" t="s">
        <v>671</v>
      </c>
      <c r="I51">
        <v>16.080459770114942</v>
      </c>
      <c r="J51">
        <v>5.5154570869561885</v>
      </c>
      <c r="K51">
        <f t="shared" si="3"/>
        <v>4.0100448588656636</v>
      </c>
      <c r="R51" t="s">
        <v>448</v>
      </c>
      <c r="S51">
        <v>47.826086956521742</v>
      </c>
      <c r="U51" t="s">
        <v>307</v>
      </c>
      <c r="V51">
        <v>56.25</v>
      </c>
      <c r="X51" t="s">
        <v>448</v>
      </c>
      <c r="Y51">
        <f t="shared" si="1"/>
        <v>6.9156407480812465</v>
      </c>
      <c r="AA51" t="s">
        <v>307</v>
      </c>
      <c r="AB51">
        <f t="shared" si="0"/>
        <v>7.5</v>
      </c>
    </row>
    <row r="52" spans="3:28" x14ac:dyDescent="0.35">
      <c r="C52" t="s">
        <v>236</v>
      </c>
      <c r="D52">
        <v>29.409073311512334</v>
      </c>
      <c r="E52">
        <v>7.6532700735318331</v>
      </c>
      <c r="F52">
        <f t="shared" si="2"/>
        <v>5.4230133054891478</v>
      </c>
      <c r="H52" t="s">
        <v>672</v>
      </c>
      <c r="I52">
        <v>70.223577235772368</v>
      </c>
      <c r="J52">
        <v>3.8977253883668919</v>
      </c>
      <c r="K52">
        <f t="shared" si="3"/>
        <v>8.3799509089118391</v>
      </c>
      <c r="R52" t="s">
        <v>457</v>
      </c>
      <c r="S52">
        <v>42.105263157894733</v>
      </c>
      <c r="U52" t="s">
        <v>316</v>
      </c>
      <c r="V52">
        <v>49.275362318840585</v>
      </c>
      <c r="X52" t="s">
        <v>457</v>
      </c>
      <c r="Y52">
        <f t="shared" si="1"/>
        <v>6.4888568452305009</v>
      </c>
      <c r="AA52" t="s">
        <v>316</v>
      </c>
      <c r="AB52">
        <f t="shared" si="0"/>
        <v>7.0196411816303392</v>
      </c>
    </row>
    <row r="53" spans="3:28" x14ac:dyDescent="0.35">
      <c r="C53" t="s">
        <v>692</v>
      </c>
      <c r="D53">
        <v>33.008031587921209</v>
      </c>
      <c r="E53">
        <v>2.0356939331109869</v>
      </c>
      <c r="F53">
        <f t="shared" si="2"/>
        <v>5.7452616640081073</v>
      </c>
      <c r="H53" t="s">
        <v>673</v>
      </c>
      <c r="I53">
        <v>32.140989792902765</v>
      </c>
      <c r="J53">
        <v>5.0963982931058416</v>
      </c>
      <c r="K53">
        <f t="shared" si="3"/>
        <v>5.6693024079601511</v>
      </c>
      <c r="R53" t="s">
        <v>466</v>
      </c>
      <c r="S53">
        <v>61.53846153846154</v>
      </c>
      <c r="T53">
        <f>_xlfn.T.TEST(S51:S53,V51:V53,2,2)</f>
        <v>0.36590067573159785</v>
      </c>
      <c r="U53" t="s">
        <v>325</v>
      </c>
      <c r="V53">
        <v>76.470588235294116</v>
      </c>
      <c r="X53" t="s">
        <v>466</v>
      </c>
      <c r="Y53">
        <f t="shared" si="1"/>
        <v>7.8446454055273618</v>
      </c>
      <c r="Z53">
        <f>_xlfn.T.TEST(Y51:Y53,AB51:AB53,2,2)</f>
        <v>0.36074582838012753</v>
      </c>
      <c r="AA53" t="s">
        <v>325</v>
      </c>
      <c r="AB53">
        <f t="shared" si="0"/>
        <v>8.7447463219520625</v>
      </c>
    </row>
    <row r="54" spans="3:28" x14ac:dyDescent="0.35">
      <c r="C54" t="s">
        <v>234</v>
      </c>
      <c r="D54">
        <v>11.993318984844407</v>
      </c>
      <c r="E54">
        <v>1.1624258542485406</v>
      </c>
      <c r="F54">
        <f t="shared" si="2"/>
        <v>3.4631371594039426</v>
      </c>
      <c r="H54" t="s">
        <v>674</v>
      </c>
      <c r="I54">
        <v>77.897673793196191</v>
      </c>
      <c r="J54">
        <v>1.7612608647557799</v>
      </c>
      <c r="K54">
        <f t="shared" si="3"/>
        <v>8.8259658844341899</v>
      </c>
      <c r="Y54">
        <f t="shared" si="1"/>
        <v>0</v>
      </c>
      <c r="AB54">
        <f t="shared" si="0"/>
        <v>0</v>
      </c>
    </row>
    <row r="55" spans="3:28" x14ac:dyDescent="0.35">
      <c r="C55" t="s">
        <v>233</v>
      </c>
      <c r="D55">
        <v>6.8071818891491027</v>
      </c>
      <c r="E55">
        <v>3.7412457948430373</v>
      </c>
      <c r="F55">
        <f t="shared" si="2"/>
        <v>2.6090576630555913</v>
      </c>
      <c r="H55" t="s">
        <v>675</v>
      </c>
      <c r="I55">
        <v>48.370945862621774</v>
      </c>
      <c r="J55">
        <v>5.6079393049138178</v>
      </c>
      <c r="K55">
        <f t="shared" si="3"/>
        <v>6.9549224195976311</v>
      </c>
      <c r="R55" t="s">
        <v>484</v>
      </c>
      <c r="S55">
        <v>40.229885057471265</v>
      </c>
      <c r="U55" t="s">
        <v>308</v>
      </c>
      <c r="V55">
        <v>80.645161290322577</v>
      </c>
      <c r="X55" t="s">
        <v>484</v>
      </c>
      <c r="Y55">
        <f t="shared" si="1"/>
        <v>6.342703292561561</v>
      </c>
      <c r="AA55" t="s">
        <v>308</v>
      </c>
      <c r="AB55">
        <f t="shared" si="0"/>
        <v>8.9802651013387447</v>
      </c>
    </row>
    <row r="56" spans="3:28" x14ac:dyDescent="0.35">
      <c r="C56" t="s">
        <v>232</v>
      </c>
      <c r="D56">
        <v>29.787833214497564</v>
      </c>
      <c r="E56">
        <v>2.2078361217484894</v>
      </c>
      <c r="F56">
        <f t="shared" si="2"/>
        <v>5.4578231204847194</v>
      </c>
      <c r="H56" t="s">
        <v>678</v>
      </c>
      <c r="I56">
        <v>45.15669515669515</v>
      </c>
      <c r="J56">
        <v>2.6150370015221975</v>
      </c>
      <c r="K56">
        <f t="shared" si="3"/>
        <v>6.7198731503425826</v>
      </c>
      <c r="R56" t="s">
        <v>493</v>
      </c>
      <c r="S56">
        <v>57.894736842105267</v>
      </c>
      <c r="U56" t="s">
        <v>317</v>
      </c>
      <c r="V56">
        <v>87.878787878787875</v>
      </c>
      <c r="X56" t="s">
        <v>493</v>
      </c>
      <c r="Y56">
        <f t="shared" si="1"/>
        <v>7.6088591025268215</v>
      </c>
      <c r="AA56" t="s">
        <v>317</v>
      </c>
      <c r="AB56">
        <f t="shared" si="0"/>
        <v>9.3743686656109215</v>
      </c>
    </row>
    <row r="57" spans="3:28" x14ac:dyDescent="0.35">
      <c r="C57" t="s">
        <v>693</v>
      </c>
      <c r="D57">
        <v>32.876592007026794</v>
      </c>
      <c r="E57">
        <v>7.1938260328388726</v>
      </c>
      <c r="F57">
        <f t="shared" si="2"/>
        <v>5.7338112985192318</v>
      </c>
      <c r="H57" t="s">
        <v>679</v>
      </c>
      <c r="I57">
        <v>25.492234169653528</v>
      </c>
      <c r="J57">
        <v>3.0385418431762012</v>
      </c>
      <c r="K57">
        <f t="shared" si="3"/>
        <v>5.0489834788453729</v>
      </c>
      <c r="R57" t="s">
        <v>502</v>
      </c>
      <c r="S57">
        <v>33.720930232558139</v>
      </c>
      <c r="T57">
        <f>_xlfn.T.TEST(S55:S57,V55:V57,2,2)</f>
        <v>5.7427824565939338E-3</v>
      </c>
      <c r="U57" t="s">
        <v>326</v>
      </c>
      <c r="V57">
        <v>92.307692307692307</v>
      </c>
      <c r="X57" t="s">
        <v>502</v>
      </c>
      <c r="Y57">
        <f t="shared" si="1"/>
        <v>5.8069725531087313</v>
      </c>
      <c r="Z57">
        <f>_xlfn.T.TEST(Y55:Y57,AB55:AB57,2,2)</f>
        <v>8.3855545117033845E-3</v>
      </c>
      <c r="AA57" t="s">
        <v>326</v>
      </c>
      <c r="AB57">
        <f t="shared" si="0"/>
        <v>9.6076892283052278</v>
      </c>
    </row>
    <row r="58" spans="3:28" x14ac:dyDescent="0.35">
      <c r="C58" t="s">
        <v>230</v>
      </c>
      <c r="D58">
        <v>16.839686703503194</v>
      </c>
      <c r="E58">
        <v>1.3464206248846071</v>
      </c>
      <c r="F58">
        <f t="shared" si="2"/>
        <v>4.1036187327166731</v>
      </c>
      <c r="H58" t="s">
        <v>680</v>
      </c>
      <c r="I58">
        <v>51.13378684807256</v>
      </c>
      <c r="J58">
        <v>0.68965561568007205</v>
      </c>
      <c r="K58">
        <f t="shared" si="3"/>
        <v>7.1507892465148597</v>
      </c>
      <c r="Y58">
        <f t="shared" si="1"/>
        <v>0</v>
      </c>
      <c r="AB58">
        <f t="shared" si="0"/>
        <v>0</v>
      </c>
    </row>
    <row r="59" spans="3:28" x14ac:dyDescent="0.35">
      <c r="C59" t="s">
        <v>229</v>
      </c>
      <c r="D59">
        <v>8.9120370370370363</v>
      </c>
      <c r="E59">
        <v>1.4222460332690405</v>
      </c>
      <c r="F59">
        <f t="shared" si="2"/>
        <v>2.9853035083617607</v>
      </c>
      <c r="H59" t="s">
        <v>681</v>
      </c>
      <c r="I59">
        <v>52.442780457756335</v>
      </c>
      <c r="J59">
        <v>8.7147355972097547</v>
      </c>
      <c r="K59">
        <f t="shared" si="3"/>
        <v>7.2417387730956113</v>
      </c>
      <c r="R59" t="s">
        <v>520</v>
      </c>
      <c r="S59">
        <v>86.666666666666671</v>
      </c>
      <c r="U59" t="s">
        <v>309</v>
      </c>
      <c r="V59">
        <v>21.951219512195124</v>
      </c>
      <c r="X59" t="s">
        <v>520</v>
      </c>
      <c r="Y59">
        <f t="shared" si="1"/>
        <v>9.3094933625126277</v>
      </c>
      <c r="AA59" t="s">
        <v>309</v>
      </c>
      <c r="AB59">
        <f t="shared" si="0"/>
        <v>4.6852128566581825</v>
      </c>
    </row>
    <row r="60" spans="3:28" x14ac:dyDescent="0.35">
      <c r="C60" t="s">
        <v>694</v>
      </c>
      <c r="D60">
        <v>58.080808080808083</v>
      </c>
      <c r="E60">
        <v>3.282828282828282</v>
      </c>
      <c r="F60">
        <f t="shared" si="2"/>
        <v>7.6210765696722982</v>
      </c>
      <c r="H60" t="s">
        <v>684</v>
      </c>
      <c r="I60">
        <v>33.397435897435898</v>
      </c>
      <c r="J60">
        <v>7.7165749693155714</v>
      </c>
      <c r="K60">
        <f t="shared" si="3"/>
        <v>5.7790514703916509</v>
      </c>
      <c r="R60" t="s">
        <v>529</v>
      </c>
      <c r="S60">
        <v>62.5</v>
      </c>
      <c r="U60" t="s">
        <v>318</v>
      </c>
      <c r="V60">
        <v>33.962264150943398</v>
      </c>
      <c r="X60" t="s">
        <v>529</v>
      </c>
      <c r="Y60">
        <f t="shared" si="1"/>
        <v>7.9056941504209481</v>
      </c>
      <c r="AA60" t="s">
        <v>318</v>
      </c>
      <c r="AB60">
        <f t="shared" si="0"/>
        <v>5.8277151741435853</v>
      </c>
    </row>
    <row r="61" spans="3:28" x14ac:dyDescent="0.35">
      <c r="C61" t="s">
        <v>227</v>
      </c>
      <c r="D61">
        <v>21.885485376946477</v>
      </c>
      <c r="E61">
        <v>8.6747732391217998</v>
      </c>
      <c r="F61">
        <f t="shared" si="2"/>
        <v>4.6781925331207219</v>
      </c>
      <c r="H61" t="s">
        <v>685</v>
      </c>
      <c r="I61">
        <v>49.984818227469667</v>
      </c>
      <c r="J61">
        <v>3.5963777406448738</v>
      </c>
      <c r="K61">
        <f t="shared" si="3"/>
        <v>7.0699942169332548</v>
      </c>
      <c r="R61" t="s">
        <v>538</v>
      </c>
      <c r="S61">
        <v>75</v>
      </c>
      <c r="T61">
        <f>_xlfn.T.TEST(S59:S61,V59:V61,2,2)</f>
        <v>4.6708478112227475E-2</v>
      </c>
      <c r="U61" t="s">
        <v>327</v>
      </c>
      <c r="V61">
        <v>58.620689655172406</v>
      </c>
      <c r="X61" t="s">
        <v>538</v>
      </c>
      <c r="Y61">
        <f t="shared" si="1"/>
        <v>8.6602540378443873</v>
      </c>
      <c r="Z61">
        <f>_xlfn.T.TEST(Y59:Y61,AB59:AB61,2,2)</f>
        <v>5.477783844890758E-2</v>
      </c>
      <c r="AA61" t="s">
        <v>327</v>
      </c>
      <c r="AB61">
        <f t="shared" si="0"/>
        <v>7.6564149348877644</v>
      </c>
    </row>
    <row r="62" spans="3:28" x14ac:dyDescent="0.35">
      <c r="C62" t="s">
        <v>226</v>
      </c>
      <c r="D62">
        <v>28.362462006079028</v>
      </c>
      <c r="E62">
        <v>8.9449328952871561</v>
      </c>
      <c r="F62">
        <f t="shared" si="2"/>
        <v>5.3256419337089334</v>
      </c>
      <c r="H62" t="s">
        <v>686</v>
      </c>
      <c r="I62">
        <v>42.338755871233822</v>
      </c>
      <c r="J62">
        <v>6.7042809022464143</v>
      </c>
      <c r="K62">
        <f t="shared" si="3"/>
        <v>6.5068237928526864</v>
      </c>
      <c r="Y62">
        <f t="shared" si="1"/>
        <v>0</v>
      </c>
      <c r="AB62">
        <f t="shared" si="0"/>
        <v>0</v>
      </c>
    </row>
    <row r="63" spans="3:28" x14ac:dyDescent="0.35">
      <c r="C63" t="s">
        <v>699</v>
      </c>
      <c r="D63">
        <v>15.760357815442561</v>
      </c>
      <c r="E63">
        <v>2.038700182252565</v>
      </c>
      <c r="F63">
        <f t="shared" si="2"/>
        <v>3.9699317142039812</v>
      </c>
      <c r="H63" t="s">
        <v>695</v>
      </c>
      <c r="I63">
        <v>60.371311962440224</v>
      </c>
      <c r="J63">
        <v>8.7510492182646722</v>
      </c>
      <c r="K63">
        <f t="shared" si="3"/>
        <v>7.7698978090088309</v>
      </c>
      <c r="R63" t="s">
        <v>556</v>
      </c>
      <c r="S63">
        <v>1.5384615384615385</v>
      </c>
      <c r="U63" t="s">
        <v>310</v>
      </c>
      <c r="V63">
        <v>1.5873015873015872</v>
      </c>
      <c r="X63" t="s">
        <v>556</v>
      </c>
      <c r="Y63">
        <f t="shared" si="1"/>
        <v>1.2403473458920846</v>
      </c>
      <c r="AA63" t="s">
        <v>310</v>
      </c>
      <c r="AB63">
        <f t="shared" si="0"/>
        <v>1.2598815766974241</v>
      </c>
    </row>
    <row r="64" spans="3:28" x14ac:dyDescent="0.35">
      <c r="C64" t="s">
        <v>703</v>
      </c>
      <c r="D64">
        <v>14.007597340930673</v>
      </c>
      <c r="E64">
        <v>3.3207827511692023</v>
      </c>
      <c r="F64">
        <f t="shared" si="2"/>
        <v>3.7426724864634728</v>
      </c>
      <c r="H64" t="s">
        <v>696</v>
      </c>
      <c r="I64">
        <v>66.382317801672642</v>
      </c>
      <c r="J64">
        <v>9.6667495792103129</v>
      </c>
      <c r="K64">
        <f t="shared" si="3"/>
        <v>8.1475344615210208</v>
      </c>
      <c r="R64" t="s">
        <v>565</v>
      </c>
      <c r="S64">
        <v>1.1904761904761905</v>
      </c>
      <c r="U64" t="s">
        <v>319</v>
      </c>
      <c r="V64">
        <v>0</v>
      </c>
      <c r="X64" t="s">
        <v>565</v>
      </c>
      <c r="Y64">
        <f t="shared" si="1"/>
        <v>1.0910894511799618</v>
      </c>
      <c r="AA64" t="s">
        <v>319</v>
      </c>
      <c r="AB64">
        <f t="shared" si="0"/>
        <v>0</v>
      </c>
    </row>
    <row r="65" spans="2:28" x14ac:dyDescent="0.35">
      <c r="C65" t="s">
        <v>223</v>
      </c>
      <c r="D65">
        <v>25.181992337164747</v>
      </c>
      <c r="E65">
        <v>8.1022310526613648</v>
      </c>
      <c r="F65">
        <f t="shared" si="2"/>
        <v>5.0181662325160916</v>
      </c>
      <c r="H65" t="s">
        <v>700</v>
      </c>
      <c r="I65">
        <v>39.507344712217353</v>
      </c>
      <c r="J65">
        <v>7.8332980673392436</v>
      </c>
      <c r="K65">
        <f t="shared" si="3"/>
        <v>6.2854868317591244</v>
      </c>
      <c r="R65" t="s">
        <v>574</v>
      </c>
      <c r="S65">
        <v>1.3513513513513513</v>
      </c>
      <c r="T65">
        <f>_xlfn.T.TEST(S63:S65,V63:V65,2,2)</f>
        <v>0.19770867480716806</v>
      </c>
      <c r="U65" t="s">
        <v>328</v>
      </c>
      <c r="V65">
        <v>0</v>
      </c>
      <c r="X65" t="s">
        <v>574</v>
      </c>
      <c r="Y65">
        <f t="shared" si="1"/>
        <v>1.1624763874381927</v>
      </c>
      <c r="Z65">
        <f>_xlfn.T.TEST(Y63:Y65,AB63:AB65,2,2)</f>
        <v>0.15251356350196518</v>
      </c>
      <c r="AA65" t="s">
        <v>328</v>
      </c>
      <c r="AB65">
        <f t="shared" si="0"/>
        <v>0</v>
      </c>
    </row>
    <row r="66" spans="2:28" x14ac:dyDescent="0.35">
      <c r="Y66">
        <f t="shared" si="1"/>
        <v>0</v>
      </c>
      <c r="AB66">
        <f t="shared" si="0"/>
        <v>0</v>
      </c>
    </row>
    <row r="67" spans="2:28" x14ac:dyDescent="0.35">
      <c r="C67" t="s">
        <v>147</v>
      </c>
      <c r="D67">
        <v>49.547196098920239</v>
      </c>
      <c r="E67">
        <v>1.2869832662377101</v>
      </c>
      <c r="H67" t="s">
        <v>147</v>
      </c>
      <c r="I67">
        <v>49.547196098920239</v>
      </c>
      <c r="J67">
        <v>1.2869832662377101</v>
      </c>
      <c r="R67" t="s">
        <v>592</v>
      </c>
      <c r="S67">
        <v>12.121212121212121</v>
      </c>
      <c r="U67" t="s">
        <v>311</v>
      </c>
      <c r="V67">
        <v>86.274509803921575</v>
      </c>
      <c r="X67" t="s">
        <v>592</v>
      </c>
      <c r="Y67">
        <f t="shared" si="1"/>
        <v>3.4815531191139568</v>
      </c>
      <c r="AA67" t="s">
        <v>311</v>
      </c>
      <c r="AB67">
        <f t="shared" si="0"/>
        <v>9.2884072802564805</v>
      </c>
    </row>
    <row r="68" spans="2:28" ht="15" thickBot="1" x14ac:dyDescent="0.4">
      <c r="B68" s="11" t="s">
        <v>627</v>
      </c>
      <c r="C68" s="11" t="s">
        <v>628</v>
      </c>
      <c r="D68" s="11" t="s">
        <v>629</v>
      </c>
      <c r="E68" s="11" t="s">
        <v>630</v>
      </c>
      <c r="F68" s="13"/>
      <c r="R68" t="s">
        <v>601</v>
      </c>
      <c r="S68">
        <v>14.666666666666666</v>
      </c>
      <c r="U68" t="s">
        <v>320</v>
      </c>
      <c r="V68">
        <v>87.2340425531915</v>
      </c>
      <c r="X68" t="s">
        <v>601</v>
      </c>
      <c r="Y68">
        <f t="shared" si="1"/>
        <v>3.8297084310253524</v>
      </c>
      <c r="AA68" t="s">
        <v>320</v>
      </c>
      <c r="AB68">
        <f t="shared" ref="AB68:AB131" si="4">SQRT(V68)</f>
        <v>9.3399166245310514</v>
      </c>
    </row>
    <row r="69" spans="2:28" x14ac:dyDescent="0.35">
      <c r="B69" t="s">
        <v>219</v>
      </c>
      <c r="C69" s="4">
        <v>2.7322404371584699</v>
      </c>
      <c r="D69" s="4">
        <v>0.52910052910052907</v>
      </c>
      <c r="E69" s="10">
        <v>0.47286789647778438</v>
      </c>
      <c r="F69" s="10"/>
      <c r="I69">
        <v>0.47286789647778438</v>
      </c>
      <c r="R69" t="s">
        <v>610</v>
      </c>
      <c r="S69">
        <v>13.793103448275861</v>
      </c>
      <c r="T69">
        <f>_xlfn.T.TEST(S67:S69,V67:V69,2,2)</f>
        <v>5.5143362461493352E-5</v>
      </c>
      <c r="U69" t="s">
        <v>329</v>
      </c>
      <c r="V69">
        <v>75.471698113207552</v>
      </c>
      <c r="X69" t="s">
        <v>610</v>
      </c>
      <c r="Y69">
        <f t="shared" si="1"/>
        <v>3.7139067635410372</v>
      </c>
      <c r="Z69">
        <f>_xlfn.T.TEST(Y67:Y69,AB67:AB69,2,2)</f>
        <v>2.0129220841415047E-5</v>
      </c>
      <c r="AA69" t="s">
        <v>329</v>
      </c>
      <c r="AB69">
        <f t="shared" si="4"/>
        <v>8.6874448552613881</v>
      </c>
    </row>
    <row r="70" spans="2:28" x14ac:dyDescent="0.35">
      <c r="B70" t="s">
        <v>220</v>
      </c>
      <c r="C70" s="4">
        <v>27.526894965919354</v>
      </c>
      <c r="D70" s="4">
        <v>18.365721517724658</v>
      </c>
      <c r="E70" s="10">
        <v>0.25211169476224338</v>
      </c>
      <c r="F70" s="10"/>
      <c r="I70">
        <v>0.25211169476224338</v>
      </c>
      <c r="Y70">
        <f t="shared" ref="Y70:Y133" si="5">SQRT(S70)</f>
        <v>0</v>
      </c>
      <c r="AB70">
        <f t="shared" si="4"/>
        <v>0</v>
      </c>
    </row>
    <row r="71" spans="2:28" x14ac:dyDescent="0.35">
      <c r="B71" t="s">
        <v>221</v>
      </c>
      <c r="C71" s="4">
        <v>20.38162782843634</v>
      </c>
      <c r="D71" s="4">
        <v>41.447282381251313</v>
      </c>
      <c r="E71" s="10">
        <v>4.7263052233076662E-2</v>
      </c>
      <c r="F71" s="10"/>
      <c r="R71" t="s">
        <v>377</v>
      </c>
      <c r="S71">
        <v>2</v>
      </c>
      <c r="U71" t="s">
        <v>341</v>
      </c>
      <c r="V71">
        <v>34.375</v>
      </c>
      <c r="X71" t="s">
        <v>377</v>
      </c>
      <c r="Y71">
        <f t="shared" si="5"/>
        <v>1.4142135623730951</v>
      </c>
      <c r="AA71" t="s">
        <v>341</v>
      </c>
      <c r="AB71">
        <f t="shared" si="4"/>
        <v>5.8630196997792874</v>
      </c>
    </row>
    <row r="72" spans="2:28" x14ac:dyDescent="0.35">
      <c r="B72" t="s">
        <v>222</v>
      </c>
      <c r="C72" s="4">
        <v>59.01047890431105</v>
      </c>
      <c r="D72" s="4">
        <v>16.45210727969349</v>
      </c>
      <c r="E72" s="10">
        <v>2.5000008067825822E-2</v>
      </c>
      <c r="F72" s="10"/>
      <c r="R72" t="s">
        <v>386</v>
      </c>
      <c r="S72">
        <v>30.158730158730158</v>
      </c>
      <c r="U72" t="s">
        <v>350</v>
      </c>
      <c r="V72">
        <v>35.2112676056338</v>
      </c>
      <c r="X72" t="s">
        <v>386</v>
      </c>
      <c r="Y72">
        <f t="shared" si="5"/>
        <v>5.4916964736527598</v>
      </c>
      <c r="AA72" t="s">
        <v>350</v>
      </c>
      <c r="AB72">
        <f t="shared" si="4"/>
        <v>5.9339082909692662</v>
      </c>
    </row>
    <row r="73" spans="2:28" x14ac:dyDescent="0.35">
      <c r="B73" t="s">
        <v>263</v>
      </c>
      <c r="C73" s="4">
        <v>43.958398174084458</v>
      </c>
      <c r="D73" s="4">
        <v>19.171776291341509</v>
      </c>
      <c r="E73" s="10">
        <v>4.4082284424349319E-2</v>
      </c>
      <c r="F73" s="10"/>
      <c r="R73" t="s">
        <v>395</v>
      </c>
      <c r="S73">
        <v>18.181818181818183</v>
      </c>
      <c r="T73">
        <f>_xlfn.T.TEST(S71:S73,V71:V73,2,2)</f>
        <v>0.16871171692739445</v>
      </c>
      <c r="U73" t="s">
        <v>359</v>
      </c>
      <c r="V73">
        <v>25</v>
      </c>
      <c r="X73" t="s">
        <v>395</v>
      </c>
      <c r="Y73">
        <f t="shared" si="5"/>
        <v>4.2640143271122088</v>
      </c>
      <c r="Z73">
        <f>_xlfn.T.TEST(Y71:Y73,AB71:AB73,2,2)</f>
        <v>0.20623596129838909</v>
      </c>
      <c r="AA73" t="s">
        <v>359</v>
      </c>
      <c r="AB73">
        <f t="shared" si="4"/>
        <v>5</v>
      </c>
    </row>
    <row r="74" spans="2:28" x14ac:dyDescent="0.35">
      <c r="B74" t="s">
        <v>262</v>
      </c>
      <c r="C74" s="4">
        <v>31.1887019010431</v>
      </c>
      <c r="D74" s="4">
        <v>33.301746562616131</v>
      </c>
      <c r="E74" s="10">
        <v>0.82069162392652684</v>
      </c>
      <c r="F74" s="10"/>
      <c r="I74">
        <v>4.7263052233076662E-2</v>
      </c>
      <c r="Y74">
        <f t="shared" si="5"/>
        <v>0</v>
      </c>
      <c r="AB74">
        <f t="shared" si="4"/>
        <v>0</v>
      </c>
    </row>
    <row r="75" spans="2:28" x14ac:dyDescent="0.35">
      <c r="B75" t="s">
        <v>261</v>
      </c>
      <c r="C75" s="4">
        <v>50.225442834138484</v>
      </c>
      <c r="D75" s="4">
        <v>25.146198830409357</v>
      </c>
      <c r="E75" s="12">
        <v>4.0524770111979448E-2</v>
      </c>
      <c r="F75" s="12"/>
      <c r="R75" t="s">
        <v>413</v>
      </c>
      <c r="S75">
        <v>65.714285714285708</v>
      </c>
      <c r="U75" t="s">
        <v>342</v>
      </c>
      <c r="V75">
        <v>27.692307692307693</v>
      </c>
      <c r="X75" t="s">
        <v>413</v>
      </c>
      <c r="Y75">
        <f t="shared" si="5"/>
        <v>8.1064348337777759</v>
      </c>
      <c r="AA75" t="s">
        <v>342</v>
      </c>
      <c r="AB75">
        <f t="shared" si="4"/>
        <v>5.2623481158421752</v>
      </c>
    </row>
    <row r="76" spans="2:28" x14ac:dyDescent="0.35">
      <c r="B76" t="s">
        <v>260</v>
      </c>
      <c r="C76" s="4">
        <v>0.91657313879536095</v>
      </c>
      <c r="D76" s="4">
        <v>1.5371762740183792</v>
      </c>
      <c r="E76" s="10">
        <v>0.55052235291942608</v>
      </c>
      <c r="F76" s="10"/>
      <c r="R76" t="s">
        <v>422</v>
      </c>
      <c r="S76">
        <v>17.543859649122805</v>
      </c>
      <c r="U76" t="s">
        <v>351</v>
      </c>
      <c r="V76">
        <v>16.901408450704224</v>
      </c>
      <c r="X76" t="s">
        <v>422</v>
      </c>
      <c r="Y76">
        <f t="shared" si="5"/>
        <v>4.1885390829169546</v>
      </c>
      <c r="AA76" t="s">
        <v>351</v>
      </c>
      <c r="AB76">
        <f t="shared" si="4"/>
        <v>4.1111322589651902</v>
      </c>
    </row>
    <row r="77" spans="2:28" x14ac:dyDescent="0.35">
      <c r="B77" t="s">
        <v>259</v>
      </c>
      <c r="C77" s="4">
        <v>10.611191968950591</v>
      </c>
      <c r="D77" s="4">
        <v>39.910130718954242</v>
      </c>
      <c r="E77" s="12">
        <v>9.9226041796050303E-4</v>
      </c>
      <c r="F77" s="12"/>
      <c r="R77" t="s">
        <v>431</v>
      </c>
      <c r="S77">
        <v>78.84615384615384</v>
      </c>
      <c r="T77">
        <f>_xlfn.T.TEST(S75:S77,V75:V77,2,2)</f>
        <v>0.1783774708123364</v>
      </c>
      <c r="U77" t="s">
        <v>360</v>
      </c>
      <c r="V77">
        <v>25</v>
      </c>
      <c r="X77" t="s">
        <v>431</v>
      </c>
      <c r="Y77">
        <f t="shared" si="5"/>
        <v>8.8795356773963032</v>
      </c>
      <c r="Z77">
        <f>_xlfn.T.TEST(Y75:Y77,AB75:AB77,2,2)</f>
        <v>0.20358677551923157</v>
      </c>
      <c r="AA77" t="s">
        <v>360</v>
      </c>
      <c r="AB77">
        <f t="shared" si="4"/>
        <v>5</v>
      </c>
    </row>
    <row r="78" spans="2:28" x14ac:dyDescent="0.35">
      <c r="B78" t="s">
        <v>258</v>
      </c>
      <c r="C78" s="4">
        <v>34.216524216524213</v>
      </c>
      <c r="D78" s="4">
        <v>78.812415654520905</v>
      </c>
      <c r="E78" s="12">
        <v>9.3206992773885253E-3</v>
      </c>
      <c r="F78" s="12"/>
      <c r="I78">
        <v>2.5000008067825822E-2</v>
      </c>
      <c r="Y78">
        <f t="shared" si="5"/>
        <v>0</v>
      </c>
      <c r="AB78">
        <f t="shared" si="4"/>
        <v>0</v>
      </c>
    </row>
    <row r="79" spans="2:28" x14ac:dyDescent="0.35">
      <c r="B79" t="s">
        <v>257</v>
      </c>
      <c r="C79" s="4">
        <v>28.159654272667968</v>
      </c>
      <c r="D79" s="4">
        <v>91.992845117845107</v>
      </c>
      <c r="E79" s="12">
        <v>9.5907574974132615E-6</v>
      </c>
      <c r="F79" s="12"/>
      <c r="R79" t="s">
        <v>449</v>
      </c>
      <c r="S79">
        <v>19.35483870967742</v>
      </c>
      <c r="U79" t="s">
        <v>343</v>
      </c>
      <c r="V79">
        <v>30.76923076923077</v>
      </c>
      <c r="X79" t="s">
        <v>449</v>
      </c>
      <c r="Y79">
        <f t="shared" si="5"/>
        <v>4.3994134506405986</v>
      </c>
      <c r="AA79" t="s">
        <v>343</v>
      </c>
      <c r="AB79">
        <f t="shared" si="4"/>
        <v>5.547001962252291</v>
      </c>
    </row>
    <row r="80" spans="2:28" x14ac:dyDescent="0.35">
      <c r="B80" t="s">
        <v>256</v>
      </c>
      <c r="C80" s="4">
        <v>86.764705882352928</v>
      </c>
      <c r="D80" s="4">
        <v>47.817547994304512</v>
      </c>
      <c r="E80" s="12">
        <v>7.0792118938049192E-3</v>
      </c>
      <c r="F80" s="12"/>
      <c r="R80" t="s">
        <v>458</v>
      </c>
      <c r="S80">
        <v>32.142857142857146</v>
      </c>
      <c r="U80" t="s">
        <v>352</v>
      </c>
      <c r="V80">
        <v>24.242424242424242</v>
      </c>
      <c r="X80" t="s">
        <v>458</v>
      </c>
      <c r="Y80">
        <f t="shared" si="5"/>
        <v>5.6694670951384083</v>
      </c>
      <c r="AA80" t="s">
        <v>352</v>
      </c>
      <c r="AB80">
        <f t="shared" si="4"/>
        <v>4.9236596391733096</v>
      </c>
    </row>
    <row r="81" spans="2:28" x14ac:dyDescent="0.35">
      <c r="B81" t="s">
        <v>255</v>
      </c>
      <c r="C81" s="4">
        <v>50.489937217626</v>
      </c>
      <c r="D81" s="4">
        <v>60.665316851378236</v>
      </c>
      <c r="E81" s="10">
        <v>0.36590067573159785</v>
      </c>
      <c r="F81" s="10"/>
      <c r="R81" t="s">
        <v>467</v>
      </c>
      <c r="S81">
        <v>20.3125</v>
      </c>
      <c r="T81">
        <f>_xlfn.T.TEST(S79:S81,V79:V81,2,2)</f>
        <v>0.42875577628017519</v>
      </c>
      <c r="U81" t="s">
        <v>361</v>
      </c>
      <c r="V81">
        <v>28.787878787878789</v>
      </c>
      <c r="X81" t="s">
        <v>467</v>
      </c>
      <c r="Y81">
        <f t="shared" si="5"/>
        <v>4.5069390943299865</v>
      </c>
      <c r="Z81">
        <f>_xlfn.T.TEST(Y79:Y81,AB79:AB81,2,2)</f>
        <v>0.40030221925879272</v>
      </c>
      <c r="AA81" t="s">
        <v>361</v>
      </c>
      <c r="AB81">
        <f t="shared" si="4"/>
        <v>5.3654336998865979</v>
      </c>
    </row>
    <row r="82" spans="2:28" x14ac:dyDescent="0.35">
      <c r="B82" t="s">
        <v>254</v>
      </c>
      <c r="C82" s="4">
        <v>43.948517377378231</v>
      </c>
      <c r="D82" s="4">
        <v>86.943880492267581</v>
      </c>
      <c r="E82" s="12">
        <v>5.7427824565939338E-3</v>
      </c>
      <c r="F82" s="12"/>
      <c r="I82">
        <v>4.4082284424349319E-2</v>
      </c>
      <c r="Y82">
        <f t="shared" si="5"/>
        <v>0</v>
      </c>
      <c r="AB82">
        <f t="shared" si="4"/>
        <v>0</v>
      </c>
    </row>
    <row r="83" spans="2:28" x14ac:dyDescent="0.35">
      <c r="B83" t="s">
        <v>253</v>
      </c>
      <c r="C83" s="4">
        <v>74.722222222222229</v>
      </c>
      <c r="D83" s="4">
        <v>38.178057772770309</v>
      </c>
      <c r="E83" s="12">
        <v>4.6708478112227475E-2</v>
      </c>
      <c r="F83" s="12"/>
      <c r="R83" t="s">
        <v>485</v>
      </c>
      <c r="S83">
        <v>28.8135593220339</v>
      </c>
      <c r="U83" t="s">
        <v>344</v>
      </c>
      <c r="V83">
        <v>39.622641509433961</v>
      </c>
      <c r="X83" t="s">
        <v>485</v>
      </c>
      <c r="Y83">
        <f t="shared" si="5"/>
        <v>5.3678263125807169</v>
      </c>
      <c r="AA83" t="s">
        <v>344</v>
      </c>
      <c r="AB83">
        <f t="shared" si="4"/>
        <v>6.2946518179668969</v>
      </c>
    </row>
    <row r="84" spans="2:28" x14ac:dyDescent="0.35">
      <c r="B84" t="s">
        <v>252</v>
      </c>
      <c r="C84" s="4">
        <v>1.3600963600963603</v>
      </c>
      <c r="D84" s="4">
        <v>0.52910052910052907</v>
      </c>
      <c r="E84" s="10">
        <v>0.19770867480716806</v>
      </c>
      <c r="F84" s="10"/>
      <c r="R84" t="s">
        <v>494</v>
      </c>
      <c r="S84">
        <v>31.081081081081081</v>
      </c>
      <c r="U84" t="s">
        <v>353</v>
      </c>
      <c r="V84">
        <v>25.423728813559322</v>
      </c>
      <c r="X84" t="s">
        <v>494</v>
      </c>
      <c r="Y84">
        <f t="shared" si="5"/>
        <v>5.5750409039827753</v>
      </c>
      <c r="AA84" t="s">
        <v>353</v>
      </c>
      <c r="AB84">
        <f t="shared" si="4"/>
        <v>5.0421948408961077</v>
      </c>
    </row>
    <row r="85" spans="2:28" x14ac:dyDescent="0.35">
      <c r="B85" t="s">
        <v>251</v>
      </c>
      <c r="C85" s="4">
        <v>13.526994078718218</v>
      </c>
      <c r="D85" s="4">
        <v>82.993416823440214</v>
      </c>
      <c r="E85" s="12">
        <v>5.5143362461493352E-5</v>
      </c>
      <c r="F85" s="12"/>
      <c r="R85" t="s">
        <v>503</v>
      </c>
      <c r="S85">
        <v>44.736842105263158</v>
      </c>
      <c r="T85">
        <f>_xlfn.T.TEST(S83:S85,V83:V85,2,2)</f>
        <v>0.46105606725722292</v>
      </c>
      <c r="U85" t="s">
        <v>362</v>
      </c>
      <c r="V85">
        <v>21.428571428571427</v>
      </c>
      <c r="X85" t="s">
        <v>503</v>
      </c>
      <c r="Y85">
        <f t="shared" si="5"/>
        <v>6.6885605405993864</v>
      </c>
      <c r="Z85">
        <f>_xlfn.T.TEST(Y83:Y85,AB83:AB85,2,2)</f>
        <v>0.43939281748340653</v>
      </c>
      <c r="AA85" t="s">
        <v>362</v>
      </c>
      <c r="AB85">
        <f t="shared" si="4"/>
        <v>4.6291004988627575</v>
      </c>
    </row>
    <row r="86" spans="2:28" x14ac:dyDescent="0.35">
      <c r="B86" t="s">
        <v>250</v>
      </c>
      <c r="C86" s="4">
        <v>16.780182780182781</v>
      </c>
      <c r="D86" s="4">
        <v>31.528755868544597</v>
      </c>
      <c r="E86" s="10">
        <v>0.16871171692739445</v>
      </c>
      <c r="F86" s="10"/>
      <c r="I86">
        <v>0.82069162392652684</v>
      </c>
      <c r="Y86">
        <f t="shared" si="5"/>
        <v>0</v>
      </c>
      <c r="AB86">
        <f t="shared" si="4"/>
        <v>0</v>
      </c>
    </row>
    <row r="87" spans="2:28" x14ac:dyDescent="0.35">
      <c r="B87" t="s">
        <v>249</v>
      </c>
      <c r="C87" s="4">
        <v>54.034766403187454</v>
      </c>
      <c r="D87" s="4">
        <v>23.197905381003974</v>
      </c>
      <c r="E87" s="10">
        <v>0.1783774708123364</v>
      </c>
      <c r="F87" s="10"/>
      <c r="R87" t="s">
        <v>521</v>
      </c>
      <c r="S87">
        <v>55.813953488372093</v>
      </c>
      <c r="U87" t="s">
        <v>345</v>
      </c>
      <c r="V87">
        <v>15.686274509803921</v>
      </c>
      <c r="X87" t="s">
        <v>521</v>
      </c>
      <c r="Y87">
        <f t="shared" si="5"/>
        <v>7.470873676376284</v>
      </c>
      <c r="AA87" t="s">
        <v>345</v>
      </c>
      <c r="AB87">
        <f t="shared" si="4"/>
        <v>3.9605901719066972</v>
      </c>
    </row>
    <row r="88" spans="2:28" x14ac:dyDescent="0.35">
      <c r="B88" t="s">
        <v>248</v>
      </c>
      <c r="C88" s="4">
        <v>23.936731950844855</v>
      </c>
      <c r="D88" s="4">
        <v>27.933177933177902</v>
      </c>
      <c r="E88" s="10">
        <v>0.42875577628017519</v>
      </c>
      <c r="F88" s="10"/>
      <c r="R88" t="s">
        <v>530</v>
      </c>
      <c r="S88">
        <v>68.965517241379317</v>
      </c>
      <c r="U88" t="s">
        <v>354</v>
      </c>
      <c r="V88">
        <v>15.909090909090908</v>
      </c>
      <c r="X88" t="s">
        <v>530</v>
      </c>
      <c r="Y88">
        <f t="shared" si="5"/>
        <v>8.304547985373997</v>
      </c>
      <c r="AA88" t="s">
        <v>354</v>
      </c>
      <c r="AB88">
        <f t="shared" si="4"/>
        <v>3.9886201760873283</v>
      </c>
    </row>
    <row r="89" spans="2:28" x14ac:dyDescent="0.35">
      <c r="B89" t="s">
        <v>247</v>
      </c>
      <c r="C89" s="4">
        <v>34.877160836126045</v>
      </c>
      <c r="D89" s="4">
        <v>28.824980583854906</v>
      </c>
      <c r="E89" s="10">
        <v>0.46105606725722292</v>
      </c>
      <c r="F89" s="10"/>
      <c r="R89" t="s">
        <v>539</v>
      </c>
      <c r="S89">
        <v>42.647058823529413</v>
      </c>
      <c r="T89">
        <f>_xlfn.T.TEST(S87:S89,V87:V89,2,2)</f>
        <v>2.1971787194088155E-2</v>
      </c>
      <c r="U89" t="s">
        <v>363</v>
      </c>
      <c r="V89">
        <v>32.653061224489797</v>
      </c>
      <c r="X89" t="s">
        <v>539</v>
      </c>
      <c r="Y89">
        <f t="shared" si="5"/>
        <v>6.5304715621101526</v>
      </c>
      <c r="Z89">
        <f>_xlfn.T.TEST(Y87:Y89,AB87:AB89,2,2)</f>
        <v>2.0431835762159518E-2</v>
      </c>
      <c r="AA89" t="s">
        <v>363</v>
      </c>
      <c r="AB89">
        <f t="shared" si="4"/>
        <v>5.7142857142857144</v>
      </c>
    </row>
    <row r="90" spans="2:28" x14ac:dyDescent="0.35">
      <c r="B90" t="s">
        <v>246</v>
      </c>
      <c r="C90" s="4">
        <v>55.808843184426941</v>
      </c>
      <c r="D90" s="4">
        <v>21.416142214461541</v>
      </c>
      <c r="E90" s="12">
        <v>2.1971787194088155E-2</v>
      </c>
      <c r="F90" s="12"/>
      <c r="I90">
        <v>4.0524770111979448E-2</v>
      </c>
      <c r="Y90">
        <f t="shared" si="5"/>
        <v>0</v>
      </c>
      <c r="AB90">
        <f t="shared" si="4"/>
        <v>0</v>
      </c>
    </row>
    <row r="91" spans="2:28" x14ac:dyDescent="0.35">
      <c r="B91" t="s">
        <v>245</v>
      </c>
      <c r="C91" s="4">
        <v>9.4867013627972145</v>
      </c>
      <c r="D91" s="4">
        <v>34.519017497740904</v>
      </c>
      <c r="E91" s="12">
        <v>1.5016485398811643E-2</v>
      </c>
      <c r="F91" s="12"/>
      <c r="R91" t="s">
        <v>557</v>
      </c>
      <c r="S91">
        <v>9.5238095238095237</v>
      </c>
      <c r="U91" t="s">
        <v>346</v>
      </c>
      <c r="V91">
        <v>32.432432432432435</v>
      </c>
      <c r="X91" t="s">
        <v>557</v>
      </c>
      <c r="Y91">
        <f t="shared" si="5"/>
        <v>3.0860669992418384</v>
      </c>
      <c r="AA91" t="s">
        <v>346</v>
      </c>
      <c r="AB91">
        <f t="shared" si="4"/>
        <v>5.694947974514994</v>
      </c>
    </row>
    <row r="92" spans="2:28" x14ac:dyDescent="0.35">
      <c r="B92" t="s">
        <v>244</v>
      </c>
      <c r="C92" s="4">
        <v>12.427248677248677</v>
      </c>
      <c r="D92" s="4">
        <v>32.626262626262623</v>
      </c>
      <c r="E92" s="12">
        <v>4.4461680544877495E-4</v>
      </c>
      <c r="F92" s="12"/>
      <c r="R92" t="s">
        <v>566</v>
      </c>
      <c r="S92">
        <v>1.6949152542372881</v>
      </c>
      <c r="U92" t="s">
        <v>355</v>
      </c>
      <c r="V92">
        <v>42.553191489361701</v>
      </c>
      <c r="X92" t="s">
        <v>566</v>
      </c>
      <c r="Y92">
        <f t="shared" si="5"/>
        <v>1.3018891098082386</v>
      </c>
      <c r="AA92" t="s">
        <v>355</v>
      </c>
      <c r="AB92">
        <f t="shared" si="4"/>
        <v>6.523280730534422</v>
      </c>
    </row>
    <row r="93" spans="2:28" x14ac:dyDescent="0.35">
      <c r="B93" t="s">
        <v>243</v>
      </c>
      <c r="C93" s="4">
        <v>61.412874863167268</v>
      </c>
      <c r="D93" s="4">
        <v>12.19047619047619</v>
      </c>
      <c r="E93" s="12">
        <v>1.6666841728506857E-2</v>
      </c>
      <c r="F93" s="12"/>
      <c r="R93" t="s">
        <v>575</v>
      </c>
      <c r="S93">
        <v>17.241379310344829</v>
      </c>
      <c r="T93">
        <f>_xlfn.T.TEST(S91:S93,V91:V93,2,2)</f>
        <v>1.5016485398811643E-2</v>
      </c>
      <c r="U93" t="s">
        <v>364</v>
      </c>
      <c r="V93">
        <v>28.571428571428569</v>
      </c>
      <c r="X93" t="s">
        <v>575</v>
      </c>
      <c r="Y93">
        <f t="shared" si="5"/>
        <v>4.1522739926869985</v>
      </c>
      <c r="Z93">
        <f>_xlfn.T.TEST(Y91:Y93,AB91:AB93,2,2)</f>
        <v>2.8971394859852839E-2</v>
      </c>
      <c r="AA93" t="s">
        <v>364</v>
      </c>
      <c r="AB93">
        <f t="shared" si="4"/>
        <v>5.3452248382484875</v>
      </c>
    </row>
    <row r="94" spans="2:28" x14ac:dyDescent="0.35">
      <c r="B94" t="s">
        <v>242</v>
      </c>
      <c r="C94" s="4">
        <v>33.726436165460555</v>
      </c>
      <c r="D94" s="4">
        <v>16.019099947671378</v>
      </c>
      <c r="E94" s="12">
        <v>6.9201441494519348E-3</v>
      </c>
      <c r="F94" s="12"/>
      <c r="I94">
        <v>0.55052235291942608</v>
      </c>
      <c r="Y94">
        <f t="shared" si="5"/>
        <v>0</v>
      </c>
      <c r="AB94">
        <f t="shared" si="4"/>
        <v>0</v>
      </c>
    </row>
    <row r="95" spans="2:28" x14ac:dyDescent="0.35">
      <c r="B95" t="s">
        <v>241</v>
      </c>
      <c r="C95" s="4">
        <v>46.821256038647341</v>
      </c>
      <c r="D95" s="4">
        <v>24.533836161743142</v>
      </c>
      <c r="E95" s="10">
        <v>7.9763556860691989E-2</v>
      </c>
      <c r="F95" s="10"/>
      <c r="R95" t="s">
        <v>593</v>
      </c>
      <c r="S95">
        <v>14.583333333333334</v>
      </c>
      <c r="U95" t="s">
        <v>347</v>
      </c>
      <c r="V95">
        <v>33.333333333333329</v>
      </c>
      <c r="X95" t="s">
        <v>593</v>
      </c>
      <c r="Y95">
        <f t="shared" si="5"/>
        <v>3.8188130791298667</v>
      </c>
      <c r="AA95" t="s">
        <v>347</v>
      </c>
      <c r="AB95">
        <f t="shared" si="4"/>
        <v>5.7735026918962573</v>
      </c>
    </row>
    <row r="96" spans="2:28" x14ac:dyDescent="0.35">
      <c r="B96" t="s">
        <v>240</v>
      </c>
      <c r="C96" s="4">
        <v>60.705721747388417</v>
      </c>
      <c r="D96" s="4">
        <v>15.605586825099019</v>
      </c>
      <c r="E96" s="12">
        <v>1.7896758273391235E-2</v>
      </c>
      <c r="F96" s="12"/>
      <c r="R96" t="s">
        <v>602</v>
      </c>
      <c r="S96">
        <v>10</v>
      </c>
      <c r="U96" t="s">
        <v>356</v>
      </c>
      <c r="V96">
        <v>34.545454545454547</v>
      </c>
      <c r="X96" t="s">
        <v>602</v>
      </c>
      <c r="Y96">
        <f t="shared" si="5"/>
        <v>3.1622776601683795</v>
      </c>
      <c r="AA96" t="s">
        <v>356</v>
      </c>
      <c r="AB96">
        <f t="shared" si="4"/>
        <v>5.8775381364525865</v>
      </c>
    </row>
    <row r="97" spans="2:28" x14ac:dyDescent="0.35">
      <c r="B97" t="s">
        <v>239</v>
      </c>
      <c r="C97" s="4">
        <v>16.57236842105263</v>
      </c>
      <c r="D97" s="4">
        <v>31.835968909139638</v>
      </c>
      <c r="E97" s="12">
        <v>3.4598967861636964E-2</v>
      </c>
      <c r="F97" s="12"/>
      <c r="R97" t="s">
        <v>611</v>
      </c>
      <c r="S97">
        <v>12.698412698412698</v>
      </c>
      <c r="T97">
        <f>_xlfn.T.TEST(S95:S97,V95:V97,2,2)</f>
        <v>4.4461680544877495E-4</v>
      </c>
      <c r="U97" t="s">
        <v>365</v>
      </c>
      <c r="V97">
        <v>30</v>
      </c>
      <c r="X97" t="s">
        <v>611</v>
      </c>
      <c r="Y97">
        <f t="shared" si="5"/>
        <v>3.5634832254989917</v>
      </c>
      <c r="Z97">
        <f>_xlfn.T.TEST(Y95:Y97,AB95:AB97,2,2)</f>
        <v>6.2526127342271102E-4</v>
      </c>
      <c r="AA97" t="s">
        <v>365</v>
      </c>
      <c r="AB97">
        <f t="shared" si="4"/>
        <v>5.4772255750516612</v>
      </c>
    </row>
    <row r="98" spans="2:28" x14ac:dyDescent="0.35">
      <c r="B98" t="s">
        <v>238</v>
      </c>
      <c r="C98" s="4">
        <v>7.8488971346114198</v>
      </c>
      <c r="D98" s="4">
        <v>31.13237639553429</v>
      </c>
      <c r="E98" s="12">
        <v>2.5185097216070372E-5</v>
      </c>
      <c r="F98" s="12"/>
      <c r="I98">
        <v>9.9226041796050303E-4</v>
      </c>
      <c r="Y98">
        <f t="shared" si="5"/>
        <v>0</v>
      </c>
      <c r="AB98">
        <f t="shared" si="4"/>
        <v>0</v>
      </c>
    </row>
    <row r="99" spans="2:28" x14ac:dyDescent="0.35">
      <c r="B99" t="s">
        <v>237</v>
      </c>
      <c r="C99" s="4">
        <v>23.928107907666632</v>
      </c>
      <c r="D99" s="4">
        <v>16.080459770114942</v>
      </c>
      <c r="E99" s="10">
        <v>0.26438583499930851</v>
      </c>
      <c r="F99" s="10"/>
      <c r="R99" t="s">
        <v>414</v>
      </c>
      <c r="S99">
        <v>83.78378378378379</v>
      </c>
      <c r="U99" t="s">
        <v>378</v>
      </c>
      <c r="V99">
        <v>8</v>
      </c>
      <c r="X99" t="s">
        <v>414</v>
      </c>
      <c r="Y99">
        <f t="shared" si="5"/>
        <v>9.1533482280411356</v>
      </c>
      <c r="AA99" t="s">
        <v>378</v>
      </c>
      <c r="AB99">
        <f t="shared" si="4"/>
        <v>2.8284271247461903</v>
      </c>
    </row>
    <row r="100" spans="2:28" x14ac:dyDescent="0.35">
      <c r="B100" t="s">
        <v>236</v>
      </c>
      <c r="C100" s="4">
        <v>29.409073311512334</v>
      </c>
      <c r="D100" s="4">
        <v>70.223577235772368</v>
      </c>
      <c r="E100" s="12">
        <v>8.956742194448487E-3</v>
      </c>
      <c r="F100" s="12"/>
      <c r="R100" t="s">
        <v>423</v>
      </c>
      <c r="S100">
        <v>47.368421052631575</v>
      </c>
      <c r="U100" t="s">
        <v>387</v>
      </c>
      <c r="V100">
        <v>6.1224489795918364</v>
      </c>
      <c r="X100" t="s">
        <v>423</v>
      </c>
      <c r="Y100">
        <f t="shared" si="5"/>
        <v>6.8824720161168527</v>
      </c>
      <c r="AA100" t="s">
        <v>387</v>
      </c>
      <c r="AB100">
        <f t="shared" si="4"/>
        <v>2.4743582965269675</v>
      </c>
    </row>
    <row r="101" spans="2:28" x14ac:dyDescent="0.35">
      <c r="B101" t="s">
        <v>235</v>
      </c>
      <c r="C101" s="4">
        <v>33.008031587921209</v>
      </c>
      <c r="D101" s="4">
        <v>32.140989792902765</v>
      </c>
      <c r="E101" s="10">
        <v>0.88211907123716671</v>
      </c>
      <c r="F101" s="10"/>
      <c r="R101" t="s">
        <v>432</v>
      </c>
      <c r="S101">
        <v>53.086419753086425</v>
      </c>
      <c r="T101">
        <f>_xlfn.T.TEST(S99:S101,V99:V101,2,2)</f>
        <v>1.6666841728506857E-2</v>
      </c>
      <c r="U101" t="s">
        <v>396</v>
      </c>
      <c r="V101">
        <v>22.448979591836736</v>
      </c>
      <c r="X101" t="s">
        <v>432</v>
      </c>
      <c r="Y101">
        <f t="shared" si="5"/>
        <v>7.286042804780001</v>
      </c>
      <c r="Z101">
        <f>_xlfn.T.TEST(Y99:Y101,AB99:AB101,2,2)</f>
        <v>1.1125757822096235E-2</v>
      </c>
      <c r="AA101" t="s">
        <v>396</v>
      </c>
      <c r="AB101">
        <f t="shared" si="4"/>
        <v>4.738035414793428</v>
      </c>
    </row>
    <row r="102" spans="2:28" x14ac:dyDescent="0.35">
      <c r="B102" t="s">
        <v>234</v>
      </c>
      <c r="C102" s="4">
        <v>11.993318984844407</v>
      </c>
      <c r="D102" s="4">
        <v>77.897673793196191</v>
      </c>
      <c r="E102" s="12">
        <v>6.2645639130756731E-6</v>
      </c>
      <c r="F102" s="12"/>
      <c r="I102">
        <v>9.3206992773885253E-3</v>
      </c>
      <c r="Y102">
        <f t="shared" si="5"/>
        <v>0</v>
      </c>
      <c r="AB102">
        <f t="shared" si="4"/>
        <v>0</v>
      </c>
    </row>
    <row r="103" spans="2:28" x14ac:dyDescent="0.35">
      <c r="B103" t="s">
        <v>233</v>
      </c>
      <c r="C103" s="4">
        <v>6.8071818891491027</v>
      </c>
      <c r="D103" s="4">
        <v>48.370945862621774</v>
      </c>
      <c r="E103" s="12">
        <v>3.5132645821591957E-3</v>
      </c>
      <c r="F103" s="12"/>
      <c r="R103" t="s">
        <v>450</v>
      </c>
      <c r="S103">
        <v>38.461538461538467</v>
      </c>
      <c r="U103" t="s">
        <v>379</v>
      </c>
      <c r="V103">
        <v>19.230769230769234</v>
      </c>
      <c r="X103" t="s">
        <v>450</v>
      </c>
      <c r="Y103">
        <f t="shared" si="5"/>
        <v>6.2017367294604231</v>
      </c>
      <c r="AA103" t="s">
        <v>379</v>
      </c>
      <c r="AB103">
        <f t="shared" si="4"/>
        <v>4.3852900965351465</v>
      </c>
    </row>
    <row r="104" spans="2:28" x14ac:dyDescent="0.35">
      <c r="B104" t="s">
        <v>232</v>
      </c>
      <c r="C104" s="4">
        <v>29.787833214497564</v>
      </c>
      <c r="D104" s="4">
        <v>45.15669515669515</v>
      </c>
      <c r="E104" s="12">
        <v>1.0900447102543863E-2</v>
      </c>
      <c r="F104" s="12"/>
      <c r="R104" t="s">
        <v>459</v>
      </c>
      <c r="S104">
        <v>34.146341463414636</v>
      </c>
      <c r="U104" t="s">
        <v>388</v>
      </c>
      <c r="V104">
        <v>12.5</v>
      </c>
      <c r="X104" t="s">
        <v>459</v>
      </c>
      <c r="Y104">
        <f t="shared" si="5"/>
        <v>5.8434870979077758</v>
      </c>
      <c r="AA104" t="s">
        <v>388</v>
      </c>
      <c r="AB104">
        <f t="shared" si="4"/>
        <v>3.5355339059327378</v>
      </c>
    </row>
    <row r="105" spans="2:28" x14ac:dyDescent="0.35">
      <c r="B105" t="s">
        <v>231</v>
      </c>
      <c r="C105" s="4">
        <v>32.876592007026794</v>
      </c>
      <c r="D105" s="4">
        <v>25.492234169653528</v>
      </c>
      <c r="E105" s="10">
        <v>0.39789803582827887</v>
      </c>
      <c r="F105" s="10"/>
      <c r="R105" t="s">
        <v>468</v>
      </c>
      <c r="S105">
        <v>28.571428571428569</v>
      </c>
      <c r="T105">
        <f>_xlfn.T.TEST(S103:S105,V103:V105,2,2)</f>
        <v>6.9201441494519348E-3</v>
      </c>
      <c r="U105" t="s">
        <v>397</v>
      </c>
      <c r="V105">
        <v>16.326530612244898</v>
      </c>
      <c r="X105" t="s">
        <v>468</v>
      </c>
      <c r="Y105">
        <f t="shared" si="5"/>
        <v>5.3452248382484875</v>
      </c>
      <c r="Z105">
        <f>_xlfn.T.TEST(Y103:Y105,AB103:AB105,2,2)</f>
        <v>6.656249426764611E-3</v>
      </c>
      <c r="AA105" t="s">
        <v>397</v>
      </c>
      <c r="AB105">
        <f t="shared" si="4"/>
        <v>4.0406101782088433</v>
      </c>
    </row>
    <row r="106" spans="2:28" x14ac:dyDescent="0.35">
      <c r="B106" t="s">
        <v>230</v>
      </c>
      <c r="C106" s="4">
        <v>16.839686703503194</v>
      </c>
      <c r="D106" s="4">
        <v>51.13378684807256</v>
      </c>
      <c r="E106" s="12">
        <v>2.2426032692018555E-5</v>
      </c>
      <c r="F106" s="12"/>
      <c r="I106">
        <v>9.5907574974132615E-6</v>
      </c>
      <c r="Y106">
        <f t="shared" si="5"/>
        <v>0</v>
      </c>
      <c r="AB106">
        <f t="shared" si="4"/>
        <v>0</v>
      </c>
    </row>
    <row r="107" spans="2:28" x14ac:dyDescent="0.35">
      <c r="B107" t="s">
        <v>229</v>
      </c>
      <c r="C107" s="4">
        <v>8.9120370370370363</v>
      </c>
      <c r="D107" s="4">
        <v>52.442780457756335</v>
      </c>
      <c r="E107" s="12">
        <v>7.8736703103434984E-3</v>
      </c>
      <c r="F107" s="12"/>
      <c r="R107" t="s">
        <v>486</v>
      </c>
      <c r="S107">
        <v>57.999999999999993</v>
      </c>
      <c r="U107" t="s">
        <v>380</v>
      </c>
      <c r="V107">
        <v>37.209302325581397</v>
      </c>
      <c r="X107" t="s">
        <v>486</v>
      </c>
      <c r="Y107">
        <f t="shared" si="5"/>
        <v>7.6157731058639078</v>
      </c>
      <c r="AA107" t="s">
        <v>380</v>
      </c>
      <c r="AB107">
        <f t="shared" si="4"/>
        <v>6.0999428133041871</v>
      </c>
    </row>
    <row r="108" spans="2:28" x14ac:dyDescent="0.35">
      <c r="B108" t="s">
        <v>228</v>
      </c>
      <c r="C108" s="4">
        <v>58.080808080808083</v>
      </c>
      <c r="D108" s="4">
        <v>33.397435897435898</v>
      </c>
      <c r="E108" s="12">
        <v>4.2243558500293057E-2</v>
      </c>
      <c r="F108" s="12"/>
      <c r="R108" t="s">
        <v>495</v>
      </c>
      <c r="S108">
        <v>39.130434782608695</v>
      </c>
      <c r="U108" t="s">
        <v>389</v>
      </c>
      <c r="V108">
        <v>10.810810810810811</v>
      </c>
      <c r="X108" t="s">
        <v>495</v>
      </c>
      <c r="Y108">
        <f t="shared" si="5"/>
        <v>6.2554324217122428</v>
      </c>
      <c r="AA108" t="s">
        <v>389</v>
      </c>
      <c r="AB108">
        <f t="shared" si="4"/>
        <v>3.2879797461071458</v>
      </c>
    </row>
    <row r="109" spans="2:28" x14ac:dyDescent="0.35">
      <c r="B109" t="s">
        <v>227</v>
      </c>
      <c r="C109" s="4">
        <v>21.885485376946477</v>
      </c>
      <c r="D109" s="4">
        <v>49.984818227469667</v>
      </c>
      <c r="E109" s="12">
        <v>4.0248795301554473E-2</v>
      </c>
      <c r="F109" s="12"/>
      <c r="R109" t="s">
        <v>504</v>
      </c>
      <c r="S109">
        <v>43.333333333333336</v>
      </c>
      <c r="T109">
        <f>_xlfn.T.TEST(S107:S109,V107:V109,2,2)</f>
        <v>7.9763556860691989E-2</v>
      </c>
      <c r="U109" t="s">
        <v>398</v>
      </c>
      <c r="V109">
        <v>25.581395348837212</v>
      </c>
      <c r="X109" t="s">
        <v>504</v>
      </c>
      <c r="Y109">
        <f t="shared" si="5"/>
        <v>6.5828058860438334</v>
      </c>
      <c r="Z109">
        <f>_xlfn.T.TEST(Y107:Y109,AB107:AB109,2,2)</f>
        <v>9.4426008829372798E-2</v>
      </c>
      <c r="AA109" t="s">
        <v>398</v>
      </c>
      <c r="AB109">
        <f t="shared" si="4"/>
        <v>5.057805388588732</v>
      </c>
    </row>
    <row r="110" spans="2:28" x14ac:dyDescent="0.35">
      <c r="B110" t="s">
        <v>226</v>
      </c>
      <c r="C110" s="4">
        <v>28.362462006079028</v>
      </c>
      <c r="D110" s="4">
        <v>42.338755871233822</v>
      </c>
      <c r="E110" s="10">
        <v>0.27934699496064008</v>
      </c>
      <c r="F110" s="10"/>
      <c r="I110">
        <v>7.0792118938049192E-3</v>
      </c>
      <c r="Y110">
        <f t="shared" si="5"/>
        <v>0</v>
      </c>
      <c r="AB110">
        <f t="shared" si="4"/>
        <v>0</v>
      </c>
    </row>
    <row r="111" spans="2:28" x14ac:dyDescent="0.35">
      <c r="B111" t="s">
        <v>225</v>
      </c>
      <c r="C111" s="4">
        <v>15.760357815442561</v>
      </c>
      <c r="D111" s="4">
        <v>60.371311962440224</v>
      </c>
      <c r="E111" s="12">
        <v>7.6796437923364116E-3</v>
      </c>
      <c r="F111" s="12"/>
      <c r="R111" t="s">
        <v>522</v>
      </c>
      <c r="S111">
        <v>81.538461538461533</v>
      </c>
      <c r="U111" t="s">
        <v>381</v>
      </c>
      <c r="V111">
        <v>6.666666666666667</v>
      </c>
      <c r="X111" t="s">
        <v>522</v>
      </c>
      <c r="Y111">
        <f t="shared" si="5"/>
        <v>9.0298649789718084</v>
      </c>
      <c r="AA111" t="s">
        <v>381</v>
      </c>
      <c r="AB111">
        <f t="shared" si="4"/>
        <v>2.5819888974716112</v>
      </c>
    </row>
    <row r="112" spans="2:28" x14ac:dyDescent="0.35">
      <c r="B112" t="s">
        <v>224</v>
      </c>
      <c r="C112" s="4">
        <v>14.007597340930673</v>
      </c>
      <c r="D112" s="4">
        <v>66.382317801672642</v>
      </c>
      <c r="E112" s="12">
        <v>6.866515280695277E-3</v>
      </c>
      <c r="F112" s="12"/>
      <c r="R112" t="s">
        <v>531</v>
      </c>
      <c r="S112">
        <v>53.703703703703709</v>
      </c>
      <c r="U112" t="s">
        <v>390</v>
      </c>
      <c r="V112">
        <v>23.076923076923077</v>
      </c>
      <c r="X112" t="s">
        <v>531</v>
      </c>
      <c r="Y112">
        <f t="shared" si="5"/>
        <v>7.3282810879294003</v>
      </c>
      <c r="AA112" t="s">
        <v>390</v>
      </c>
      <c r="AB112">
        <f t="shared" si="4"/>
        <v>4.8038446141526139</v>
      </c>
    </row>
    <row r="113" spans="2:28" x14ac:dyDescent="0.35">
      <c r="B113" t="s">
        <v>223</v>
      </c>
      <c r="C113" s="4">
        <v>25.181992337164747</v>
      </c>
      <c r="D113" s="4">
        <v>39.507344712217353</v>
      </c>
      <c r="E113" s="10">
        <v>0.27257057483604602</v>
      </c>
      <c r="F113" s="10"/>
      <c r="R113" t="s">
        <v>540</v>
      </c>
      <c r="S113">
        <v>46.875</v>
      </c>
      <c r="T113">
        <f>_xlfn.T.TEST(S111:S113,V111:V113,2,2)</f>
        <v>1.7896758273391235E-2</v>
      </c>
      <c r="U113" t="s">
        <v>399</v>
      </c>
      <c r="V113">
        <v>17.073170731707318</v>
      </c>
      <c r="X113" t="s">
        <v>540</v>
      </c>
      <c r="Y113">
        <f t="shared" si="5"/>
        <v>6.8465319688145767</v>
      </c>
      <c r="Z113">
        <f>_xlfn.T.TEST(Y111:Y113,AB111:AB113,2,2)</f>
        <v>1.399460323511161E-2</v>
      </c>
      <c r="AA113" t="s">
        <v>399</v>
      </c>
      <c r="AB113">
        <f t="shared" si="4"/>
        <v>4.1319693527066867</v>
      </c>
    </row>
    <row r="114" spans="2:28" x14ac:dyDescent="0.35">
      <c r="E114" s="10"/>
      <c r="F114" s="10"/>
      <c r="I114">
        <v>0.36590067573159785</v>
      </c>
      <c r="Y114">
        <f t="shared" si="5"/>
        <v>0</v>
      </c>
      <c r="AB114">
        <f t="shared" si="4"/>
        <v>0</v>
      </c>
    </row>
    <row r="115" spans="2:28" x14ac:dyDescent="0.35">
      <c r="R115" t="s">
        <v>558</v>
      </c>
      <c r="S115">
        <v>16</v>
      </c>
      <c r="U115" t="s">
        <v>382</v>
      </c>
      <c r="V115">
        <v>30.76923076923077</v>
      </c>
      <c r="X115" t="s">
        <v>558</v>
      </c>
      <c r="Y115">
        <f t="shared" si="5"/>
        <v>4</v>
      </c>
      <c r="AA115" t="s">
        <v>382</v>
      </c>
      <c r="AB115">
        <f t="shared" si="4"/>
        <v>5.547001962252291</v>
      </c>
    </row>
    <row r="116" spans="2:28" x14ac:dyDescent="0.35">
      <c r="R116" t="s">
        <v>567</v>
      </c>
      <c r="S116">
        <v>11.842105263157894</v>
      </c>
      <c r="U116" t="s">
        <v>391</v>
      </c>
      <c r="V116">
        <v>39.024390243902438</v>
      </c>
      <c r="X116" t="s">
        <v>567</v>
      </c>
      <c r="Y116">
        <f t="shared" si="5"/>
        <v>3.4412360080584263</v>
      </c>
      <c r="AA116" t="s">
        <v>391</v>
      </c>
      <c r="AB116">
        <f t="shared" si="4"/>
        <v>6.2469504755442422</v>
      </c>
    </row>
    <row r="117" spans="2:28" x14ac:dyDescent="0.35">
      <c r="R117" t="s">
        <v>576</v>
      </c>
      <c r="S117">
        <v>21.875</v>
      </c>
      <c r="T117">
        <f>_xlfn.T.TEST(S115:S117,V115:V117,2,2)</f>
        <v>3.4598967861636964E-2</v>
      </c>
      <c r="U117" t="s">
        <v>400</v>
      </c>
      <c r="V117">
        <v>25.714285714285712</v>
      </c>
      <c r="X117" t="s">
        <v>576</v>
      </c>
      <c r="Y117">
        <f t="shared" si="5"/>
        <v>4.677071733467427</v>
      </c>
      <c r="Z117">
        <f>_xlfn.T.TEST(Y115:Y117,AB115:AB117,2,2)</f>
        <v>3.2868515767564964E-2</v>
      </c>
      <c r="AA117" t="s">
        <v>400</v>
      </c>
      <c r="AB117">
        <f t="shared" si="4"/>
        <v>5.0709255283710988</v>
      </c>
    </row>
    <row r="118" spans="2:28" x14ac:dyDescent="0.35">
      <c r="I118">
        <v>5.7427824565939338E-3</v>
      </c>
      <c r="Y118">
        <f t="shared" si="5"/>
        <v>0</v>
      </c>
      <c r="AB118">
        <f t="shared" si="4"/>
        <v>0</v>
      </c>
    </row>
    <row r="119" spans="2:28" x14ac:dyDescent="0.35">
      <c r="R119" t="s">
        <v>594</v>
      </c>
      <c r="S119">
        <v>6.1224489795918364</v>
      </c>
      <c r="U119" t="s">
        <v>383</v>
      </c>
      <c r="V119">
        <v>31.578947368421051</v>
      </c>
      <c r="X119" t="s">
        <v>594</v>
      </c>
      <c r="Y119">
        <f t="shared" si="5"/>
        <v>2.4743582965269675</v>
      </c>
      <c r="AA119" t="s">
        <v>383</v>
      </c>
      <c r="AB119">
        <f t="shared" si="4"/>
        <v>5.619514869490164</v>
      </c>
    </row>
    <row r="120" spans="2:28" x14ac:dyDescent="0.35">
      <c r="R120" t="s">
        <v>603</v>
      </c>
      <c r="S120">
        <v>8.3333333333333321</v>
      </c>
      <c r="U120" t="s">
        <v>392</v>
      </c>
      <c r="V120">
        <v>31.818181818181817</v>
      </c>
      <c r="X120" t="s">
        <v>603</v>
      </c>
      <c r="Y120">
        <f t="shared" si="5"/>
        <v>2.8867513459481287</v>
      </c>
      <c r="AA120" t="s">
        <v>392</v>
      </c>
      <c r="AB120">
        <f t="shared" si="4"/>
        <v>5.6407607481776623</v>
      </c>
    </row>
    <row r="121" spans="2:28" x14ac:dyDescent="0.35">
      <c r="R121" t="s">
        <v>612</v>
      </c>
      <c r="S121">
        <v>9.0909090909090917</v>
      </c>
      <c r="T121">
        <f>_xlfn.T.TEST(S119:S121,V119:V121,2,2)</f>
        <v>2.5185097216070372E-5</v>
      </c>
      <c r="U121" t="s">
        <v>401</v>
      </c>
      <c r="V121">
        <v>30</v>
      </c>
      <c r="X121" t="s">
        <v>612</v>
      </c>
      <c r="Y121">
        <f t="shared" si="5"/>
        <v>3.0151134457776365</v>
      </c>
      <c r="Z121">
        <f>_xlfn.T.TEST(Y119:Y121,AB119:AB121,2,2)</f>
        <v>8.2949527869532531E-5</v>
      </c>
      <c r="AA121" t="s">
        <v>401</v>
      </c>
      <c r="AB121">
        <f t="shared" si="4"/>
        <v>5.4772255750516612</v>
      </c>
    </row>
    <row r="122" spans="2:28" x14ac:dyDescent="0.35">
      <c r="I122">
        <v>4.6708478112227475E-2</v>
      </c>
      <c r="Y122">
        <f t="shared" si="5"/>
        <v>0</v>
      </c>
      <c r="AB122">
        <f t="shared" si="4"/>
        <v>0</v>
      </c>
    </row>
    <row r="123" spans="2:28" x14ac:dyDescent="0.35">
      <c r="R123" t="s">
        <v>451</v>
      </c>
      <c r="S123">
        <v>23.880597014925371</v>
      </c>
      <c r="U123" t="s">
        <v>415</v>
      </c>
      <c r="V123">
        <v>6</v>
      </c>
      <c r="X123" t="s">
        <v>451</v>
      </c>
      <c r="Y123">
        <f t="shared" si="5"/>
        <v>4.8867777742522085</v>
      </c>
      <c r="AA123" t="s">
        <v>415</v>
      </c>
      <c r="AB123">
        <f t="shared" si="4"/>
        <v>2.4494897427831779</v>
      </c>
    </row>
    <row r="124" spans="2:28" x14ac:dyDescent="0.35">
      <c r="R124" t="s">
        <v>460</v>
      </c>
      <c r="S124">
        <v>28.260869565217391</v>
      </c>
      <c r="U124" t="s">
        <v>424</v>
      </c>
      <c r="V124">
        <v>17.241379310344829</v>
      </c>
      <c r="X124" t="s">
        <v>460</v>
      </c>
      <c r="Y124">
        <f t="shared" si="5"/>
        <v>5.3160953307119492</v>
      </c>
      <c r="AA124" t="s">
        <v>424</v>
      </c>
      <c r="AB124">
        <f t="shared" si="4"/>
        <v>4.1522739926869985</v>
      </c>
    </row>
    <row r="125" spans="2:28" x14ac:dyDescent="0.35">
      <c r="R125" t="s">
        <v>469</v>
      </c>
      <c r="S125">
        <v>19.642857142857142</v>
      </c>
      <c r="T125">
        <f>_xlfn.T.TEST(S123:S125,V123:V125,2,2)</f>
        <v>0.26438583499930851</v>
      </c>
      <c r="U125" t="s">
        <v>433</v>
      </c>
      <c r="V125">
        <v>25</v>
      </c>
      <c r="X125" t="s">
        <v>469</v>
      </c>
      <c r="Y125">
        <f t="shared" si="5"/>
        <v>4.4320263021395911</v>
      </c>
      <c r="Z125">
        <f>_xlfn.T.TEST(Y123:Y125,AB123:AB125,2,2)</f>
        <v>0.27092313579793431</v>
      </c>
      <c r="AA125" t="s">
        <v>433</v>
      </c>
      <c r="AB125">
        <f t="shared" si="4"/>
        <v>5</v>
      </c>
    </row>
    <row r="126" spans="2:28" x14ac:dyDescent="0.35">
      <c r="I126">
        <v>0.19770867480716806</v>
      </c>
      <c r="Y126">
        <f t="shared" si="5"/>
        <v>0</v>
      </c>
      <c r="AB126">
        <f t="shared" si="4"/>
        <v>0</v>
      </c>
    </row>
    <row r="127" spans="2:28" x14ac:dyDescent="0.35">
      <c r="R127" t="s">
        <v>487</v>
      </c>
      <c r="S127">
        <v>33.333333333333329</v>
      </c>
      <c r="U127" t="s">
        <v>416</v>
      </c>
      <c r="V127">
        <v>73.170731707317074</v>
      </c>
      <c r="X127" t="s">
        <v>487</v>
      </c>
      <c r="Y127">
        <f t="shared" si="5"/>
        <v>5.7735026918962573</v>
      </c>
      <c r="AA127" t="s">
        <v>416</v>
      </c>
      <c r="AB127">
        <f t="shared" si="4"/>
        <v>8.5539892276830152</v>
      </c>
    </row>
    <row r="128" spans="2:28" x14ac:dyDescent="0.35">
      <c r="R128" t="s">
        <v>496</v>
      </c>
      <c r="S128">
        <v>40.259740259740262</v>
      </c>
      <c r="U128" t="s">
        <v>425</v>
      </c>
      <c r="V128">
        <v>62.5</v>
      </c>
      <c r="X128" t="s">
        <v>496</v>
      </c>
      <c r="Y128">
        <f t="shared" si="5"/>
        <v>6.345056363795381</v>
      </c>
      <c r="AA128" t="s">
        <v>425</v>
      </c>
      <c r="AB128">
        <f t="shared" si="4"/>
        <v>7.9056941504209481</v>
      </c>
    </row>
    <row r="129" spans="9:28" x14ac:dyDescent="0.35">
      <c r="R129" t="s">
        <v>505</v>
      </c>
      <c r="S129">
        <v>14.634146341463413</v>
      </c>
      <c r="T129">
        <f>_xlfn.T.TEST(S127:S129,V127:V129,2,2)</f>
        <v>8.956742194448487E-3</v>
      </c>
      <c r="U129" t="s">
        <v>434</v>
      </c>
      <c r="V129">
        <v>75</v>
      </c>
      <c r="X129" t="s">
        <v>505</v>
      </c>
      <c r="Y129">
        <f t="shared" si="5"/>
        <v>3.8254602783800298</v>
      </c>
      <c r="Z129">
        <f>_xlfn.T.TEST(Y127:Y129,AB127:AB129,2,2)</f>
        <v>1.8594498806045304E-2</v>
      </c>
      <c r="AA129" t="s">
        <v>434</v>
      </c>
      <c r="AB129">
        <f t="shared" si="4"/>
        <v>8.6602540378443873</v>
      </c>
    </row>
    <row r="130" spans="9:28" x14ac:dyDescent="0.35">
      <c r="I130">
        <v>5.5143362461493352E-5</v>
      </c>
      <c r="Y130">
        <f t="shared" si="5"/>
        <v>0</v>
      </c>
      <c r="AB130">
        <f t="shared" si="4"/>
        <v>0</v>
      </c>
    </row>
    <row r="131" spans="9:28" x14ac:dyDescent="0.35">
      <c r="R131" t="s">
        <v>523</v>
      </c>
      <c r="S131">
        <v>28.947368421052634</v>
      </c>
      <c r="U131" t="s">
        <v>417</v>
      </c>
      <c r="V131">
        <v>40.909090909090914</v>
      </c>
      <c r="X131" t="s">
        <v>523</v>
      </c>
      <c r="Y131">
        <f t="shared" si="5"/>
        <v>5.3802758684897034</v>
      </c>
      <c r="AA131" t="s">
        <v>417</v>
      </c>
      <c r="AB131">
        <f t="shared" si="4"/>
        <v>6.3960214906683133</v>
      </c>
    </row>
    <row r="132" spans="9:28" x14ac:dyDescent="0.35">
      <c r="R132" t="s">
        <v>532</v>
      </c>
      <c r="S132">
        <v>35.294117647058826</v>
      </c>
      <c r="U132" t="s">
        <v>426</v>
      </c>
      <c r="V132">
        <v>23.255813953488371</v>
      </c>
      <c r="X132" t="s">
        <v>532</v>
      </c>
      <c r="Y132">
        <f t="shared" si="5"/>
        <v>5.940885257860046</v>
      </c>
      <c r="AA132" t="s">
        <v>426</v>
      </c>
      <c r="AB132">
        <f t="shared" ref="AB132:AB181" si="6">SQRT(V132)</f>
        <v>4.8224282217041212</v>
      </c>
    </row>
    <row r="133" spans="9:28" x14ac:dyDescent="0.35">
      <c r="R133" t="s">
        <v>541</v>
      </c>
      <c r="S133">
        <v>34.782608695652172</v>
      </c>
      <c r="T133">
        <f>_xlfn.T.TEST(S131:S133,V131:V133,2,2)</f>
        <v>0.88211907123716671</v>
      </c>
      <c r="U133" t="s">
        <v>435</v>
      </c>
      <c r="V133">
        <v>32.258064516129032</v>
      </c>
      <c r="X133" t="s">
        <v>541</v>
      </c>
      <c r="Y133">
        <f t="shared" si="5"/>
        <v>5.897678246195885</v>
      </c>
      <c r="Z133">
        <f>_xlfn.T.TEST(Y131:Y133,AB131:AB133,2,2)</f>
        <v>0.83769145661100142</v>
      </c>
      <c r="AA133" t="s">
        <v>435</v>
      </c>
      <c r="AB133">
        <f t="shared" si="6"/>
        <v>5.6796183424706479</v>
      </c>
    </row>
    <row r="134" spans="9:28" x14ac:dyDescent="0.35">
      <c r="I134">
        <v>0.16871171692739445</v>
      </c>
      <c r="Y134">
        <f t="shared" ref="Y134:Y181" si="7">SQRT(S134)</f>
        <v>0</v>
      </c>
      <c r="AB134">
        <f t="shared" si="6"/>
        <v>0</v>
      </c>
    </row>
    <row r="135" spans="9:28" x14ac:dyDescent="0.35">
      <c r="R135" t="s">
        <v>559</v>
      </c>
      <c r="S135">
        <v>9.7222222222222232</v>
      </c>
      <c r="U135" t="s">
        <v>418</v>
      </c>
      <c r="V135">
        <v>75</v>
      </c>
      <c r="X135" t="s">
        <v>559</v>
      </c>
      <c r="Y135">
        <f t="shared" si="7"/>
        <v>3.1180478223116181</v>
      </c>
      <c r="AA135" t="s">
        <v>418</v>
      </c>
      <c r="AB135">
        <f t="shared" si="6"/>
        <v>8.6602540378443873</v>
      </c>
    </row>
    <row r="136" spans="9:28" x14ac:dyDescent="0.35">
      <c r="R136" t="s">
        <v>568</v>
      </c>
      <c r="S136">
        <v>12.698412698412698</v>
      </c>
      <c r="U136" t="s">
        <v>427</v>
      </c>
      <c r="V136">
        <v>81.081081081081081</v>
      </c>
      <c r="X136" t="s">
        <v>568</v>
      </c>
      <c r="Y136">
        <f t="shared" si="7"/>
        <v>3.5634832254989917</v>
      </c>
      <c r="AA136" t="s">
        <v>427</v>
      </c>
      <c r="AB136">
        <f t="shared" si="6"/>
        <v>9.004503377814963</v>
      </c>
    </row>
    <row r="137" spans="9:28" x14ac:dyDescent="0.35">
      <c r="R137" t="s">
        <v>577</v>
      </c>
      <c r="S137">
        <v>13.559322033898304</v>
      </c>
      <c r="T137">
        <f>_xlfn.T.TEST(S135:S137,V135:V137,2,2)</f>
        <v>6.2645639130756731E-6</v>
      </c>
      <c r="U137" t="s">
        <v>436</v>
      </c>
      <c r="V137">
        <v>77.611940298507463</v>
      </c>
      <c r="X137" t="s">
        <v>577</v>
      </c>
      <c r="Y137">
        <f t="shared" si="7"/>
        <v>3.6822984715932936</v>
      </c>
      <c r="Z137">
        <f>_xlfn.T.TEST(Y135:Y137,AB135:AB137,2,2)</f>
        <v>1.1112899764427838E-5</v>
      </c>
      <c r="AA137" t="s">
        <v>436</v>
      </c>
      <c r="AB137">
        <f t="shared" si="6"/>
        <v>8.8097639184320631</v>
      </c>
    </row>
    <row r="138" spans="9:28" x14ac:dyDescent="0.35">
      <c r="I138">
        <v>0.1783774708123364</v>
      </c>
      <c r="Y138">
        <f t="shared" si="7"/>
        <v>0</v>
      </c>
      <c r="AB138">
        <f t="shared" si="6"/>
        <v>0</v>
      </c>
    </row>
    <row r="139" spans="9:28" x14ac:dyDescent="0.35">
      <c r="R139" t="s">
        <v>595</v>
      </c>
      <c r="S139">
        <v>3.278688524590164</v>
      </c>
      <c r="U139" t="s">
        <v>419</v>
      </c>
      <c r="V139">
        <v>46.666666666666664</v>
      </c>
      <c r="X139" t="s">
        <v>595</v>
      </c>
      <c r="Y139">
        <f t="shared" si="7"/>
        <v>1.8107149208503706</v>
      </c>
      <c r="AA139" t="s">
        <v>419</v>
      </c>
      <c r="AB139">
        <f t="shared" si="6"/>
        <v>6.831300510639732</v>
      </c>
    </row>
    <row r="140" spans="9:28" x14ac:dyDescent="0.35">
      <c r="R140" t="s">
        <v>604</v>
      </c>
      <c r="S140">
        <v>14.285714285714285</v>
      </c>
      <c r="U140" t="s">
        <v>428</v>
      </c>
      <c r="V140">
        <v>39.622641509433961</v>
      </c>
      <c r="X140" t="s">
        <v>604</v>
      </c>
      <c r="Y140">
        <f t="shared" si="7"/>
        <v>3.7796447300922722</v>
      </c>
      <c r="AA140" t="s">
        <v>428</v>
      </c>
      <c r="AB140">
        <f t="shared" si="6"/>
        <v>6.2946518179668969</v>
      </c>
    </row>
    <row r="141" spans="9:28" x14ac:dyDescent="0.35">
      <c r="R141" t="s">
        <v>613</v>
      </c>
      <c r="S141">
        <v>2.8571428571428572</v>
      </c>
      <c r="T141">
        <f>_xlfn.T.TEST(S139:S141,V139:V141,2,2)</f>
        <v>3.5132645821591957E-3</v>
      </c>
      <c r="U141" t="s">
        <v>437</v>
      </c>
      <c r="V141">
        <v>58.82352941176471</v>
      </c>
      <c r="X141" t="s">
        <v>613</v>
      </c>
      <c r="Y141">
        <f t="shared" si="7"/>
        <v>1.6903085094570331</v>
      </c>
      <c r="Z141">
        <f>_xlfn.T.TEST(Y139:Y141,AB139:AB141,2,2)</f>
        <v>4.6020521311603384E-3</v>
      </c>
      <c r="AA141" t="s">
        <v>437</v>
      </c>
      <c r="AB141">
        <f t="shared" si="6"/>
        <v>7.669649888473705</v>
      </c>
    </row>
    <row r="142" spans="9:28" x14ac:dyDescent="0.35">
      <c r="I142">
        <v>0.42875577628017519</v>
      </c>
      <c r="Y142">
        <f t="shared" si="7"/>
        <v>0</v>
      </c>
      <c r="AB142">
        <f t="shared" si="6"/>
        <v>0</v>
      </c>
    </row>
    <row r="143" spans="9:28" x14ac:dyDescent="0.35">
      <c r="R143" t="s">
        <v>488</v>
      </c>
      <c r="S143">
        <v>32.075471698113205</v>
      </c>
      <c r="U143" t="s">
        <v>452</v>
      </c>
      <c r="V143">
        <v>44.444444444444443</v>
      </c>
      <c r="X143" t="s">
        <v>488</v>
      </c>
      <c r="Y143">
        <f t="shared" si="7"/>
        <v>5.663521139548541</v>
      </c>
      <c r="AA143" t="s">
        <v>452</v>
      </c>
      <c r="AB143">
        <f t="shared" si="6"/>
        <v>6.666666666666667</v>
      </c>
    </row>
    <row r="144" spans="9:28" x14ac:dyDescent="0.35">
      <c r="R144" t="s">
        <v>497</v>
      </c>
      <c r="S144">
        <v>31.914893617021278</v>
      </c>
      <c r="U144" t="s">
        <v>461</v>
      </c>
      <c r="V144">
        <v>50</v>
      </c>
      <c r="X144" t="s">
        <v>497</v>
      </c>
      <c r="Y144">
        <f t="shared" si="7"/>
        <v>5.6493268286603211</v>
      </c>
      <c r="AA144" t="s">
        <v>461</v>
      </c>
      <c r="AB144">
        <f t="shared" si="6"/>
        <v>7.0710678118654755</v>
      </c>
    </row>
    <row r="145" spans="9:28" x14ac:dyDescent="0.35">
      <c r="R145" t="s">
        <v>506</v>
      </c>
      <c r="S145">
        <v>25.373134328358208</v>
      </c>
      <c r="T145">
        <f>_xlfn.T.TEST(S143:S145,V143:V145,2,2)</f>
        <v>1.0900447102543863E-2</v>
      </c>
      <c r="U145" t="s">
        <v>470</v>
      </c>
      <c r="V145">
        <v>41.025641025641022</v>
      </c>
      <c r="X145" t="s">
        <v>506</v>
      </c>
      <c r="Y145">
        <f t="shared" si="7"/>
        <v>5.0371752330406583</v>
      </c>
      <c r="Z145">
        <f>_xlfn.T.TEST(Y143:Y145,AB143:AB145,2,2)</f>
        <v>1.1110750617201962E-2</v>
      </c>
      <c r="AA145" t="s">
        <v>470</v>
      </c>
      <c r="AB145">
        <f t="shared" si="6"/>
        <v>6.4051261522034855</v>
      </c>
    </row>
    <row r="146" spans="9:28" x14ac:dyDescent="0.35">
      <c r="I146">
        <v>0.46105606725722292</v>
      </c>
      <c r="Y146">
        <f t="shared" si="7"/>
        <v>0</v>
      </c>
      <c r="AB146">
        <f t="shared" si="6"/>
        <v>0</v>
      </c>
    </row>
    <row r="147" spans="9:28" x14ac:dyDescent="0.35">
      <c r="R147" t="s">
        <v>524</v>
      </c>
      <c r="S147">
        <v>30.434782608695656</v>
      </c>
      <c r="U147" t="s">
        <v>453</v>
      </c>
      <c r="V147">
        <v>29.032258064516132</v>
      </c>
      <c r="X147" t="s">
        <v>524</v>
      </c>
      <c r="Y147">
        <f t="shared" si="7"/>
        <v>5.5167728436737047</v>
      </c>
      <c r="AA147" t="s">
        <v>453</v>
      </c>
      <c r="AB147">
        <f t="shared" si="6"/>
        <v>5.3881590608032477</v>
      </c>
    </row>
    <row r="148" spans="9:28" x14ac:dyDescent="0.35">
      <c r="R148" t="s">
        <v>533</v>
      </c>
      <c r="S148">
        <v>46.376811594202898</v>
      </c>
      <c r="U148" t="s">
        <v>462</v>
      </c>
      <c r="V148">
        <v>28.000000000000004</v>
      </c>
      <c r="X148" t="s">
        <v>533</v>
      </c>
      <c r="Y148">
        <f t="shared" si="7"/>
        <v>6.810052246069989</v>
      </c>
      <c r="AA148" t="s">
        <v>462</v>
      </c>
      <c r="AB148">
        <f t="shared" si="6"/>
        <v>5.2915026221291814</v>
      </c>
    </row>
    <row r="149" spans="9:28" x14ac:dyDescent="0.35">
      <c r="R149" t="s">
        <v>542</v>
      </c>
      <c r="S149">
        <v>21.818181818181817</v>
      </c>
      <c r="T149">
        <f>_xlfn.T.TEST(S147:S149,V147:V149,2,2)</f>
        <v>0.39789803582827887</v>
      </c>
      <c r="U149" t="s">
        <v>471</v>
      </c>
      <c r="V149">
        <v>19.444444444444446</v>
      </c>
      <c r="X149" t="s">
        <v>542</v>
      </c>
      <c r="Y149">
        <f t="shared" si="7"/>
        <v>4.6709936649691377</v>
      </c>
      <c r="Z149">
        <f>_xlfn.T.TEST(Y147:Y149,AB147:AB149,2,2)</f>
        <v>0.41211977054818377</v>
      </c>
      <c r="AA149" t="s">
        <v>471</v>
      </c>
      <c r="AB149">
        <f t="shared" si="6"/>
        <v>4.4095855184409842</v>
      </c>
    </row>
    <row r="150" spans="9:28" x14ac:dyDescent="0.35">
      <c r="I150">
        <v>2.1971787194088155E-2</v>
      </c>
      <c r="Y150">
        <f t="shared" si="7"/>
        <v>0</v>
      </c>
      <c r="AB150">
        <f t="shared" si="6"/>
        <v>0</v>
      </c>
    </row>
    <row r="151" spans="9:28" x14ac:dyDescent="0.35">
      <c r="R151" t="s">
        <v>560</v>
      </c>
      <c r="S151">
        <v>19.512195121951219</v>
      </c>
      <c r="U151" t="s">
        <v>454</v>
      </c>
      <c r="V151">
        <v>50</v>
      </c>
      <c r="X151" t="s">
        <v>560</v>
      </c>
      <c r="Y151">
        <f t="shared" si="7"/>
        <v>4.4172610429938617</v>
      </c>
      <c r="AA151" t="s">
        <v>454</v>
      </c>
      <c r="AB151">
        <f t="shared" si="6"/>
        <v>7.0710678118654755</v>
      </c>
    </row>
    <row r="152" spans="9:28" x14ac:dyDescent="0.35">
      <c r="R152" t="s">
        <v>569</v>
      </c>
      <c r="S152">
        <v>15.217391304347828</v>
      </c>
      <c r="U152" t="s">
        <v>463</v>
      </c>
      <c r="V152">
        <v>52.380952380952387</v>
      </c>
      <c r="X152" t="s">
        <v>569</v>
      </c>
      <c r="Y152">
        <f t="shared" si="7"/>
        <v>3.9009474880274699</v>
      </c>
      <c r="AA152" t="s">
        <v>463</v>
      </c>
      <c r="AB152">
        <f t="shared" si="6"/>
        <v>7.2374686445574596</v>
      </c>
    </row>
    <row r="153" spans="9:28" x14ac:dyDescent="0.35">
      <c r="R153" t="s">
        <v>578</v>
      </c>
      <c r="S153">
        <v>15.789473684210526</v>
      </c>
      <c r="T153">
        <f>_xlfn.T.TEST(S151:S153,V151:V153,2,2)</f>
        <v>2.2426032692018555E-5</v>
      </c>
      <c r="U153" t="s">
        <v>472</v>
      </c>
      <c r="V153">
        <v>51.020408163265309</v>
      </c>
      <c r="X153" t="s">
        <v>578</v>
      </c>
      <c r="Y153">
        <f t="shared" si="7"/>
        <v>3.9735970711951314</v>
      </c>
      <c r="Z153">
        <f>_xlfn.T.TEST(Y151:Y153,AB151:AB153,2,2)</f>
        <v>5.442568709961134E-5</v>
      </c>
      <c r="AA153" t="s">
        <v>472</v>
      </c>
      <c r="AB153">
        <f t="shared" si="6"/>
        <v>7.1428571428571432</v>
      </c>
    </row>
    <row r="154" spans="9:28" x14ac:dyDescent="0.35">
      <c r="I154">
        <v>1.5016485398811643E-2</v>
      </c>
      <c r="Y154">
        <f t="shared" si="7"/>
        <v>0</v>
      </c>
      <c r="AB154">
        <f t="shared" si="6"/>
        <v>0</v>
      </c>
    </row>
    <row r="155" spans="9:28" x14ac:dyDescent="0.35">
      <c r="R155" t="s">
        <v>596</v>
      </c>
      <c r="S155">
        <v>6.25</v>
      </c>
      <c r="U155" t="s">
        <v>455</v>
      </c>
      <c r="V155">
        <v>37.254901960784316</v>
      </c>
      <c r="X155" t="s">
        <v>596</v>
      </c>
      <c r="Y155">
        <f t="shared" si="7"/>
        <v>2.5</v>
      </c>
      <c r="AA155" t="s">
        <v>455</v>
      </c>
      <c r="AB155">
        <f t="shared" si="6"/>
        <v>6.103679378930738</v>
      </c>
    </row>
    <row r="156" spans="9:28" x14ac:dyDescent="0.35">
      <c r="R156" t="s">
        <v>605</v>
      </c>
      <c r="S156">
        <v>9.375</v>
      </c>
      <c r="U156" t="s">
        <v>464</v>
      </c>
      <c r="V156">
        <v>67.441860465116278</v>
      </c>
      <c r="X156" t="s">
        <v>605</v>
      </c>
      <c r="Y156">
        <f t="shared" si="7"/>
        <v>3.0618621784789726</v>
      </c>
      <c r="AA156" t="s">
        <v>464</v>
      </c>
      <c r="AB156">
        <f t="shared" si="6"/>
        <v>8.2122993409346865</v>
      </c>
    </row>
    <row r="157" spans="9:28" x14ac:dyDescent="0.35">
      <c r="R157" t="s">
        <v>614</v>
      </c>
      <c r="S157">
        <v>11.111111111111111</v>
      </c>
      <c r="T157">
        <f>_xlfn.T.TEST(S155:S157,V155:V157,2,2)</f>
        <v>7.8736703103434984E-3</v>
      </c>
      <c r="U157" t="s">
        <v>473</v>
      </c>
      <c r="V157">
        <v>52.631578947368418</v>
      </c>
      <c r="X157" t="s">
        <v>614</v>
      </c>
      <c r="Y157">
        <f t="shared" si="7"/>
        <v>3.3333333333333335</v>
      </c>
      <c r="Z157">
        <f>_xlfn.T.TEST(Y155:Y157,AB155:AB157,2,2)</f>
        <v>3.0082631548431142E-3</v>
      </c>
      <c r="AA157" t="s">
        <v>473</v>
      </c>
      <c r="AB157">
        <f t="shared" si="6"/>
        <v>7.2547625011001164</v>
      </c>
    </row>
    <row r="158" spans="9:28" x14ac:dyDescent="0.35">
      <c r="I158">
        <v>4.44616805448775E-4</v>
      </c>
      <c r="Y158">
        <f t="shared" si="7"/>
        <v>0</v>
      </c>
      <c r="AB158">
        <f t="shared" si="6"/>
        <v>0</v>
      </c>
    </row>
    <row r="159" spans="9:28" x14ac:dyDescent="0.35">
      <c r="R159" t="s">
        <v>525</v>
      </c>
      <c r="S159">
        <v>58.333333333333336</v>
      </c>
      <c r="U159" t="s">
        <v>489</v>
      </c>
      <c r="V159">
        <v>44.230769230769226</v>
      </c>
      <c r="X159" t="s">
        <v>525</v>
      </c>
      <c r="Y159">
        <f t="shared" si="7"/>
        <v>7.6376261582597333</v>
      </c>
      <c r="AA159" t="s">
        <v>489</v>
      </c>
      <c r="AB159">
        <f t="shared" si="6"/>
        <v>6.6506217176117621</v>
      </c>
    </row>
    <row r="160" spans="9:28" x14ac:dyDescent="0.35">
      <c r="R160" t="s">
        <v>534</v>
      </c>
      <c r="S160">
        <v>52.272727272727273</v>
      </c>
      <c r="U160" t="s">
        <v>498</v>
      </c>
      <c r="V160">
        <v>18.461538461538463</v>
      </c>
      <c r="X160" t="s">
        <v>534</v>
      </c>
      <c r="Y160">
        <f t="shared" si="7"/>
        <v>7.2299880548122122</v>
      </c>
      <c r="AA160" t="s">
        <v>498</v>
      </c>
      <c r="AB160">
        <f t="shared" si="6"/>
        <v>4.2966892442365978</v>
      </c>
    </row>
    <row r="161" spans="9:28" x14ac:dyDescent="0.35">
      <c r="R161" t="s">
        <v>543</v>
      </c>
      <c r="S161">
        <v>63.636363636363633</v>
      </c>
      <c r="T161">
        <f>_xlfn.T.TEST(S159:S161,V159:V161,2,2)</f>
        <v>4.2243558500293057E-2</v>
      </c>
      <c r="U161" t="s">
        <v>507</v>
      </c>
      <c r="V161">
        <v>37.5</v>
      </c>
      <c r="X161" t="s">
        <v>543</v>
      </c>
      <c r="Y161">
        <f t="shared" si="7"/>
        <v>7.9772403521746567</v>
      </c>
      <c r="Z161">
        <f>_xlfn.T.TEST(Y159:Y161,AB159:AB161,2,2)</f>
        <v>6.1161071630951552E-2</v>
      </c>
      <c r="AA161" t="s">
        <v>507</v>
      </c>
      <c r="AB161">
        <f t="shared" si="6"/>
        <v>6.1237243569579451</v>
      </c>
    </row>
    <row r="162" spans="9:28" x14ac:dyDescent="0.35">
      <c r="I162">
        <v>1.6666841728506857E-2</v>
      </c>
      <c r="Y162">
        <f t="shared" si="7"/>
        <v>0</v>
      </c>
      <c r="AB162">
        <f t="shared" si="6"/>
        <v>0</v>
      </c>
    </row>
    <row r="163" spans="9:28" x14ac:dyDescent="0.35">
      <c r="R163" t="s">
        <v>561</v>
      </c>
      <c r="S163">
        <v>9.8039215686274517</v>
      </c>
      <c r="U163" t="s">
        <v>490</v>
      </c>
      <c r="V163">
        <v>56.521739130434781</v>
      </c>
      <c r="X163" t="s">
        <v>561</v>
      </c>
      <c r="Y163">
        <f t="shared" si="7"/>
        <v>3.1311214554257476</v>
      </c>
      <c r="AA163" t="s">
        <v>490</v>
      </c>
      <c r="AB163">
        <f t="shared" si="6"/>
        <v>7.5180941155611229</v>
      </c>
    </row>
    <row r="164" spans="9:28" x14ac:dyDescent="0.35">
      <c r="R164" t="s">
        <v>570</v>
      </c>
      <c r="S164">
        <v>17.142857142857142</v>
      </c>
      <c r="U164" t="s">
        <v>499</v>
      </c>
      <c r="V164">
        <v>49.315068493150683</v>
      </c>
      <c r="X164" t="s">
        <v>570</v>
      </c>
      <c r="Y164">
        <f t="shared" si="7"/>
        <v>4.1403933560541253</v>
      </c>
      <c r="AA164" t="s">
        <v>499</v>
      </c>
      <c r="AB164">
        <f t="shared" si="6"/>
        <v>7.0224688317678341</v>
      </c>
    </row>
    <row r="165" spans="9:28" x14ac:dyDescent="0.35">
      <c r="R165" t="s">
        <v>579</v>
      </c>
      <c r="S165">
        <v>38.70967741935484</v>
      </c>
      <c r="T165">
        <f>_xlfn.T.TEST(S163:S165,V163:V165,2,2)</f>
        <v>4.0248795301554473E-2</v>
      </c>
      <c r="U165" t="s">
        <v>508</v>
      </c>
      <c r="V165">
        <v>44.117647058823529</v>
      </c>
      <c r="X165" t="s">
        <v>579</v>
      </c>
      <c r="Y165">
        <f t="shared" si="7"/>
        <v>6.2217101683825513</v>
      </c>
      <c r="Z165">
        <f>_xlfn.T.TEST(Y163:Y165,AB163:AB165,2,2)</f>
        <v>5.3340830494088248E-2</v>
      </c>
      <c r="AA165" t="s">
        <v>508</v>
      </c>
      <c r="AB165">
        <f t="shared" si="6"/>
        <v>6.6421116415507147</v>
      </c>
    </row>
    <row r="166" spans="9:28" x14ac:dyDescent="0.35">
      <c r="I166">
        <v>6.9201441494519348E-3</v>
      </c>
      <c r="Y166">
        <f t="shared" si="7"/>
        <v>0</v>
      </c>
      <c r="AB166">
        <f t="shared" si="6"/>
        <v>0</v>
      </c>
    </row>
    <row r="167" spans="9:28" x14ac:dyDescent="0.35">
      <c r="R167" t="s">
        <v>597</v>
      </c>
      <c r="S167">
        <v>43.75</v>
      </c>
      <c r="U167" t="s">
        <v>491</v>
      </c>
      <c r="V167">
        <v>39.285714285714285</v>
      </c>
      <c r="X167" t="s">
        <v>597</v>
      </c>
      <c r="Y167">
        <f t="shared" si="7"/>
        <v>6.6143782776614763</v>
      </c>
      <c r="AA167" t="s">
        <v>491</v>
      </c>
      <c r="AB167">
        <f t="shared" si="6"/>
        <v>6.2678317052800869</v>
      </c>
    </row>
    <row r="168" spans="9:28" x14ac:dyDescent="0.35">
      <c r="R168" t="s">
        <v>606</v>
      </c>
      <c r="S168">
        <v>28.571428571428569</v>
      </c>
      <c r="U168" t="s">
        <v>500</v>
      </c>
      <c r="V168">
        <v>32.558139534883722</v>
      </c>
      <c r="X168" t="s">
        <v>606</v>
      </c>
      <c r="Y168">
        <f t="shared" si="7"/>
        <v>5.3452248382484875</v>
      </c>
      <c r="AA168" t="s">
        <v>500</v>
      </c>
      <c r="AB168">
        <f t="shared" si="6"/>
        <v>5.7059740215745567</v>
      </c>
    </row>
    <row r="169" spans="9:28" x14ac:dyDescent="0.35">
      <c r="R169" t="s">
        <v>615</v>
      </c>
      <c r="S169">
        <v>12.76595744680851</v>
      </c>
      <c r="T169">
        <f>_xlfn.T.TEST(S167:S169,V167:V169,2,2)</f>
        <v>0.27934699496064008</v>
      </c>
      <c r="U169" t="s">
        <v>509</v>
      </c>
      <c r="V169">
        <v>55.172413793103445</v>
      </c>
      <c r="X169" t="s">
        <v>615</v>
      </c>
      <c r="Y169">
        <f t="shared" si="7"/>
        <v>3.5729480050524818</v>
      </c>
      <c r="Z169">
        <f>_xlfn.T.TEST(Y167:Y169,AB167:AB169,2,2)</f>
        <v>0.27365547400536056</v>
      </c>
      <c r="AA169" t="s">
        <v>509</v>
      </c>
      <c r="AB169">
        <f t="shared" si="6"/>
        <v>7.4278135270820744</v>
      </c>
    </row>
    <row r="170" spans="9:28" x14ac:dyDescent="0.35">
      <c r="I170">
        <v>7.9763556860691989E-2</v>
      </c>
      <c r="Y170">
        <f t="shared" si="7"/>
        <v>0</v>
      </c>
      <c r="AB170">
        <f t="shared" si="6"/>
        <v>0</v>
      </c>
    </row>
    <row r="171" spans="9:28" x14ac:dyDescent="0.35">
      <c r="R171" t="s">
        <v>562</v>
      </c>
      <c r="S171">
        <v>11.864406779661017</v>
      </c>
      <c r="U171" t="s">
        <v>526</v>
      </c>
      <c r="V171">
        <v>60.606060606060609</v>
      </c>
      <c r="X171" t="s">
        <v>562</v>
      </c>
      <c r="Y171">
        <f t="shared" si="7"/>
        <v>3.4444748191358601</v>
      </c>
      <c r="AA171" t="s">
        <v>526</v>
      </c>
      <c r="AB171">
        <f t="shared" si="6"/>
        <v>7.7849894416152301</v>
      </c>
    </row>
    <row r="172" spans="9:28" x14ac:dyDescent="0.35">
      <c r="R172" t="s">
        <v>571</v>
      </c>
      <c r="S172">
        <v>16.666666666666664</v>
      </c>
      <c r="U172" t="s">
        <v>535</v>
      </c>
      <c r="V172">
        <v>45.098039215686278</v>
      </c>
      <c r="X172" t="s">
        <v>571</v>
      </c>
      <c r="Y172">
        <f t="shared" si="7"/>
        <v>4.0824829046386295</v>
      </c>
      <c r="AA172" t="s">
        <v>535</v>
      </c>
      <c r="AB172">
        <f t="shared" si="6"/>
        <v>6.7155073684485131</v>
      </c>
    </row>
    <row r="173" spans="9:28" x14ac:dyDescent="0.35">
      <c r="R173" t="s">
        <v>580</v>
      </c>
      <c r="S173">
        <v>18.75</v>
      </c>
      <c r="T173">
        <f>_xlfn.T.TEST(S171:S173,V171:V173,2,2)</f>
        <v>7.6796437923364116E-3</v>
      </c>
      <c r="U173" t="s">
        <v>544</v>
      </c>
      <c r="V173">
        <v>75.409836065573771</v>
      </c>
      <c r="X173" t="s">
        <v>580</v>
      </c>
      <c r="Y173">
        <f t="shared" si="7"/>
        <v>4.3301270189221936</v>
      </c>
      <c r="Z173">
        <f>_xlfn.T.TEST(Y171:Y173,AB171:AB173,2,2)</f>
        <v>3.8336223721205519E-3</v>
      </c>
      <c r="AA173" t="s">
        <v>544</v>
      </c>
      <c r="AB173">
        <f t="shared" si="6"/>
        <v>8.6838836971469036</v>
      </c>
    </row>
    <row r="174" spans="9:28" x14ac:dyDescent="0.35">
      <c r="I174">
        <v>1.7896758273391235E-2</v>
      </c>
      <c r="Y174">
        <f t="shared" si="7"/>
        <v>0</v>
      </c>
      <c r="AB174">
        <f t="shared" si="6"/>
        <v>0</v>
      </c>
    </row>
    <row r="175" spans="9:28" x14ac:dyDescent="0.35">
      <c r="R175" t="s">
        <v>598</v>
      </c>
      <c r="S175">
        <v>17.948717948717949</v>
      </c>
      <c r="U175" t="s">
        <v>527</v>
      </c>
      <c r="V175">
        <v>48.888888888888886</v>
      </c>
      <c r="X175" t="s">
        <v>598</v>
      </c>
      <c r="Y175">
        <f t="shared" si="7"/>
        <v>4.2365927286816172</v>
      </c>
      <c r="AA175" t="s">
        <v>527</v>
      </c>
      <c r="AB175">
        <f t="shared" si="6"/>
        <v>6.99205898780101</v>
      </c>
    </row>
    <row r="176" spans="9:28" x14ac:dyDescent="0.35">
      <c r="R176" t="s">
        <v>607</v>
      </c>
      <c r="S176">
        <v>16.666666666666664</v>
      </c>
      <c r="U176" t="s">
        <v>536</v>
      </c>
      <c r="V176">
        <v>82.258064516129039</v>
      </c>
      <c r="X176" t="s">
        <v>607</v>
      </c>
      <c r="Y176">
        <f t="shared" si="7"/>
        <v>4.0824829046386295</v>
      </c>
      <c r="AA176" t="s">
        <v>536</v>
      </c>
      <c r="AB176">
        <f t="shared" si="6"/>
        <v>9.0696231738771278</v>
      </c>
    </row>
    <row r="177" spans="9:28" x14ac:dyDescent="0.35">
      <c r="R177" t="s">
        <v>616</v>
      </c>
      <c r="S177">
        <v>7.4074074074074066</v>
      </c>
      <c r="T177">
        <f>_xlfn.T.TEST(S175:S177,V175:V177,2,2)</f>
        <v>6.866515280695277E-3</v>
      </c>
      <c r="U177" t="s">
        <v>545</v>
      </c>
      <c r="V177">
        <v>68</v>
      </c>
      <c r="X177" t="s">
        <v>616</v>
      </c>
      <c r="Y177">
        <f t="shared" si="7"/>
        <v>2.7216552697590868</v>
      </c>
      <c r="Z177">
        <f>_xlfn.T.TEST(Y175:Y177,AB175:AB177,2,2)</f>
        <v>4.6055682218542849E-3</v>
      </c>
      <c r="AA177" t="s">
        <v>545</v>
      </c>
      <c r="AB177">
        <f t="shared" si="6"/>
        <v>8.2462112512353212</v>
      </c>
    </row>
    <row r="178" spans="9:28" x14ac:dyDescent="0.35">
      <c r="I178">
        <v>3.4598967861636964E-2</v>
      </c>
      <c r="Y178">
        <f t="shared" si="7"/>
        <v>0</v>
      </c>
      <c r="AB178">
        <f t="shared" si="6"/>
        <v>0</v>
      </c>
    </row>
    <row r="179" spans="9:28" x14ac:dyDescent="0.35">
      <c r="R179" t="s">
        <v>599</v>
      </c>
      <c r="S179">
        <v>16.666666666666664</v>
      </c>
      <c r="U179" t="s">
        <v>563</v>
      </c>
      <c r="V179">
        <v>39.534883720930232</v>
      </c>
      <c r="X179" t="s">
        <v>599</v>
      </c>
      <c r="Y179">
        <f t="shared" si="7"/>
        <v>4.0824829046386295</v>
      </c>
      <c r="AA179" t="s">
        <v>563</v>
      </c>
      <c r="AB179">
        <f t="shared" si="6"/>
        <v>6.2876771323701277</v>
      </c>
    </row>
    <row r="180" spans="9:28" x14ac:dyDescent="0.35">
      <c r="R180" t="s">
        <v>608</v>
      </c>
      <c r="S180">
        <v>17.5</v>
      </c>
      <c r="U180" t="s">
        <v>572</v>
      </c>
      <c r="V180">
        <v>25.925925925925924</v>
      </c>
      <c r="X180" t="s">
        <v>608</v>
      </c>
      <c r="Y180">
        <f t="shared" si="7"/>
        <v>4.1833001326703778</v>
      </c>
      <c r="AA180" t="s">
        <v>572</v>
      </c>
      <c r="AB180">
        <f t="shared" si="6"/>
        <v>5.091750772173155</v>
      </c>
    </row>
    <row r="181" spans="9:28" x14ac:dyDescent="0.35">
      <c r="R181" t="s">
        <v>617</v>
      </c>
      <c r="S181">
        <v>41.379310344827587</v>
      </c>
      <c r="T181">
        <f>_xlfn.T.TEST(S179:S181,V179:V181,2,2)</f>
        <v>0.27257057483604635</v>
      </c>
      <c r="U181" t="s">
        <v>581</v>
      </c>
      <c r="V181">
        <v>53.061224489795919</v>
      </c>
      <c r="X181" t="s">
        <v>617</v>
      </c>
      <c r="Y181">
        <f t="shared" si="7"/>
        <v>6.4326752090267689</v>
      </c>
      <c r="Z181">
        <f>_xlfn.T.TEST(Y179:Y181,AB179:AB181,2,2)</f>
        <v>0.25480805946668472</v>
      </c>
      <c r="AA181" t="s">
        <v>581</v>
      </c>
      <c r="AB181">
        <f t="shared" si="6"/>
        <v>7.2843135908468355</v>
      </c>
    </row>
    <row r="182" spans="9:28" x14ac:dyDescent="0.35">
      <c r="I182">
        <v>2.5185097216070372E-5</v>
      </c>
    </row>
    <row r="186" spans="9:28" x14ac:dyDescent="0.35">
      <c r="I186">
        <v>0.26438583499930851</v>
      </c>
    </row>
    <row r="190" spans="9:28" x14ac:dyDescent="0.35">
      <c r="I190">
        <v>8.956742194448487E-3</v>
      </c>
    </row>
    <row r="194" spans="9:9" x14ac:dyDescent="0.35">
      <c r="I194">
        <v>0.88211907123716671</v>
      </c>
    </row>
    <row r="198" spans="9:9" x14ac:dyDescent="0.35">
      <c r="I198">
        <v>6.2645639130756731E-6</v>
      </c>
    </row>
    <row r="202" spans="9:9" x14ac:dyDescent="0.35">
      <c r="I202">
        <v>3.5132645821591957E-3</v>
      </c>
    </row>
    <row r="206" spans="9:9" x14ac:dyDescent="0.35">
      <c r="I206">
        <v>1.0900447102543863E-2</v>
      </c>
    </row>
    <row r="210" spans="9:9" x14ac:dyDescent="0.35">
      <c r="I210">
        <v>0.39789803582827887</v>
      </c>
    </row>
    <row r="214" spans="9:9" x14ac:dyDescent="0.35">
      <c r="I214">
        <v>2.2426032692018555E-5</v>
      </c>
    </row>
    <row r="218" spans="9:9" x14ac:dyDescent="0.35">
      <c r="I218">
        <v>7.8736703103434984E-3</v>
      </c>
    </row>
    <row r="222" spans="9:9" x14ac:dyDescent="0.35">
      <c r="I222">
        <v>4.2243558500293057E-2</v>
      </c>
    </row>
    <row r="226" spans="9:9" x14ac:dyDescent="0.35">
      <c r="I226">
        <v>4.0248795301554473E-2</v>
      </c>
    </row>
    <row r="230" spans="9:9" x14ac:dyDescent="0.35">
      <c r="I230">
        <v>0.27934699496064008</v>
      </c>
    </row>
    <row r="234" spans="9:9" x14ac:dyDescent="0.35">
      <c r="I234">
        <v>7.6796437923364116E-3</v>
      </c>
    </row>
    <row r="238" spans="9:9" x14ac:dyDescent="0.35">
      <c r="I238">
        <v>6.866515280695277E-3</v>
      </c>
    </row>
    <row r="242" spans="9:9" x14ac:dyDescent="0.35">
      <c r="I242">
        <v>0.27257057483604635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151-3D41-4D68-A519-2B2AF6A94BF8}">
  <dimension ref="A1:A45"/>
  <sheetViews>
    <sheetView topLeftCell="A35" workbookViewId="0">
      <selection activeCell="J24" sqref="J24"/>
    </sheetView>
  </sheetViews>
  <sheetFormatPr defaultRowHeight="14.5" x14ac:dyDescent="0.35"/>
  <sheetData>
    <row r="1" spans="1:1" x14ac:dyDescent="0.35">
      <c r="A1">
        <v>0.47286789647778438</v>
      </c>
    </row>
    <row r="2" spans="1:1" x14ac:dyDescent="0.35">
      <c r="A2">
        <v>0.25211169476224338</v>
      </c>
    </row>
    <row r="3" spans="1:1" x14ac:dyDescent="0.35">
      <c r="A3">
        <v>4.7263052233076662E-2</v>
      </c>
    </row>
    <row r="4" spans="1:1" x14ac:dyDescent="0.35">
      <c r="A4">
        <v>2.5000008067825822E-2</v>
      </c>
    </row>
    <row r="5" spans="1:1" x14ac:dyDescent="0.35">
      <c r="A5">
        <v>4.4082284424349319E-2</v>
      </c>
    </row>
    <row r="6" spans="1:1" x14ac:dyDescent="0.35">
      <c r="A6">
        <v>0.82069162392652684</v>
      </c>
    </row>
    <row r="7" spans="1:1" x14ac:dyDescent="0.35">
      <c r="A7">
        <v>4.0524770111979448E-2</v>
      </c>
    </row>
    <row r="8" spans="1:1" x14ac:dyDescent="0.35">
      <c r="A8">
        <v>0.55052235291942608</v>
      </c>
    </row>
    <row r="9" spans="1:1" x14ac:dyDescent="0.35">
      <c r="A9">
        <v>9.9226041796050303E-4</v>
      </c>
    </row>
    <row r="10" spans="1:1" x14ac:dyDescent="0.35">
      <c r="A10">
        <v>9.3206992773885253E-3</v>
      </c>
    </row>
    <row r="11" spans="1:1" x14ac:dyDescent="0.35">
      <c r="A11">
        <v>9.5907574974132615E-6</v>
      </c>
    </row>
    <row r="12" spans="1:1" x14ac:dyDescent="0.35">
      <c r="A12">
        <v>7.0792118938049192E-3</v>
      </c>
    </row>
    <row r="13" spans="1:1" x14ac:dyDescent="0.35">
      <c r="A13">
        <v>0.36590067573159785</v>
      </c>
    </row>
    <row r="14" spans="1:1" x14ac:dyDescent="0.35">
      <c r="A14">
        <v>5.7427824565939338E-3</v>
      </c>
    </row>
    <row r="15" spans="1:1" x14ac:dyDescent="0.35">
      <c r="A15">
        <v>4.6708478112227475E-2</v>
      </c>
    </row>
    <row r="16" spans="1:1" x14ac:dyDescent="0.35">
      <c r="A16">
        <v>0.19770867480716806</v>
      </c>
    </row>
    <row r="17" spans="1:1" x14ac:dyDescent="0.35">
      <c r="A17">
        <v>5.5143362461493352E-5</v>
      </c>
    </row>
    <row r="18" spans="1:1" x14ac:dyDescent="0.35">
      <c r="A18">
        <v>0.16871171692739445</v>
      </c>
    </row>
    <row r="19" spans="1:1" x14ac:dyDescent="0.35">
      <c r="A19">
        <v>0.1783774708123364</v>
      </c>
    </row>
    <row r="20" spans="1:1" x14ac:dyDescent="0.35">
      <c r="A20">
        <v>0.42875577628017519</v>
      </c>
    </row>
    <row r="21" spans="1:1" x14ac:dyDescent="0.35">
      <c r="A21">
        <v>0.46105606725722292</v>
      </c>
    </row>
    <row r="22" spans="1:1" x14ac:dyDescent="0.35">
      <c r="A22">
        <v>2.1971787194088155E-2</v>
      </c>
    </row>
    <row r="23" spans="1:1" x14ac:dyDescent="0.35">
      <c r="A23">
        <v>1.5016485398811643E-2</v>
      </c>
    </row>
    <row r="24" spans="1:1" x14ac:dyDescent="0.35">
      <c r="A24">
        <v>4.4461680544877495E-4</v>
      </c>
    </row>
    <row r="25" spans="1:1" x14ac:dyDescent="0.35">
      <c r="A25">
        <v>1.6666841728506857E-2</v>
      </c>
    </row>
    <row r="26" spans="1:1" x14ac:dyDescent="0.35">
      <c r="A26">
        <v>6.9201441494519348E-3</v>
      </c>
    </row>
    <row r="27" spans="1:1" x14ac:dyDescent="0.35">
      <c r="A27">
        <v>7.9763556860691989E-2</v>
      </c>
    </row>
    <row r="28" spans="1:1" x14ac:dyDescent="0.35">
      <c r="A28">
        <v>1.7896758273391235E-2</v>
      </c>
    </row>
    <row r="29" spans="1:1" x14ac:dyDescent="0.35">
      <c r="A29">
        <v>3.4598967861636964E-2</v>
      </c>
    </row>
    <row r="30" spans="1:1" x14ac:dyDescent="0.35">
      <c r="A30">
        <v>2.5185097216070372E-5</v>
      </c>
    </row>
    <row r="31" spans="1:1" x14ac:dyDescent="0.35">
      <c r="A31">
        <v>0.26438583499930851</v>
      </c>
    </row>
    <row r="32" spans="1:1" x14ac:dyDescent="0.35">
      <c r="A32">
        <v>8.956742194448487E-3</v>
      </c>
    </row>
    <row r="33" spans="1:1" x14ac:dyDescent="0.35">
      <c r="A33">
        <v>0.88211907123716671</v>
      </c>
    </row>
    <row r="34" spans="1:1" x14ac:dyDescent="0.35">
      <c r="A34">
        <v>6.2645639130756731E-6</v>
      </c>
    </row>
    <row r="35" spans="1:1" x14ac:dyDescent="0.35">
      <c r="A35">
        <v>3.5132645821591957E-3</v>
      </c>
    </row>
    <row r="36" spans="1:1" x14ac:dyDescent="0.35">
      <c r="A36">
        <v>1.0900447102543863E-2</v>
      </c>
    </row>
    <row r="37" spans="1:1" x14ac:dyDescent="0.35">
      <c r="A37">
        <v>0.39789803582827887</v>
      </c>
    </row>
    <row r="38" spans="1:1" x14ac:dyDescent="0.35">
      <c r="A38">
        <v>2.2426032692018555E-5</v>
      </c>
    </row>
    <row r="39" spans="1:1" x14ac:dyDescent="0.35">
      <c r="A39">
        <v>7.8736703103434984E-3</v>
      </c>
    </row>
    <row r="40" spans="1:1" x14ac:dyDescent="0.35">
      <c r="A40">
        <v>4.2243558500293057E-2</v>
      </c>
    </row>
    <row r="41" spans="1:1" x14ac:dyDescent="0.35">
      <c r="A41">
        <v>4.0248795301554473E-2</v>
      </c>
    </row>
    <row r="42" spans="1:1" x14ac:dyDescent="0.35">
      <c r="A42">
        <v>0.27934699496064008</v>
      </c>
    </row>
    <row r="43" spans="1:1" x14ac:dyDescent="0.35">
      <c r="A43">
        <v>7.6796437923364116E-3</v>
      </c>
    </row>
    <row r="44" spans="1:1" x14ac:dyDescent="0.35">
      <c r="A44">
        <v>6.866515280695277E-3</v>
      </c>
    </row>
    <row r="45" spans="1:1" x14ac:dyDescent="0.35">
      <c r="A45">
        <v>0.27257057483604635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Raw Counts</vt:lpstr>
      <vt:lpstr>time</vt:lpstr>
      <vt:lpstr>Overall Combined Genet Averages</vt:lpstr>
      <vt:lpstr>Sheet3</vt:lpstr>
      <vt:lpstr>Sperm Graph</vt:lpstr>
      <vt:lpstr>Ova Graph</vt:lpstr>
      <vt:lpstr>Self Crosses Graph</vt:lpstr>
      <vt:lpstr>Reciprocal Cross Graph</vt:lpstr>
      <vt:lpstr>Sheet2</vt:lpstr>
      <vt:lpstr>Genet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Parsons, Emily Emily (Student)</cp:lastModifiedBy>
  <dcterms:created xsi:type="dcterms:W3CDTF">2022-08-22T18:00:32Z</dcterms:created>
  <dcterms:modified xsi:type="dcterms:W3CDTF">2022-12-14T17:31:46Z</dcterms:modified>
</cp:coreProperties>
</file>