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8595A488-2104-4E42-BE1C-367367BFB477}" xr6:coauthVersionLast="45" xr6:coauthVersionMax="46" xr10:uidLastSave="{00000000-0000-0000-0000-000000000000}"/>
  <bookViews>
    <workbookView xWindow="-110" yWindow="-110" windowWidth="19420" windowHeight="11020" tabRatio="959" firstSheet="1" activeTab="2" xr2:uid="{8340E79B-0490-4A37-9EDC-59AF4E8663A8}"/>
  </bookViews>
  <sheets>
    <sheet name="Self and Batch cross t-test" sheetId="14" r:id="rId1"/>
    <sheet name="Individual Directionality " sheetId="12" r:id="rId2"/>
    <sheet name="Genet Directionality" sheetId="13" r:id="rId3"/>
    <sheet name="Sheet1" sheetId="21" r:id="rId4"/>
    <sheet name="Individual cross t-tests" sheetId="11" r:id="rId5"/>
    <sheet name="mean vs. batch cross" sheetId="15" r:id="rId6"/>
    <sheet name="SelfcrossesvsOutcrosses graph" sheetId="20" r:id="rId7"/>
    <sheet name="Split batch cross" sheetId="16" r:id="rId8"/>
    <sheet name="Sheet2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1" i="14" l="1"/>
  <c r="Z10" i="14"/>
  <c r="Z9" i="14"/>
  <c r="Z8" i="14"/>
  <c r="I26" i="21"/>
  <c r="G22" i="13" l="1"/>
  <c r="G21" i="13"/>
  <c r="F21" i="13"/>
  <c r="G23" i="13"/>
  <c r="G20" i="13"/>
  <c r="F23" i="13"/>
  <c r="F22" i="13"/>
  <c r="F20" i="13"/>
  <c r="E23" i="13"/>
  <c r="E22" i="13"/>
  <c r="E21" i="13"/>
  <c r="E20" i="13"/>
  <c r="D23" i="13"/>
  <c r="D22" i="13"/>
  <c r="D21" i="13"/>
  <c r="D20" i="13"/>
  <c r="F26" i="21"/>
  <c r="O26" i="21"/>
  <c r="L26" i="21"/>
  <c r="J32" i="21"/>
  <c r="J31" i="21"/>
  <c r="J30" i="21"/>
  <c r="J29" i="21"/>
  <c r="F34" i="16" l="1"/>
  <c r="C34" i="16"/>
  <c r="D10" i="12"/>
  <c r="L4" i="15"/>
  <c r="M4" i="15" s="1"/>
  <c r="J5" i="15"/>
  <c r="L2" i="15" s="1"/>
  <c r="M2" i="15" s="1"/>
  <c r="H28" i="16"/>
  <c r="L5" i="12"/>
  <c r="X5" i="12"/>
  <c r="T5" i="12"/>
  <c r="P5" i="12"/>
  <c r="H5" i="12"/>
  <c r="D5" i="12"/>
  <c r="L3" i="15" l="1"/>
  <c r="M3" i="15" s="1"/>
  <c r="M5" i="15" s="1"/>
  <c r="M6" i="15" s="1"/>
  <c r="H10" i="12"/>
  <c r="L10" i="12"/>
  <c r="P10" i="12"/>
  <c r="T10" i="12"/>
  <c r="X10" i="12"/>
  <c r="D14" i="12"/>
  <c r="H14" i="12"/>
  <c r="L14" i="12"/>
  <c r="P14" i="12"/>
  <c r="T14" i="12"/>
  <c r="X14" i="12"/>
  <c r="D5" i="2"/>
  <c r="P9" i="2" l="1"/>
  <c r="D9" i="2"/>
  <c r="H9" i="2"/>
  <c r="H5" i="2"/>
  <c r="P5" i="2"/>
  <c r="L5" i="2"/>
  <c r="L9" i="2"/>
</calcChain>
</file>

<file path=xl/sharedStrings.xml><?xml version="1.0" encoding="utf-8"?>
<sst xmlns="http://schemas.openxmlformats.org/spreadsheetml/2006/main" count="834" uniqueCount="134">
  <si>
    <t>cross</t>
  </si>
  <si>
    <t>fert</t>
  </si>
  <si>
    <t>homog_KING</t>
  </si>
  <si>
    <t>B8-U38</t>
  </si>
  <si>
    <t>B8-U50</t>
  </si>
  <si>
    <t>B8-U94</t>
  </si>
  <si>
    <t>U38-B8</t>
  </si>
  <si>
    <t>U38-U50</t>
  </si>
  <si>
    <t>U38-U94</t>
  </si>
  <si>
    <t>U50-B8</t>
  </si>
  <si>
    <t>U50-U38</t>
  </si>
  <si>
    <t>U50-U94</t>
  </si>
  <si>
    <t>U94-B8</t>
  </si>
  <si>
    <t>U94-U38</t>
  </si>
  <si>
    <t>U94-U50</t>
  </si>
  <si>
    <t>t-Test: Two-Sample Assuming 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</si>
  <si>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</si>
  <si>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</si>
  <si>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</si>
  <si>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</si>
  <si>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</si>
  <si>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</si>
  <si>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</si>
  <si>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</si>
  <si>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</si>
  <si>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</si>
  <si>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</si>
  <si>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</si>
  <si>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Genet </t>
  </si>
  <si>
    <t>p-value</t>
  </si>
  <si>
    <t>B8</t>
  </si>
  <si>
    <t>U38</t>
  </si>
  <si>
    <t>U50</t>
  </si>
  <si>
    <t>U94</t>
  </si>
  <si>
    <t>Avg. Fert for Sperm Crosses</t>
  </si>
  <si>
    <t>Avg. Fert for Ova Crosses</t>
  </si>
  <si>
    <t>U50 &amp; U94</t>
  </si>
  <si>
    <t>U38 &amp; U94</t>
  </si>
  <si>
    <t>U38 &amp; U50</t>
  </si>
  <si>
    <t>B8 &amp; U94</t>
  </si>
  <si>
    <t>B8 &amp; U50</t>
  </si>
  <si>
    <t>B8 &amp; U38</t>
  </si>
  <si>
    <t>SE</t>
  </si>
  <si>
    <t>Fert</t>
  </si>
  <si>
    <t>Cross</t>
  </si>
  <si>
    <t>*</t>
  </si>
  <si>
    <t>ova cross avg fert</t>
  </si>
  <si>
    <t>sperm cross avg fert</t>
  </si>
  <si>
    <t>genet</t>
  </si>
  <si>
    <t>S.E.</t>
  </si>
  <si>
    <t>B8-B8</t>
  </si>
  <si>
    <t>U38-U38</t>
  </si>
  <si>
    <t>U50-U50</t>
  </si>
  <si>
    <t>DD1</t>
  </si>
  <si>
    <t>DD2</t>
  </si>
  <si>
    <t>DD3</t>
  </si>
  <si>
    <t>Batch 1</t>
  </si>
  <si>
    <t>Batch 2</t>
  </si>
  <si>
    <t>Batch 3</t>
  </si>
  <si>
    <t>Cross Mean</t>
  </si>
  <si>
    <t>Batch Mean</t>
  </si>
  <si>
    <t>Higher</t>
  </si>
  <si>
    <t>Lower</t>
  </si>
  <si>
    <t>U94 Self Avg</t>
  </si>
  <si>
    <t>Cross Fert Avg</t>
  </si>
  <si>
    <t>U50 Self Avg</t>
  </si>
  <si>
    <t>U38 Self Avg</t>
  </si>
  <si>
    <t>B8 Self Avg</t>
  </si>
  <si>
    <t>Batch</t>
  </si>
  <si>
    <t>Sperm</t>
  </si>
  <si>
    <t>Ova</t>
  </si>
  <si>
    <t>t-Test: Two-Sample Assuming Unequal Variances</t>
  </si>
  <si>
    <t>Cross Avg</t>
  </si>
  <si>
    <t>Batch Avg.</t>
  </si>
  <si>
    <t>Night 1</t>
  </si>
  <si>
    <t>P-value</t>
  </si>
  <si>
    <t>Cross (Sperm-Ova)</t>
  </si>
  <si>
    <t>% Fert.</t>
  </si>
  <si>
    <t>B8 Self</t>
  </si>
  <si>
    <t>B8 - U38</t>
  </si>
  <si>
    <t>U38 - B8</t>
  </si>
  <si>
    <t>U94-U94</t>
  </si>
  <si>
    <t xml:space="preserve">U38-U94 </t>
  </si>
  <si>
    <t>U38 Self</t>
  </si>
  <si>
    <t>U50 Self</t>
  </si>
  <si>
    <t>U94 Self</t>
  </si>
  <si>
    <t>Genet</t>
  </si>
  <si>
    <t>Sperm Cross</t>
  </si>
  <si>
    <t>Ova Cross</t>
  </si>
  <si>
    <t>Sperm Avg. (n=3)</t>
  </si>
  <si>
    <t>Ova Avg. (n=3)</t>
  </si>
  <si>
    <t> =A2&amp;" "&amp;B2</t>
  </si>
  <si>
    <t xml:space="preserve">p-value </t>
  </si>
  <si>
    <t>0.0464*</t>
  </si>
  <si>
    <t>0.0342*</t>
  </si>
  <si>
    <t>0.0005*</t>
  </si>
  <si>
    <t>0.0104*</t>
  </si>
  <si>
    <t>r-values</t>
  </si>
  <si>
    <t>0.0002802 ***</t>
  </si>
  <si>
    <t>AVERAGES</t>
  </si>
  <si>
    <t>ALL REPS</t>
  </si>
  <si>
    <t>sperm</t>
  </si>
  <si>
    <t>ova</t>
  </si>
  <si>
    <t>0.02941 *</t>
  </si>
  <si>
    <t>0.01244 *</t>
  </si>
  <si>
    <t>0.0007034 ***</t>
  </si>
  <si>
    <t>1.416e-06 ***</t>
  </si>
  <si>
    <t>1.559e-06 ***</t>
  </si>
  <si>
    <t>Overall avg</t>
  </si>
  <si>
    <t>0.02283 *</t>
  </si>
  <si>
    <t>Batch (n=3)</t>
  </si>
  <si>
    <t>Fert. Avg (n=43)</t>
  </si>
  <si>
    <t>Self Avg (n=3)</t>
  </si>
  <si>
    <t xml:space="preserve">Batch Avg (n=3) </t>
  </si>
  <si>
    <t>Batch p-value</t>
  </si>
  <si>
    <t>Self p-value</t>
  </si>
  <si>
    <t>Self Fert</t>
  </si>
  <si>
    <t>BATCH T TEST</t>
  </si>
  <si>
    <t>Self Crosses (n=3)</t>
  </si>
  <si>
    <t>sperm avg (n=9)</t>
  </si>
  <si>
    <t>ova average</t>
  </si>
  <si>
    <t>sperm self p-value</t>
  </si>
  <si>
    <t>ova self p-value</t>
  </si>
  <si>
    <t>sperm batch p-value</t>
  </si>
  <si>
    <t>ova batch p-value</t>
  </si>
  <si>
    <t>0.00313*</t>
  </si>
  <si>
    <t xml:space="preserve">Higher than batch average </t>
  </si>
  <si>
    <t xml:space="preserve">Lower than batch average </t>
  </si>
  <si>
    <t>U38 &amp; B8</t>
  </si>
  <si>
    <t>022</t>
  </si>
  <si>
    <t>049</t>
  </si>
  <si>
    <t>077</t>
  </si>
  <si>
    <t>108</t>
  </si>
  <si>
    <t xml:space="preserve">Batch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</si>
</sst>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202124"/>
      <name val="Roboto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2" fontId="0" fillId="0" borderId="7" xfId="0" applyNumberFormat="1" applyFill="1" applyBorder="1" applyAlignment="1"/>
    <xf numFmtId="0" fontId="0" fillId="0" borderId="7" xfId="0" applyBorder="1"/>
    <xf numFmtId="164" fontId="2" fillId="0" borderId="0" xfId="0" applyNumberFormat="1" applyFont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0" fillId="0" borderId="7" xfId="0" applyNumberFormat="1" applyBorder="1"/>
    <xf numFmtId="2" fontId="0" fillId="0" borderId="0" xfId="0" applyNumberFormat="1"/>
    <xf numFmtId="2" fontId="0" fillId="0" borderId="5" xfId="0" applyNumberFormat="1" applyBorder="1"/>
    <xf numFmtId="2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2" fillId="0" borderId="10" xfId="0" applyFont="1" applyBorder="1"/>
    <xf numFmtId="0" fontId="0" fillId="0" borderId="11" xfId="0" applyBorder="1"/>
    <xf numFmtId="2" fontId="0" fillId="0" borderId="10" xfId="0" applyNumberFormat="1" applyBorder="1"/>
    <xf numFmtId="2" fontId="0" fillId="0" borderId="3" xfId="0" applyNumberFormat="1" applyBorder="1"/>
    <xf numFmtId="2" fontId="0" fillId="0" borderId="8" xfId="0" applyNumberFormat="1" applyBorder="1"/>
    <xf numFmtId="0" fontId="0" fillId="0" borderId="12" xfId="0" applyBorder="1"/>
    <xf numFmtId="11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17" xfId="0" applyBorder="1"/>
    <xf numFmtId="164" fontId="0" fillId="0" borderId="0" xfId="0" applyNumberFormat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12" xfId="0" applyNumberFormat="1" applyBorder="1"/>
    <xf numFmtId="0" fontId="0" fillId="0" borderId="21" xfId="0" applyBorder="1"/>
    <xf numFmtId="2" fontId="0" fillId="0" borderId="0" xfId="0" applyNumberFormat="1" applyFill="1" applyBorder="1"/>
    <xf numFmtId="0" fontId="0" fillId="0" borderId="5" xfId="0" applyFill="1" applyBorder="1"/>
    <xf numFmtId="0" fontId="2" fillId="0" borderId="0" xfId="0" applyFont="1" applyFill="1" applyBorder="1" applyAlignment="1"/>
    <xf numFmtId="164" fontId="0" fillId="0" borderId="5" xfId="0" applyNumberFormat="1" applyFont="1" applyBorder="1"/>
    <xf numFmtId="0" fontId="0" fillId="0" borderId="1" xfId="0" applyBorder="1"/>
    <xf numFmtId="0" fontId="3" fillId="0" borderId="22" xfId="0" applyFont="1" applyBorder="1"/>
    <xf numFmtId="0" fontId="4" fillId="0" borderId="23" xfId="0" applyFont="1" applyBorder="1"/>
    <xf numFmtId="0" fontId="4" fillId="0" borderId="0" xfId="0" applyFont="1"/>
    <xf numFmtId="0" fontId="4" fillId="0" borderId="0" xfId="0" applyFont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24" xfId="0" applyFill="1" applyBorder="1"/>
    <xf numFmtId="0" fontId="0" fillId="0" borderId="14" xfId="0" applyBorder="1"/>
    <xf numFmtId="0" fontId="5" fillId="0" borderId="0" xfId="0" applyFont="1"/>
    <xf numFmtId="164" fontId="2" fillId="0" borderId="25" xfId="0" applyNumberFormat="1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0" borderId="14" xfId="0" applyFill="1" applyBorder="1"/>
    <xf numFmtId="164" fontId="2" fillId="0" borderId="0" xfId="0" applyNumberFormat="1" applyFont="1" applyAlignment="1">
      <alignment horizontal="right"/>
    </xf>
    <xf numFmtId="0" fontId="2" fillId="0" borderId="0" xfId="0" applyFont="1"/>
    <xf numFmtId="164" fontId="0" fillId="0" borderId="12" xfId="0" applyNumberFormat="1" applyBorder="1"/>
    <xf numFmtId="0" fontId="0" fillId="0" borderId="26" xfId="0" applyBorder="1"/>
    <xf numFmtId="2" fontId="0" fillId="0" borderId="0" xfId="0" applyNumberFormat="1" applyBorder="1"/>
    <xf numFmtId="0" fontId="1" fillId="0" borderId="27" xfId="0" applyFont="1" applyBorder="1"/>
    <xf numFmtId="0" fontId="0" fillId="0" borderId="0" xfId="0" applyFont="1"/>
    <xf numFmtId="0" fontId="1" fillId="0" borderId="0" xfId="0" applyFont="1" applyBorder="1" applyAlignment="1">
      <alignment horizontal="center"/>
    </xf>
    <xf numFmtId="11" fontId="0" fillId="0" borderId="0" xfId="0" applyNumberFormat="1"/>
    <xf numFmtId="11" fontId="2" fillId="0" borderId="0" xfId="0" applyNumberFormat="1" applyFont="1"/>
    <xf numFmtId="0" fontId="1" fillId="0" borderId="27" xfId="0" applyFont="1" applyBorder="1" applyAlignment="1">
      <alignment horizontal="center"/>
    </xf>
    <xf numFmtId="0" fontId="0" fillId="0" borderId="7" xfId="0" applyFill="1" applyBorder="1"/>
    <xf numFmtId="0" fontId="0" fillId="0" borderId="27" xfId="0" applyBorder="1"/>
    <xf numFmtId="165" fontId="0" fillId="0" borderId="10" xfId="0" applyNumberFormat="1" applyBorder="1"/>
    <xf numFmtId="0" fontId="0" fillId="0" borderId="0" xfId="0" applyAlignment="1">
      <alignment horizontal="left" indent="1"/>
    </xf>
    <xf numFmtId="49" fontId="0" fillId="0" borderId="0" xfId="0" applyNumberFormat="1"/>
    <xf numFmtId="164" fontId="0" fillId="0" borderId="25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828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Cross vs. Two-Genet</a:t>
            </a:r>
            <a:r>
              <a:rPr lang="en-US" baseline="0"/>
              <a:t> Crosses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'Self and Batch cross t-test'!$F$2:$F$15</c:f>
                <c:numCache>
                  <c:formatCode>General</c:formatCode>
                  <c:ptCount val="14"/>
                  <c:pt idx="0">
                    <c:v>1.6260162600000001</c:v>
                  </c:pt>
                  <c:pt idx="1">
                    <c:v>5.4667449190712318</c:v>
                  </c:pt>
                  <c:pt idx="2">
                    <c:v>5.395862399426739</c:v>
                  </c:pt>
                  <c:pt idx="3">
                    <c:v>1.8809136981619805</c:v>
                  </c:pt>
                  <c:pt idx="4">
                    <c:v>4.0604115541205061</c:v>
                  </c:pt>
                  <c:pt idx="5">
                    <c:v>7.1745114208162279</c:v>
                  </c:pt>
                  <c:pt idx="6">
                    <c:v>5.9597332170357289</c:v>
                  </c:pt>
                  <c:pt idx="7">
                    <c:v>1.1317512652538453</c:v>
                  </c:pt>
                  <c:pt idx="8">
                    <c:v>5.3902751301124328</c:v>
                  </c:pt>
                  <c:pt idx="9">
                    <c:v>3.7818928157082672</c:v>
                  </c:pt>
                  <c:pt idx="10">
                    <c:v>3.4761403339165367</c:v>
                  </c:pt>
                  <c:pt idx="11">
                    <c:v>7.2983525663839055</c:v>
                  </c:pt>
                  <c:pt idx="13">
                    <c:v>1.4817705184475725</c:v>
                  </c:pt>
                </c:numCache>
              </c:numRef>
            </c:plus>
            <c:minus>
              <c:numRef>
                <c:f>'Self and Batch cross t-test'!$F$2:$F$15</c:f>
                <c:numCache>
                  <c:formatCode>General</c:formatCode>
                  <c:ptCount val="14"/>
                  <c:pt idx="0">
                    <c:v>1.6260162600000001</c:v>
                  </c:pt>
                  <c:pt idx="1">
                    <c:v>5.4667449190712318</c:v>
                  </c:pt>
                  <c:pt idx="2">
                    <c:v>5.395862399426739</c:v>
                  </c:pt>
                  <c:pt idx="3">
                    <c:v>1.8809136981619805</c:v>
                  </c:pt>
                  <c:pt idx="4">
                    <c:v>4.0604115541205061</c:v>
                  </c:pt>
                  <c:pt idx="5">
                    <c:v>7.1745114208162279</c:v>
                  </c:pt>
                  <c:pt idx="6">
                    <c:v>5.9597332170357289</c:v>
                  </c:pt>
                  <c:pt idx="7">
                    <c:v>1.1317512652538453</c:v>
                  </c:pt>
                  <c:pt idx="8">
                    <c:v>5.3902751301124328</c:v>
                  </c:pt>
                  <c:pt idx="9">
                    <c:v>3.7818928157082672</c:v>
                  </c:pt>
                  <c:pt idx="10">
                    <c:v>3.4761403339165367</c:v>
                  </c:pt>
                  <c:pt idx="11">
                    <c:v>7.2983525663839055</c:v>
                  </c:pt>
                  <c:pt idx="13">
                    <c:v>1.4817705184475725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and Batch cross t-test'!$A$2:$A$15</c:f>
              <c:strCache>
                <c:ptCount val="14"/>
                <c:pt idx="0">
                  <c:v>B8-U38</c:v>
                </c:pt>
                <c:pt idx="1">
                  <c:v>U38-B8</c:v>
                </c:pt>
                <c:pt idx="2">
                  <c:v>B8-U50</c:v>
                </c:pt>
                <c:pt idx="3">
                  <c:v>U50-B8</c:v>
                </c:pt>
                <c:pt idx="4">
                  <c:v>B8-U94</c:v>
                </c:pt>
                <c:pt idx="5">
                  <c:v>U94-B8</c:v>
                </c:pt>
                <c:pt idx="6">
                  <c:v>U38-U50</c:v>
                </c:pt>
                <c:pt idx="7">
                  <c:v>U50-U38</c:v>
                </c:pt>
                <c:pt idx="8">
                  <c:v>U38-U94</c:v>
                </c:pt>
                <c:pt idx="9">
                  <c:v>U94-U38</c:v>
                </c:pt>
                <c:pt idx="10">
                  <c:v>U50-U94</c:v>
                </c:pt>
                <c:pt idx="11">
                  <c:v>U94-U50</c:v>
                </c:pt>
                <c:pt idx="13">
                  <c:v>Batch</c:v>
                </c:pt>
              </c:strCache>
            </c:strRef>
          </c:cat>
          <c:val>
            <c:numRef>
              <c:f>'Self and Batch cross t-test'!$B$2:$B$15</c:f>
              <c:numCache>
                <c:formatCode>0.00</c:formatCode>
                <c:ptCount val="14"/>
                <c:pt idx="0">
                  <c:v>98.373983740000014</c:v>
                </c:pt>
                <c:pt idx="1">
                  <c:v>79.128980593333338</c:v>
                </c:pt>
                <c:pt idx="2">
                  <c:v>71.640056476666658</c:v>
                </c:pt>
                <c:pt idx="3">
                  <c:v>87.176345666666677</c:v>
                </c:pt>
                <c:pt idx="4">
                  <c:v>83.684514493333324</c:v>
                </c:pt>
                <c:pt idx="5">
                  <c:v>88.804619543333331</c:v>
                </c:pt>
                <c:pt idx="6">
                  <c:v>64.123093679999997</c:v>
                </c:pt>
                <c:pt idx="7">
                  <c:v>96.489262373333347</c:v>
                </c:pt>
                <c:pt idx="8">
                  <c:v>50.396505376666674</c:v>
                </c:pt>
                <c:pt idx="9">
                  <c:v>90.488554903333338</c:v>
                </c:pt>
                <c:pt idx="10">
                  <c:v>37.473036223333331</c:v>
                </c:pt>
                <c:pt idx="11">
                  <c:v>65.403086909999999</c:v>
                </c:pt>
                <c:pt idx="13">
                  <c:v>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8-46B2-BBC3-BE5F5A06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95919"/>
        <c:axId val="174294671"/>
      </c:barChart>
      <c:catAx>
        <c:axId val="17429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671"/>
        <c:crosses val="autoZero"/>
        <c:auto val="1"/>
        <c:lblAlgn val="ctr"/>
        <c:lblOffset val="100"/>
        <c:noMultiLvlLbl val="0"/>
      </c:catAx>
      <c:valAx>
        <c:axId val="1742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U38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Sheet2!$F$2:$F$4</c:f>
              <c:numCache>
                <c:formatCode>General</c:formatCode>
                <c:ptCount val="3"/>
                <c:pt idx="0">
                  <c:v>-5.8799999999999998E-2</c:v>
                </c:pt>
                <c:pt idx="1">
                  <c:v>-6.0100000000000001E-2</c:v>
                </c:pt>
                <c:pt idx="2">
                  <c:v>-7.3300000000000004E-2</c:v>
                </c:pt>
              </c:numCache>
            </c:numRef>
          </c:xVal>
          <c:yVal>
            <c:numRef>
              <c:f>Sheet2!$G$2:$G$4</c:f>
              <c:numCache>
                <c:formatCode>General</c:formatCode>
                <c:ptCount val="3"/>
                <c:pt idx="0">
                  <c:v>79.128980593333338</c:v>
                </c:pt>
                <c:pt idx="1">
                  <c:v>64.123093679999997</c:v>
                </c:pt>
                <c:pt idx="2">
                  <c:v>50.396505376666674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7-472E-B8F5-226C7DE5F433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Sheet2!$F$6:$F$8</c:f>
              <c:numCache>
                <c:formatCode>General</c:formatCode>
                <c:ptCount val="3"/>
                <c:pt idx="0">
                  <c:v>-5.8799999999999998E-2</c:v>
                </c:pt>
                <c:pt idx="1">
                  <c:v>-6.0100000000000001E-2</c:v>
                </c:pt>
                <c:pt idx="2">
                  <c:v>-7.3300000000000004E-2</c:v>
                </c:pt>
              </c:numCache>
            </c:numRef>
          </c:xVal>
          <c:yVal>
            <c:numRef>
              <c:f>Sheet2!$G$6:$G$8</c:f>
              <c:numCache>
                <c:formatCode>General</c:formatCode>
                <c:ptCount val="3"/>
                <c:pt idx="0">
                  <c:v>98.373983740000014</c:v>
                </c:pt>
                <c:pt idx="1">
                  <c:v>96.489262373333347</c:v>
                </c:pt>
                <c:pt idx="2">
                  <c:v>90.488554903333338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7-472E-B8F5-226C7DE5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36559"/>
        <c:axId val="1739229487"/>
      </c:scatterChart>
      <c:valAx>
        <c:axId val="173923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29487"/>
        <c:crosses val="autoZero"/>
        <c:crossBetween val="midCat"/>
      </c:valAx>
      <c:valAx>
        <c:axId val="17392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Sheet2!$J$2:$J$4</c:f>
              <c:numCache>
                <c:formatCode>General</c:formatCode>
                <c:ptCount val="3"/>
                <c:pt idx="0">
                  <c:v>-5.62E-2</c:v>
                </c:pt>
                <c:pt idx="1">
                  <c:v>-6.0100000000000001E-2</c:v>
                </c:pt>
                <c:pt idx="2">
                  <c:v>-7.2400000000000006E-2</c:v>
                </c:pt>
              </c:numCache>
            </c:numRef>
          </c:xVal>
          <c:yVal>
            <c:numRef>
              <c:f>Sheet2!$K$2:$K$4</c:f>
              <c:numCache>
                <c:formatCode>General</c:formatCode>
                <c:ptCount val="3"/>
                <c:pt idx="0">
                  <c:v>87.176345666666677</c:v>
                </c:pt>
                <c:pt idx="1">
                  <c:v>96.489262373333347</c:v>
                </c:pt>
                <c:pt idx="2">
                  <c:v>37.473036223333331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A-40C8-9730-6E4152533A3A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Sheet2!$J$6:$J$8</c:f>
              <c:numCache>
                <c:formatCode>General</c:formatCode>
                <c:ptCount val="3"/>
                <c:pt idx="0">
                  <c:v>-5.62E-2</c:v>
                </c:pt>
                <c:pt idx="1">
                  <c:v>-6.0100000000000001E-2</c:v>
                </c:pt>
                <c:pt idx="2">
                  <c:v>-7.2400000000000006E-2</c:v>
                </c:pt>
              </c:numCache>
            </c:numRef>
          </c:xVal>
          <c:yVal>
            <c:numRef>
              <c:f>Sheet2!$K$6:$K$8</c:f>
              <c:numCache>
                <c:formatCode>General</c:formatCode>
                <c:ptCount val="3"/>
                <c:pt idx="0">
                  <c:v>71.640056476666658</c:v>
                </c:pt>
                <c:pt idx="1">
                  <c:v>64.123093679999997</c:v>
                </c:pt>
                <c:pt idx="2">
                  <c:v>65.403086909999999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A-40C8-9730-6E4152533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48207"/>
        <c:axId val="1739249455"/>
      </c:scatterChart>
      <c:valAx>
        <c:axId val="173924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49455"/>
        <c:crosses val="autoZero"/>
        <c:crossBetween val="midCat"/>
      </c:valAx>
      <c:valAx>
        <c:axId val="173924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4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Sheet2!$N$2:$N$4</c:f>
              <c:numCache>
                <c:formatCode>General</c:formatCode>
                <c:ptCount val="3"/>
                <c:pt idx="0">
                  <c:v>-4.0099999999999997E-2</c:v>
                </c:pt>
                <c:pt idx="1">
                  <c:v>-7.3300000000000004E-2</c:v>
                </c:pt>
                <c:pt idx="2">
                  <c:v>-7.2400000000000006E-2</c:v>
                </c:pt>
              </c:numCache>
            </c:numRef>
          </c:xVal>
          <c:yVal>
            <c:numRef>
              <c:f>Sheet2!$O$2:$O$4</c:f>
              <c:numCache>
                <c:formatCode>General</c:formatCode>
                <c:ptCount val="3"/>
                <c:pt idx="0">
                  <c:v>88.804619543333331</c:v>
                </c:pt>
                <c:pt idx="1">
                  <c:v>90.488554903333338</c:v>
                </c:pt>
                <c:pt idx="2">
                  <c:v>65.403086909999999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9-47CC-ABFE-312A72563BAD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Sheet2!$N$6:$N$8</c:f>
              <c:numCache>
                <c:formatCode>General</c:formatCode>
                <c:ptCount val="3"/>
                <c:pt idx="0">
                  <c:v>-4.0099999999999997E-2</c:v>
                </c:pt>
                <c:pt idx="1">
                  <c:v>-7.3300000000000004E-2</c:v>
                </c:pt>
                <c:pt idx="2">
                  <c:v>-7.2400000000000006E-2</c:v>
                </c:pt>
              </c:numCache>
            </c:numRef>
          </c:xVal>
          <c:yVal>
            <c:numRef>
              <c:f>Sheet2!$O$6:$O$8</c:f>
              <c:numCache>
                <c:formatCode>General</c:formatCode>
                <c:ptCount val="3"/>
                <c:pt idx="0">
                  <c:v>83.684514493333324</c:v>
                </c:pt>
                <c:pt idx="1">
                  <c:v>50.396505376666674</c:v>
                </c:pt>
                <c:pt idx="2">
                  <c:v>37.473036223333331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9-47CC-ABFE-312A7256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50287"/>
        <c:axId val="1739246959"/>
      </c:scatterChart>
      <c:valAx>
        <c:axId val="173925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46959"/>
        <c:crosses val="autoZero"/>
        <c:crossBetween val="midCat"/>
      </c:valAx>
      <c:valAx>
        <c:axId val="17392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5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Batch Cross vs.</a:t>
            </a:r>
            <a:r>
              <a:rPr lang="en-US" sz="1100" b="1" baseline="0">
                <a:solidFill>
                  <a:schemeClr val="tx1"/>
                </a:solidFill>
              </a:rPr>
              <a:t> Out-Crossed Pairs</a:t>
            </a:r>
            <a:endParaRPr lang="en-US" sz="11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123300730906393"/>
          <c:y val="1.2598425196850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69266621941315"/>
          <c:y val="7.7209746419492825E-2"/>
          <c:w val="0.62319091839977403"/>
          <c:h val="0.811707607415214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A-4CB0-B91D-E2BF85CD4AE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A-4CB0-B91D-E2BF85CD4AE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8A-4CB0-B91D-E2BF85CD4AE4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8A-4CB0-B91D-E2BF85CD4AE4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28A-4CB0-B91D-E2BF85CD4AE4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28A-4CB0-B91D-E2BF85CD4AE4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28A-4CB0-B91D-E2BF85CD4AE4}"/>
              </c:ext>
            </c:extLst>
          </c:dPt>
          <c:errBars>
            <c:errBarType val="both"/>
            <c:errValType val="cust"/>
            <c:noEndCap val="0"/>
            <c:plus>
              <c:numRef>
                <c:f>'Self and Batch cross t-test'!$M$1:$M$14</c:f>
                <c:numCache>
                  <c:formatCode>General</c:formatCode>
                  <c:ptCount val="14"/>
                  <c:pt idx="0">
                    <c:v>1.4817705184475725</c:v>
                  </c:pt>
                  <c:pt idx="2">
                    <c:v>7.2983525663839055</c:v>
                  </c:pt>
                  <c:pt idx="3">
                    <c:v>3.4761403339165367</c:v>
                  </c:pt>
                  <c:pt idx="4">
                    <c:v>3.7818928157082672</c:v>
                  </c:pt>
                  <c:pt idx="5">
                    <c:v>5.3902751301124328</c:v>
                  </c:pt>
                  <c:pt idx="6">
                    <c:v>1.1317512652538453</c:v>
                  </c:pt>
                  <c:pt idx="7">
                    <c:v>5.9597332170357289</c:v>
                  </c:pt>
                  <c:pt idx="8">
                    <c:v>7.1745114208162279</c:v>
                  </c:pt>
                  <c:pt idx="9">
                    <c:v>4.0604115541205061</c:v>
                  </c:pt>
                  <c:pt idx="10">
                    <c:v>1.8809136981619805</c:v>
                  </c:pt>
                  <c:pt idx="11">
                    <c:v>5.395862399426739</c:v>
                  </c:pt>
                  <c:pt idx="12">
                    <c:v>5.4667449190712318</c:v>
                  </c:pt>
                  <c:pt idx="13">
                    <c:v>1.6260162600000003</c:v>
                  </c:pt>
                </c:numCache>
              </c:numRef>
            </c:plus>
            <c:minus>
              <c:numRef>
                <c:f>'Self and Batch cross t-test'!$M$1:$M$14</c:f>
                <c:numCache>
                  <c:formatCode>General</c:formatCode>
                  <c:ptCount val="14"/>
                  <c:pt idx="0">
                    <c:v>1.4817705184475725</c:v>
                  </c:pt>
                  <c:pt idx="2">
                    <c:v>7.2983525663839055</c:v>
                  </c:pt>
                  <c:pt idx="3">
                    <c:v>3.4761403339165367</c:v>
                  </c:pt>
                  <c:pt idx="4">
                    <c:v>3.7818928157082672</c:v>
                  </c:pt>
                  <c:pt idx="5">
                    <c:v>5.3902751301124328</c:v>
                  </c:pt>
                  <c:pt idx="6">
                    <c:v>1.1317512652538453</c:v>
                  </c:pt>
                  <c:pt idx="7">
                    <c:v>5.9597332170357289</c:v>
                  </c:pt>
                  <c:pt idx="8">
                    <c:v>7.1745114208162279</c:v>
                  </c:pt>
                  <c:pt idx="9">
                    <c:v>4.0604115541205061</c:v>
                  </c:pt>
                  <c:pt idx="10">
                    <c:v>1.8809136981619805</c:v>
                  </c:pt>
                  <c:pt idx="11">
                    <c:v>5.395862399426739</c:v>
                  </c:pt>
                  <c:pt idx="12">
                    <c:v>5.4667449190712318</c:v>
                  </c:pt>
                  <c:pt idx="13">
                    <c:v>1.6260162600000003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and Batch cross t-test'!$A$2:$A$15</c:f>
              <c:strCache>
                <c:ptCount val="14"/>
                <c:pt idx="0">
                  <c:v>B8-U38</c:v>
                </c:pt>
                <c:pt idx="1">
                  <c:v>U38-B8</c:v>
                </c:pt>
                <c:pt idx="2">
                  <c:v>B8-U50</c:v>
                </c:pt>
                <c:pt idx="3">
                  <c:v>U50-B8</c:v>
                </c:pt>
                <c:pt idx="4">
                  <c:v>B8-U94</c:v>
                </c:pt>
                <c:pt idx="5">
                  <c:v>U94-B8</c:v>
                </c:pt>
                <c:pt idx="6">
                  <c:v>U38-U50</c:v>
                </c:pt>
                <c:pt idx="7">
                  <c:v>U50-U38</c:v>
                </c:pt>
                <c:pt idx="8">
                  <c:v>U38-U94</c:v>
                </c:pt>
                <c:pt idx="9">
                  <c:v>U94-U38</c:v>
                </c:pt>
                <c:pt idx="10">
                  <c:v>U50-U94</c:v>
                </c:pt>
                <c:pt idx="11">
                  <c:v>U94-U50</c:v>
                </c:pt>
                <c:pt idx="13">
                  <c:v>Batch</c:v>
                </c:pt>
              </c:strCache>
            </c:strRef>
          </c:cat>
          <c:val>
            <c:numRef>
              <c:f>'Self and Batch cross t-test'!$B$2:$B$15</c:f>
              <c:numCache>
                <c:formatCode>0.00</c:formatCode>
                <c:ptCount val="14"/>
                <c:pt idx="0">
                  <c:v>98.373983740000014</c:v>
                </c:pt>
                <c:pt idx="1">
                  <c:v>79.128980593333338</c:v>
                </c:pt>
                <c:pt idx="2">
                  <c:v>71.640056476666658</c:v>
                </c:pt>
                <c:pt idx="3">
                  <c:v>87.176345666666677</c:v>
                </c:pt>
                <c:pt idx="4">
                  <c:v>83.684514493333324</c:v>
                </c:pt>
                <c:pt idx="5">
                  <c:v>88.804619543333331</c:v>
                </c:pt>
                <c:pt idx="6">
                  <c:v>64.123093679999997</c:v>
                </c:pt>
                <c:pt idx="7">
                  <c:v>96.489262373333347</c:v>
                </c:pt>
                <c:pt idx="8">
                  <c:v>50.396505376666674</c:v>
                </c:pt>
                <c:pt idx="9">
                  <c:v>90.488554903333338</c:v>
                </c:pt>
                <c:pt idx="10">
                  <c:v>37.473036223333331</c:v>
                </c:pt>
                <c:pt idx="11">
                  <c:v>65.403086909999999</c:v>
                </c:pt>
                <c:pt idx="13">
                  <c:v>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8A-4CB0-B91D-E2BF85CD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295919"/>
        <c:axId val="174294671"/>
      </c:barChart>
      <c:catAx>
        <c:axId val="174295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Cross</a:t>
                </a:r>
                <a:r>
                  <a:rPr lang="en-US" b="1" baseline="0">
                    <a:solidFill>
                      <a:schemeClr val="tx1"/>
                    </a:solidFill>
                  </a:rPr>
                  <a:t> (Sperm-Ova)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0915575015006531E-2"/>
              <c:y val="0.41948862297724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671"/>
        <c:crosses val="autoZero"/>
        <c:auto val="1"/>
        <c:lblAlgn val="ctr"/>
        <c:lblOffset val="100"/>
        <c:noMultiLvlLbl val="0"/>
      </c:catAx>
      <c:valAx>
        <c:axId val="1742946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layout>
            <c:manualLayout>
              <c:xMode val="edge"/>
              <c:yMode val="edge"/>
              <c:x val="0.36716041100243635"/>
              <c:y val="0.93993551987103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2019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Night 1 Self Crosses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'Self and Batch cross t-test'!$AA$8:$AA$11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plus>
            <c:minus>
              <c:numRef>
                <c:f>'Self and Batch cross t-test'!$AA$8:$AA$11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'Self and Batch cross t-test'!$Y$8:$Y$11</c:f>
              <c:strCache>
                <c:ptCount val="4"/>
                <c:pt idx="0">
                  <c:v>B8</c:v>
                </c:pt>
                <c:pt idx="1">
                  <c:v>U38</c:v>
                </c:pt>
                <c:pt idx="2">
                  <c:v>U50</c:v>
                </c:pt>
                <c:pt idx="3">
                  <c:v>U94</c:v>
                </c:pt>
              </c:strCache>
            </c:strRef>
          </c:cat>
          <c:val>
            <c:numRef>
              <c:f>'Self and Batch cross t-test'!$Z$8:$Z$11</c:f>
              <c:numCache>
                <c:formatCode>0.00</c:formatCode>
                <c:ptCount val="4"/>
                <c:pt idx="0">
                  <c:v>2.6873325679295825</c:v>
                </c:pt>
                <c:pt idx="1">
                  <c:v>4.6991968044599624</c:v>
                </c:pt>
                <c:pt idx="2">
                  <c:v>2.1604938271604937</c:v>
                </c:pt>
                <c:pt idx="3">
                  <c:v>1.7450022461814914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6-43C3-9E50-CAAB530094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9"/>
        <c:overlap val="-27"/>
        <c:axId val="1955524880"/>
        <c:axId val="1951785536"/>
      </c:barChart>
      <c:catAx>
        <c:axId val="195552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85536"/>
        <c:crosses val="autoZero"/>
        <c:auto val="1"/>
        <c:lblAlgn val="ctr"/>
        <c:lblOffset val="100"/>
        <c:noMultiLvlLbl val="0"/>
      </c:catAx>
      <c:valAx>
        <c:axId val="1951785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 % Avg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crosses directionality - Night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'Individual Directionality '!$D$16:$D$32</c:f>
                <c:numCache>
                  <c:formatCode>General</c:formatCode>
                  <c:ptCount val="17"/>
                  <c:pt idx="0">
                    <c:v>1.6260162600000003</c:v>
                  </c:pt>
                  <c:pt idx="1">
                    <c:v>5.4667449190712318</c:v>
                  </c:pt>
                  <c:pt idx="3">
                    <c:v>5.395862399426739</c:v>
                  </c:pt>
                  <c:pt idx="4">
                    <c:v>1.8809136981619805</c:v>
                  </c:pt>
                  <c:pt idx="6">
                    <c:v>4.0604115541205061</c:v>
                  </c:pt>
                  <c:pt idx="7">
                    <c:v>7.1745114208162279</c:v>
                  </c:pt>
                  <c:pt idx="9">
                    <c:v>5.9597332170357289</c:v>
                  </c:pt>
                  <c:pt idx="10">
                    <c:v>1.1317512652538453</c:v>
                  </c:pt>
                  <c:pt idx="12">
                    <c:v>5.3902751301124328</c:v>
                  </c:pt>
                  <c:pt idx="13">
                    <c:v>3.7818928157082672</c:v>
                  </c:pt>
                  <c:pt idx="15">
                    <c:v>3.4761403339165367</c:v>
                  </c:pt>
                  <c:pt idx="16">
                    <c:v>7.2983525663839055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'Individual Directionality '!$B$16:$B$32</c:f>
              <c:strCache>
                <c:ptCount val="17"/>
                <c:pt idx="0">
                  <c:v>B8-U38</c:v>
                </c:pt>
                <c:pt idx="1">
                  <c:v>U38-B8</c:v>
                </c:pt>
                <c:pt idx="3">
                  <c:v>B8-U50</c:v>
                </c:pt>
                <c:pt idx="4">
                  <c:v>U50-B8</c:v>
                </c:pt>
                <c:pt idx="6">
                  <c:v>B8-U94</c:v>
                </c:pt>
                <c:pt idx="7">
                  <c:v>U94-B8</c:v>
                </c:pt>
                <c:pt idx="9">
                  <c:v>U38-U50</c:v>
                </c:pt>
                <c:pt idx="10">
                  <c:v>U50-U38</c:v>
                </c:pt>
                <c:pt idx="12">
                  <c:v>U38-U94</c:v>
                </c:pt>
                <c:pt idx="13">
                  <c:v>U94-U38</c:v>
                </c:pt>
                <c:pt idx="15">
                  <c:v>U50-U94</c:v>
                </c:pt>
                <c:pt idx="16">
                  <c:v>U94-U50</c:v>
                </c:pt>
              </c:strCache>
            </c:strRef>
          </c:cat>
          <c:val>
            <c:numRef>
              <c:f>'Individual Directionality '!$C$16:$C$32</c:f>
              <c:numCache>
                <c:formatCode>General</c:formatCode>
                <c:ptCount val="17"/>
                <c:pt idx="0">
                  <c:v>98.373983740000014</c:v>
                </c:pt>
                <c:pt idx="1">
                  <c:v>79.128980593333338</c:v>
                </c:pt>
                <c:pt idx="3">
                  <c:v>71.640056476666658</c:v>
                </c:pt>
                <c:pt idx="4">
                  <c:v>87.176345666666677</c:v>
                </c:pt>
                <c:pt idx="6">
                  <c:v>83.684514493333324</c:v>
                </c:pt>
                <c:pt idx="7">
                  <c:v>88.804619543333331</c:v>
                </c:pt>
                <c:pt idx="9">
                  <c:v>64.123093679999997</c:v>
                </c:pt>
                <c:pt idx="10">
                  <c:v>96.489262373333347</c:v>
                </c:pt>
                <c:pt idx="12">
                  <c:v>50.396505376666674</c:v>
                </c:pt>
                <c:pt idx="13">
                  <c:v>90.488554903333338</c:v>
                </c:pt>
                <c:pt idx="15">
                  <c:v>37.473036223333331</c:v>
                </c:pt>
                <c:pt idx="16">
                  <c:v>65.403086909999999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A3E-B82E-8827EA79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35167"/>
        <c:axId val="570235583"/>
      </c:barChart>
      <c:catAx>
        <c:axId val="57023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35583"/>
        <c:crosses val="autoZero"/>
        <c:auto val="1"/>
        <c:lblAlgn val="ctr"/>
        <c:lblOffset val="100"/>
        <c:noMultiLvlLbl val="0"/>
      </c:catAx>
      <c:valAx>
        <c:axId val="5702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3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Night</a:t>
            </a:r>
            <a:r>
              <a:rPr lang="en-US" baseline="0"/>
              <a:t> 1 Sperm Crosses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BC-4119-B1CE-E738AC6D052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BC-4119-B1CE-E738AC6D052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BC-4119-B1CE-E738AC6D052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6BC-4119-B1CE-E738AC6D0522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BC-4119-B1CE-E738AC6D052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BC-4119-B1CE-E738AC6D052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6BC-4119-B1CE-E738AC6D052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BC-4119-B1CE-E738AC6D0522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BC-4119-B1CE-E738AC6D052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6BC-4119-B1CE-E738AC6D052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6BC-4119-B1CE-E738AC6D052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6BC-4119-B1CE-E738AC6D0522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BC-4119-B1CE-E738AC6D0522}"/>
              </c:ext>
            </c:extLst>
          </c:dPt>
          <c:dPt>
            <c:idx val="16"/>
            <c:invertIfNegative val="0"/>
            <c:bubble3D val="0"/>
            <c:spPr>
              <a:solidFill>
                <a:srgbClr val="8828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BC-4119-B1CE-E738AC6D0522}"/>
              </c:ext>
            </c:extLst>
          </c:dPt>
          <c:dPt>
            <c:idx val="17"/>
            <c:invertIfNegative val="0"/>
            <c:bubble3D val="0"/>
            <c:spPr>
              <a:solidFill>
                <a:srgbClr val="8828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6BC-4119-B1CE-E738AC6D0522}"/>
              </c:ext>
            </c:extLst>
          </c:dPt>
          <c:dPt>
            <c:idx val="18"/>
            <c:invertIfNegative val="0"/>
            <c:bubble3D val="0"/>
            <c:spPr>
              <a:solidFill>
                <a:srgbClr val="8828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6BC-4119-B1CE-E738AC6D0522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6BC-4119-B1CE-E738AC6D0522}"/>
              </c:ext>
            </c:extLst>
          </c:dPt>
          <c:errBars>
            <c:errBarType val="both"/>
            <c:errValType val="cust"/>
            <c:noEndCap val="0"/>
            <c:plus>
              <c:numRef>
                <c:f>'Individual Directionality '!$W$18:$W$38</c:f>
                <c:numCache>
                  <c:formatCode>General</c:formatCode>
                  <c:ptCount val="21"/>
                  <c:pt idx="0">
                    <c:v>0.34468757769270458</c:v>
                  </c:pt>
                  <c:pt idx="1">
                    <c:v>1.6260162600000003</c:v>
                  </c:pt>
                  <c:pt idx="2">
                    <c:v>5.395862399426739</c:v>
                  </c:pt>
                  <c:pt idx="3">
                    <c:v>4.0604115541205061</c:v>
                  </c:pt>
                  <c:pt idx="5">
                    <c:v>1.050968549619304</c:v>
                  </c:pt>
                  <c:pt idx="6">
                    <c:v>5.4667449190712318</c:v>
                  </c:pt>
                  <c:pt idx="7">
                    <c:v>5.9597332170357289</c:v>
                  </c:pt>
                  <c:pt idx="8">
                    <c:v>5.3902751301124328</c:v>
                  </c:pt>
                  <c:pt idx="10">
                    <c:v>1.112824467735799</c:v>
                  </c:pt>
                  <c:pt idx="11">
                    <c:v>1.8809136981619805</c:v>
                  </c:pt>
                  <c:pt idx="12">
                    <c:v>1.1317512652538453</c:v>
                  </c:pt>
                  <c:pt idx="13">
                    <c:v>3.4761403339165367</c:v>
                  </c:pt>
                  <c:pt idx="15">
                    <c:v>9.5802751113672591E-2</c:v>
                  </c:pt>
                  <c:pt idx="16">
                    <c:v>7.1745114208162279</c:v>
                  </c:pt>
                  <c:pt idx="17">
                    <c:v>3.7818928157082672</c:v>
                  </c:pt>
                  <c:pt idx="18">
                    <c:v>7.2983525663839055</c:v>
                  </c:pt>
                  <c:pt idx="20">
                    <c:v>1.4817705184475749</c:v>
                  </c:pt>
                </c:numCache>
              </c:numRef>
            </c:plus>
            <c:minus>
              <c:numRef>
                <c:f>'Individual Directionality '!$W$18:$W$38</c:f>
                <c:numCache>
                  <c:formatCode>General</c:formatCode>
                  <c:ptCount val="21"/>
                  <c:pt idx="0">
                    <c:v>0.34468757769270458</c:v>
                  </c:pt>
                  <c:pt idx="1">
                    <c:v>1.6260162600000003</c:v>
                  </c:pt>
                  <c:pt idx="2">
                    <c:v>5.395862399426739</c:v>
                  </c:pt>
                  <c:pt idx="3">
                    <c:v>4.0604115541205061</c:v>
                  </c:pt>
                  <c:pt idx="5">
                    <c:v>1.050968549619304</c:v>
                  </c:pt>
                  <c:pt idx="6">
                    <c:v>5.4667449190712318</c:v>
                  </c:pt>
                  <c:pt idx="7">
                    <c:v>5.9597332170357289</c:v>
                  </c:pt>
                  <c:pt idx="8">
                    <c:v>5.3902751301124328</c:v>
                  </c:pt>
                  <c:pt idx="10">
                    <c:v>1.112824467735799</c:v>
                  </c:pt>
                  <c:pt idx="11">
                    <c:v>1.8809136981619805</c:v>
                  </c:pt>
                  <c:pt idx="12">
                    <c:v>1.1317512652538453</c:v>
                  </c:pt>
                  <c:pt idx="13">
                    <c:v>3.4761403339165367</c:v>
                  </c:pt>
                  <c:pt idx="15">
                    <c:v>9.5802751113672591E-2</c:v>
                  </c:pt>
                  <c:pt idx="16">
                    <c:v>7.1745114208162279</c:v>
                  </c:pt>
                  <c:pt idx="17">
                    <c:v>3.7818928157082672</c:v>
                  </c:pt>
                  <c:pt idx="18">
                    <c:v>7.2983525663839055</c:v>
                  </c:pt>
                  <c:pt idx="20">
                    <c:v>1.4817705184475749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'Individual Directionality '!$U$18:$U$38</c:f>
              <c:strCache>
                <c:ptCount val="21"/>
                <c:pt idx="0">
                  <c:v>B8 Self</c:v>
                </c:pt>
                <c:pt idx="1">
                  <c:v>B8 &amp; U38</c:v>
                </c:pt>
                <c:pt idx="2">
                  <c:v>B8 &amp; U50</c:v>
                </c:pt>
                <c:pt idx="3">
                  <c:v>B8 &amp; U94</c:v>
                </c:pt>
                <c:pt idx="5">
                  <c:v>U38 Self</c:v>
                </c:pt>
                <c:pt idx="6">
                  <c:v>U38 &amp; B8</c:v>
                </c:pt>
                <c:pt idx="7">
                  <c:v>U38 &amp; U50</c:v>
                </c:pt>
                <c:pt idx="8">
                  <c:v>U38 &amp; U94</c:v>
                </c:pt>
                <c:pt idx="10">
                  <c:v>U50 Self</c:v>
                </c:pt>
                <c:pt idx="11">
                  <c:v>U50-B8</c:v>
                </c:pt>
                <c:pt idx="12">
                  <c:v>U50-U38</c:v>
                </c:pt>
                <c:pt idx="13">
                  <c:v>U50-U94</c:v>
                </c:pt>
                <c:pt idx="15">
                  <c:v>U94 Self</c:v>
                </c:pt>
                <c:pt idx="16">
                  <c:v>U94-B8</c:v>
                </c:pt>
                <c:pt idx="17">
                  <c:v>U94-U38</c:v>
                </c:pt>
                <c:pt idx="18">
                  <c:v>U94-U50</c:v>
                </c:pt>
                <c:pt idx="20">
                  <c:v>Batch</c:v>
                </c:pt>
              </c:strCache>
            </c:strRef>
          </c:cat>
          <c:val>
            <c:numRef>
              <c:f>'Individual Directionality '!$V$18:$V$38</c:f>
              <c:numCache>
                <c:formatCode>0.00</c:formatCode>
                <c:ptCount val="21"/>
                <c:pt idx="0" formatCode="General">
                  <c:v>2.6873325679295825</c:v>
                </c:pt>
                <c:pt idx="1">
                  <c:v>98.373983740000014</c:v>
                </c:pt>
                <c:pt idx="2">
                  <c:v>71.640056476666658</c:v>
                </c:pt>
                <c:pt idx="3">
                  <c:v>83.684514493333324</c:v>
                </c:pt>
                <c:pt idx="5">
                  <c:v>4.6991968044599624</c:v>
                </c:pt>
                <c:pt idx="6" formatCode="General">
                  <c:v>79.128980593333338</c:v>
                </c:pt>
                <c:pt idx="7">
                  <c:v>64.123093679999997</c:v>
                </c:pt>
                <c:pt idx="8">
                  <c:v>50.396505376666674</c:v>
                </c:pt>
                <c:pt idx="10" formatCode="General">
                  <c:v>2.1604938271604937</c:v>
                </c:pt>
                <c:pt idx="11" formatCode="General">
                  <c:v>87.176345666666677</c:v>
                </c:pt>
                <c:pt idx="12" formatCode="General">
                  <c:v>96.489262373333347</c:v>
                </c:pt>
                <c:pt idx="13" formatCode="General">
                  <c:v>37.473036223333331</c:v>
                </c:pt>
                <c:pt idx="15" formatCode="General">
                  <c:v>1.7450022461814914</c:v>
                </c:pt>
                <c:pt idx="16" formatCode="General">
                  <c:v>88.804619543333331</c:v>
                </c:pt>
                <c:pt idx="17" formatCode="General">
                  <c:v>90.488554903333338</c:v>
                </c:pt>
                <c:pt idx="18" formatCode="General">
                  <c:v>65.403086909999999</c:v>
                </c:pt>
                <c:pt idx="20" formatCode="General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4-450A-ADE8-8427C2FC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110112"/>
        <c:axId val="854450688"/>
      </c:barChart>
      <c:catAx>
        <c:axId val="7661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0688"/>
        <c:crosses val="autoZero"/>
        <c:auto val="1"/>
        <c:lblAlgn val="ctr"/>
        <c:lblOffset val="100"/>
        <c:noMultiLvlLbl val="0"/>
      </c:catAx>
      <c:valAx>
        <c:axId val="854450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Fertilization Rate and Genet Directionality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211-4DA1-BFD8-D5595FDC9AF7}"/>
              </c:ext>
            </c:extLst>
          </c:dPt>
          <c:errBars>
            <c:errBarType val="both"/>
            <c:errValType val="cust"/>
            <c:noEndCap val="0"/>
            <c:plus>
              <c:numRef>
                <c:f>'Genet Directionality'!$D$4:$D$10</c:f>
                <c:numCache>
                  <c:formatCode>General</c:formatCode>
                  <c:ptCount val="7"/>
                  <c:pt idx="0">
                    <c:v>7.7300005123803617</c:v>
                  </c:pt>
                  <c:pt idx="1">
                    <c:v>8.2970911923708339</c:v>
                  </c:pt>
                  <c:pt idx="2">
                    <c:v>18.318273111527205</c:v>
                  </c:pt>
                  <c:pt idx="3">
                    <c:v>8.0957741800211522</c:v>
                  </c:pt>
                  <c:pt idx="4">
                    <c:v>1.48177051844757</c:v>
                  </c:pt>
                  <c:pt idx="6">
                    <c:v>0</c:v>
                  </c:pt>
                </c:numCache>
              </c:numRef>
            </c:plus>
            <c:minus>
              <c:numRef>
                <c:f>'Genet Directionality'!$D$4:$D$10</c:f>
                <c:numCache>
                  <c:formatCode>General</c:formatCode>
                  <c:ptCount val="7"/>
                  <c:pt idx="0">
                    <c:v>7.7300005123803617</c:v>
                  </c:pt>
                  <c:pt idx="1">
                    <c:v>8.2970911923708339</c:v>
                  </c:pt>
                  <c:pt idx="2">
                    <c:v>18.318273111527205</c:v>
                  </c:pt>
                  <c:pt idx="3">
                    <c:v>8.0957741800211522</c:v>
                  </c:pt>
                  <c:pt idx="4">
                    <c:v>1.48177051844757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'Genet Directionality'!$B$4:$B$8</c:f>
              <c:strCache>
                <c:ptCount val="5"/>
                <c:pt idx="0">
                  <c:v>022</c:v>
                </c:pt>
                <c:pt idx="1">
                  <c:v>049</c:v>
                </c:pt>
                <c:pt idx="2">
                  <c:v>077</c:v>
                </c:pt>
                <c:pt idx="3">
                  <c:v>108</c:v>
                </c:pt>
                <c:pt idx="4">
                  <c:v>Batch </c:v>
                </c:pt>
              </c:strCache>
            </c:strRef>
          </c:cat>
          <c:val>
            <c:numRef>
              <c:f>'Genet Directionality'!$C$4:$C$8</c:f>
              <c:numCache>
                <c:formatCode>0.00</c:formatCode>
                <c:ptCount val="5"/>
                <c:pt idx="0">
                  <c:v>84.566184903333294</c:v>
                </c:pt>
                <c:pt idx="1">
                  <c:v>64.54952655000001</c:v>
                </c:pt>
                <c:pt idx="2">
                  <c:v>73.712881421111121</c:v>
                </c:pt>
                <c:pt idx="3">
                  <c:v>81.565420452222227</c:v>
                </c:pt>
                <c:pt idx="4" formatCode="General">
                  <c:v>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A-4328-80B1-F9B1BCCA6094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'Genet Directionality'!$F$4:$F$9</c:f>
                <c:numCache>
                  <c:formatCode>General</c:formatCode>
                  <c:ptCount val="6"/>
                  <c:pt idx="0">
                    <c:v>2.9909989926416194</c:v>
                  </c:pt>
                  <c:pt idx="1">
                    <c:v>2.3774478929751797</c:v>
                  </c:pt>
                  <c:pt idx="2">
                    <c:v>2.3219113502414652</c:v>
                  </c:pt>
                  <c:pt idx="3">
                    <c:v>13.76510953624561</c:v>
                  </c:pt>
                  <c:pt idx="5">
                    <c:v>1.48177051844757</c:v>
                  </c:pt>
                </c:numCache>
              </c:numRef>
            </c:plus>
            <c:minus>
              <c:numRef>
                <c:f>'Genet Directionality'!$F$4:$F$9</c:f>
                <c:numCache>
                  <c:formatCode>General</c:formatCode>
                  <c:ptCount val="6"/>
                  <c:pt idx="0">
                    <c:v>2.9909989926416194</c:v>
                  </c:pt>
                  <c:pt idx="1">
                    <c:v>2.3774478929751797</c:v>
                  </c:pt>
                  <c:pt idx="2">
                    <c:v>2.3219113502414652</c:v>
                  </c:pt>
                  <c:pt idx="3">
                    <c:v>13.76510953624561</c:v>
                  </c:pt>
                  <c:pt idx="5">
                    <c:v>1.48177051844757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'Genet Directionality'!$B$4:$B$8</c:f>
              <c:strCache>
                <c:ptCount val="5"/>
                <c:pt idx="0">
                  <c:v>022</c:v>
                </c:pt>
                <c:pt idx="1">
                  <c:v>049</c:v>
                </c:pt>
                <c:pt idx="2">
                  <c:v>077</c:v>
                </c:pt>
                <c:pt idx="3">
                  <c:v>108</c:v>
                </c:pt>
                <c:pt idx="4">
                  <c:v>Batch </c:v>
                </c:pt>
              </c:strCache>
            </c:strRef>
          </c:cat>
          <c:val>
            <c:numRef>
              <c:f>'Genet Directionality'!$E$4:$E$7</c:f>
              <c:numCache>
                <c:formatCode>0.000</c:formatCode>
                <c:ptCount val="4"/>
                <c:pt idx="0">
                  <c:v>85.036648601111111</c:v>
                </c:pt>
                <c:pt idx="1">
                  <c:v>95.117267005555561</c:v>
                </c:pt>
                <c:pt idx="2">
                  <c:v>67.055412355555561</c:v>
                </c:pt>
                <c:pt idx="3">
                  <c:v>57.184685364444448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A-4328-80B1-F9B1BCCA6094}"/>
            </c:ext>
          </c:extLst>
        </c:ser>
        <c:ser>
          <c:idx val="2"/>
          <c:order val="2"/>
          <c:tx>
            <c:v>Self Cross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'Genet Directionality'!$K$4:$K$7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plus>
            <c:minus>
              <c:numRef>
                <c:f>'Genet Directionality'!$K$4:$K$7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'Genet Directionality'!$B$4:$B$8</c:f>
              <c:strCache>
                <c:ptCount val="5"/>
                <c:pt idx="0">
                  <c:v>022</c:v>
                </c:pt>
                <c:pt idx="1">
                  <c:v>049</c:v>
                </c:pt>
                <c:pt idx="2">
                  <c:v>077</c:v>
                </c:pt>
                <c:pt idx="3">
                  <c:v>108</c:v>
                </c:pt>
                <c:pt idx="4">
                  <c:v>Batch </c:v>
                </c:pt>
              </c:strCache>
            </c:strRef>
          </c:cat>
          <c:val>
            <c:numRef>
              <c:f>'Genet Directionality'!$J$4:$J$7</c:f>
              <c:numCache>
                <c:formatCode>0.00</c:formatCode>
                <c:ptCount val="4"/>
                <c:pt idx="0">
                  <c:v>2.6873325679295825</c:v>
                </c:pt>
                <c:pt idx="1">
                  <c:v>4.6991968044599624</c:v>
                </c:pt>
                <c:pt idx="2">
                  <c:v>2.1604938271604937</c:v>
                </c:pt>
                <c:pt idx="3">
                  <c:v>1.7450022461814914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D-4159-8F14-AAC60AC3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469583"/>
        <c:axId val="1971467503"/>
      </c:barChart>
      <c:catAx>
        <c:axId val="197146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67503"/>
        <c:crosses val="autoZero"/>
        <c:auto val="1"/>
        <c:lblAlgn val="ctr"/>
        <c:lblOffset val="100"/>
        <c:noMultiLvlLbl val="0"/>
      </c:catAx>
      <c:valAx>
        <c:axId val="19714675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5146372242772"/>
          <c:y val="0.17129629629629628"/>
          <c:w val="0.62902743190008004"/>
          <c:h val="0.72961431904345286"/>
        </c:manualLayout>
      </c:layout>
      <c:barChart>
        <c:barDir val="col"/>
        <c:grouping val="clustered"/>
        <c:varyColors val="0"/>
        <c:ser>
          <c:idx val="0"/>
          <c:order val="0"/>
          <c:tx>
            <c:v>Total Genet Fertilization Average (n=18)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3C-4DD6-AAA6-B32DE8AC2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Sheet1!$W$4:$W$9</c:f>
                <c:numCache>
                  <c:formatCode>General</c:formatCode>
                  <c:ptCount val="6"/>
                  <c:pt idx="0">
                    <c:v>2.5797321001359359</c:v>
                  </c:pt>
                  <c:pt idx="1">
                    <c:v>4.5091590858008432</c:v>
                  </c:pt>
                  <c:pt idx="2">
                    <c:v>4.832274212312921</c:v>
                  </c:pt>
                  <c:pt idx="3">
                    <c:v>5.2160055712594904</c:v>
                  </c:pt>
                  <c:pt idx="5">
                    <c:v>1.4817705184475749</c:v>
                  </c:pt>
                </c:numCache>
              </c:numRef>
            </c:plus>
            <c:minus>
              <c:numRef>
                <c:f>Sheet1!$W$4:$W$9</c:f>
                <c:numCache>
                  <c:formatCode>General</c:formatCode>
                  <c:ptCount val="6"/>
                  <c:pt idx="0">
                    <c:v>2.5797321001359359</c:v>
                  </c:pt>
                  <c:pt idx="1">
                    <c:v>4.5091590858008432</c:v>
                  </c:pt>
                  <c:pt idx="2">
                    <c:v>4.832274212312921</c:v>
                  </c:pt>
                  <c:pt idx="3">
                    <c:v>5.2160055712594904</c:v>
                  </c:pt>
                  <c:pt idx="5">
                    <c:v>1.4817705184475749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Sheet1!$U$4:$U$9</c:f>
              <c:strCache>
                <c:ptCount val="6"/>
                <c:pt idx="0">
                  <c:v>B8</c:v>
                </c:pt>
                <c:pt idx="1">
                  <c:v>U38</c:v>
                </c:pt>
                <c:pt idx="2">
                  <c:v>U50</c:v>
                </c:pt>
                <c:pt idx="3">
                  <c:v>U94</c:v>
                </c:pt>
                <c:pt idx="5">
                  <c:v>Batch (n=3)</c:v>
                </c:pt>
              </c:strCache>
            </c:strRef>
          </c:cat>
          <c:val>
            <c:numRef>
              <c:f>Sheet1!$V$4:$V$9</c:f>
              <c:numCache>
                <c:formatCode>0.00</c:formatCode>
                <c:ptCount val="6"/>
                <c:pt idx="0">
                  <c:v>84.801416752222224</c:v>
                </c:pt>
                <c:pt idx="1">
                  <c:v>79.833396777777779</c:v>
                </c:pt>
                <c:pt idx="2">
                  <c:v>70.384146888333333</c:v>
                </c:pt>
                <c:pt idx="3">
                  <c:v>69.37505290833333</c:v>
                </c:pt>
                <c:pt idx="5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1-417E-B09B-5BC6CED56406}"/>
            </c:ext>
          </c:extLst>
        </c:ser>
        <c:ser>
          <c:idx val="1"/>
          <c:order val="1"/>
          <c:tx>
            <c:v>Self Average (n=3)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Sheet1!$Y$4:$Y$7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plus>
            <c:minus>
              <c:numRef>
                <c:f>Sheet1!$Y$4:$Y$7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Sheet1!$X$4:$X$7</c:f>
              <c:numCache>
                <c:formatCode>0.00</c:formatCode>
                <c:ptCount val="4"/>
                <c:pt idx="0">
                  <c:v>2.6873325679295825</c:v>
                </c:pt>
                <c:pt idx="1">
                  <c:v>4.6991968044599624</c:v>
                </c:pt>
                <c:pt idx="2">
                  <c:v>2.1604938271604937</c:v>
                </c:pt>
                <c:pt idx="3">
                  <c:v>1.7450022461814914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C-4DD6-AAA6-B32DE8AC25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626496"/>
        <c:axId val="991613184"/>
      </c:barChart>
      <c:catAx>
        <c:axId val="9916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13184"/>
        <c:crosses val="autoZero"/>
        <c:auto val="1"/>
        <c:lblAlgn val="ctr"/>
        <c:lblOffset val="100"/>
        <c:noMultiLvlLbl val="0"/>
      </c:catAx>
      <c:valAx>
        <c:axId val="991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5660366494408"/>
          <c:y val="0.30692002041411492"/>
          <c:w val="0.1808708920525702"/>
          <c:h val="0.42361329833770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Self Crosses vs. Outcrosses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'SelfcrossesvsOutcrosses graph'!$F$1</c:f>
              <c:strCache>
                <c:ptCount val="1"/>
                <c:pt idx="0">
                  <c:v>% Fert.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'SelfcrossesvsOutcrosses graph'!$E$2:$E$39</c:f>
              <c:strCache>
                <c:ptCount val="38"/>
                <c:pt idx="0">
                  <c:v>B8 Self</c:v>
                </c:pt>
                <c:pt idx="2">
                  <c:v>B8 - U38</c:v>
                </c:pt>
                <c:pt idx="3">
                  <c:v>U38 - B8</c:v>
                </c:pt>
                <c:pt idx="4">
                  <c:v>U50-B8</c:v>
                </c:pt>
                <c:pt idx="5">
                  <c:v>B8-U50</c:v>
                </c:pt>
                <c:pt idx="6">
                  <c:v>U94-B8</c:v>
                </c:pt>
                <c:pt idx="7">
                  <c:v>B8-U94</c:v>
                </c:pt>
                <c:pt idx="10">
                  <c:v>U38 Self</c:v>
                </c:pt>
                <c:pt idx="12">
                  <c:v>B8 - U38</c:v>
                </c:pt>
                <c:pt idx="13">
                  <c:v>U38 - B8</c:v>
                </c:pt>
                <c:pt idx="14">
                  <c:v>U38-U50</c:v>
                </c:pt>
                <c:pt idx="15">
                  <c:v>U50-U38</c:v>
                </c:pt>
                <c:pt idx="16">
                  <c:v>U38-U94 </c:v>
                </c:pt>
                <c:pt idx="17">
                  <c:v>U94-U38</c:v>
                </c:pt>
                <c:pt idx="20">
                  <c:v>U50 Self</c:v>
                </c:pt>
                <c:pt idx="22">
                  <c:v>U50-B8</c:v>
                </c:pt>
                <c:pt idx="23">
                  <c:v>B8-U50</c:v>
                </c:pt>
                <c:pt idx="24">
                  <c:v>U50-U38</c:v>
                </c:pt>
                <c:pt idx="25">
                  <c:v>U38-U50</c:v>
                </c:pt>
                <c:pt idx="26">
                  <c:v>U50-U94</c:v>
                </c:pt>
                <c:pt idx="27">
                  <c:v>U94-U50</c:v>
                </c:pt>
                <c:pt idx="30">
                  <c:v>U94 Self</c:v>
                </c:pt>
                <c:pt idx="32">
                  <c:v>U94-B8</c:v>
                </c:pt>
                <c:pt idx="33">
                  <c:v>B8-U94</c:v>
                </c:pt>
                <c:pt idx="34">
                  <c:v>U94-U38</c:v>
                </c:pt>
                <c:pt idx="35">
                  <c:v>U38-U94 </c:v>
                </c:pt>
                <c:pt idx="36">
                  <c:v>U94-U50</c:v>
                </c:pt>
                <c:pt idx="37">
                  <c:v>U50-U94</c:v>
                </c:pt>
              </c:strCache>
            </c:strRef>
          </c:cat>
          <c:val>
            <c:numRef>
              <c:f>'SelfcrossesvsOutcrosses graph'!$F$2:$F$39</c:f>
              <c:numCache>
                <c:formatCode>General</c:formatCode>
                <c:ptCount val="38"/>
                <c:pt idx="0">
                  <c:v>2.6873325679295825</c:v>
                </c:pt>
                <c:pt idx="2">
                  <c:v>98.373983739837399</c:v>
                </c:pt>
                <c:pt idx="3">
                  <c:v>79.128980591671379</c:v>
                </c:pt>
                <c:pt idx="4">
                  <c:v>87.176345666911701</c:v>
                </c:pt>
                <c:pt idx="5">
                  <c:v>71.640056478766155</c:v>
                </c:pt>
                <c:pt idx="6">
                  <c:v>88.804619543701278</c:v>
                </c:pt>
                <c:pt idx="7">
                  <c:v>83.684514494373659</c:v>
                </c:pt>
                <c:pt idx="10">
                  <c:v>4.6991968044599624</c:v>
                </c:pt>
                <c:pt idx="12">
                  <c:v>98.373983739837399</c:v>
                </c:pt>
                <c:pt idx="13">
                  <c:v>79.128980591671379</c:v>
                </c:pt>
                <c:pt idx="14">
                  <c:v>64.123093681917211</c:v>
                </c:pt>
                <c:pt idx="15">
                  <c:v>96.489262371615311</c:v>
                </c:pt>
                <c:pt idx="16">
                  <c:v>50.396505376344088</c:v>
                </c:pt>
                <c:pt idx="17">
                  <c:v>90.4885549038775</c:v>
                </c:pt>
                <c:pt idx="20">
                  <c:v>2.1604938271604937</c:v>
                </c:pt>
                <c:pt idx="22">
                  <c:v>87.176345666911701</c:v>
                </c:pt>
                <c:pt idx="23">
                  <c:v>71.640056478766155</c:v>
                </c:pt>
                <c:pt idx="24">
                  <c:v>96.489262371615311</c:v>
                </c:pt>
                <c:pt idx="25">
                  <c:v>64.123093681917211</c:v>
                </c:pt>
                <c:pt idx="26">
                  <c:v>37.473036223036225</c:v>
                </c:pt>
                <c:pt idx="27">
                  <c:v>65.403086910439853</c:v>
                </c:pt>
                <c:pt idx="30">
                  <c:v>1.7450022461814914</c:v>
                </c:pt>
                <c:pt idx="32">
                  <c:v>88.804619543701278</c:v>
                </c:pt>
                <c:pt idx="33">
                  <c:v>83.684514494373659</c:v>
                </c:pt>
                <c:pt idx="34">
                  <c:v>90.4885549038775</c:v>
                </c:pt>
                <c:pt idx="35">
                  <c:v>50.396505376344088</c:v>
                </c:pt>
                <c:pt idx="36">
                  <c:v>65.403086910439853</c:v>
                </c:pt>
                <c:pt idx="37">
                  <c:v>37.473036223036225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9-4547-8736-632CB3C4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553103"/>
        <c:axId val="162550191"/>
      </c:barChart>
      <c:catAx>
        <c:axId val="162553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(Sperm - 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0191"/>
        <c:crosses val="autoZero"/>
        <c:auto val="1"/>
        <c:lblAlgn val="ctr"/>
        <c:lblOffset val="100"/>
        <c:noMultiLvlLbl val="0"/>
      </c:catAx>
      <c:valAx>
        <c:axId val="16255019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 B8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Sheet2!$B$2:$B$4</c:f>
              <c:numCache>
                <c:formatCode>General</c:formatCode>
                <c:ptCount val="3"/>
                <c:pt idx="0">
                  <c:v>-5.8799999999999998E-2</c:v>
                </c:pt>
                <c:pt idx="1">
                  <c:v>-5.62E-2</c:v>
                </c:pt>
                <c:pt idx="2">
                  <c:v>-4.0099999999999997E-2</c:v>
                </c:pt>
              </c:numCache>
            </c:numRef>
          </c:xVal>
          <c:yVal>
            <c:numRef>
              <c:f>Sheet2!$C$2:$C$4</c:f>
              <c:numCache>
                <c:formatCode>General</c:formatCode>
                <c:ptCount val="3"/>
                <c:pt idx="0">
                  <c:v>98.373983740000014</c:v>
                </c:pt>
                <c:pt idx="1">
                  <c:v>71.640056476666658</c:v>
                </c:pt>
                <c:pt idx="2">
                  <c:v>83.684514493333324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5-4F26-A6CB-F6E24D8E6C35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Sheet2!$B$6:$B$8</c:f>
              <c:numCache>
                <c:formatCode>General</c:formatCode>
                <c:ptCount val="3"/>
                <c:pt idx="0">
                  <c:v>-5.8799999999999998E-2</c:v>
                </c:pt>
                <c:pt idx="1">
                  <c:v>-5.62E-2</c:v>
                </c:pt>
                <c:pt idx="2">
                  <c:v>-4.0099999999999997E-2</c:v>
                </c:pt>
              </c:numCache>
            </c:numRef>
          </c:xVal>
          <c:yVal>
            <c:numRef>
              <c:f>Sheet2!$C$6:$C$8</c:f>
              <c:numCache>
                <c:formatCode>General</c:formatCode>
                <c:ptCount val="3"/>
                <c:pt idx="0">
                  <c:v>79.128980593333338</c:v>
                </c:pt>
                <c:pt idx="1">
                  <c:v>87.176345666666677</c:v>
                </c:pt>
                <c:pt idx="2">
                  <c:v>88.804619543333331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E5-4F26-A6CB-F6E24D8E6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222415"/>
        <c:axId val="1739226575"/>
      </c:scatterChart>
      <c:valAx>
        <c:axId val="17392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26575"/>
        <c:crosses val="autoZero"/>
        <c:crossBetween val="midCat"/>
      </c:valAx>
      <c:valAx>
        <c:axId val="17392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22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539750</xdr:colOff>
      <xdr:row>16</xdr:row>
      <xdr:rowOff>152400</xdr:rowOff>
    </xdr:from>
    <xdr:to>
      <xdr:col>24</xdr:col>
      <xdr:colOff>596900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</xdr:colOff>
      <xdr:row>15</xdr:row>
      <xdr:rowOff>0</xdr:rowOff>
    </xdr:from>
    <xdr:to>
      <xdr:col>11</xdr:col>
      <xdr:colOff>457200</xdr:colOff>
      <xdr:row>36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391014</xdr:colOff>
      <xdr:row>4</xdr:row>
      <xdr:rowOff>12456</xdr:rowOff>
    </xdr:from>
    <xdr:to>
      <xdr:col>37</xdr:col>
      <xdr:colOff>85237</xdr:colOff>
      <xdr:row>18</xdr:row>
      <xdr:rowOff>159971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DC618-36C6-4653-B701-CC020920D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23</xdr:row>
      <xdr:rowOff>114306</xdr:rowOff>
    </xdr:from>
    <xdr:to>
      <xdr:col>11</xdr:col>
      <xdr:colOff>628650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190721</xdr:colOff>
      <xdr:row>0</xdr:row>
      <xdr:rowOff>0</xdr:rowOff>
    </xdr:from>
    <xdr:to>
      <xdr:col>14</xdr:col>
      <xdr:colOff>254592</xdr:colOff>
      <xdr:row>17</xdr:row>
      <xdr:rowOff>107286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8E321F-8BE6-48E8-9EE0-75113DB44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3396</xdr:colOff>
      <xdr:row>25</xdr:row>
      <xdr:rowOff>16983</xdr:rowOff>
    </xdr:from>
    <xdr:to>
      <xdr:col>37</xdr:col>
      <xdr:colOff>206744</xdr:colOff>
      <xdr:row>40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428624</xdr:colOff>
      <xdr:row>9</xdr:row>
      <xdr:rowOff>73025</xdr:rowOff>
    </xdr:from>
    <xdr:to>
      <xdr:col>27</xdr:col>
      <xdr:colOff>152399</xdr:colOff>
      <xdr:row>24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586A4-364C-4BD0-A0C8-39D6D98B6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22</xdr:row>
      <xdr:rowOff>98424</xdr:rowOff>
    </xdr:from>
    <xdr:to>
      <xdr:col>11</xdr:col>
      <xdr:colOff>69850</xdr:colOff>
      <xdr:row>42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12</xdr:row>
      <xdr:rowOff>31750</xdr:rowOff>
    </xdr:from>
    <xdr:to>
      <xdr:col>4</xdr:col>
      <xdr:colOff>228600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460375</xdr:colOff>
      <xdr:row>11</xdr:row>
      <xdr:rowOff>120650</xdr:rowOff>
    </xdr:from>
    <xdr:to>
      <xdr:col>7</xdr:col>
      <xdr:colOff>908050</xdr:colOff>
      <xdr:row>22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1098549</xdr:colOff>
      <xdr:row>11</xdr:row>
      <xdr:rowOff>146050</xdr:rowOff>
    </xdr:from>
    <xdr:to>
      <xdr:col>11</xdr:col>
      <xdr:colOff>482600</xdr:colOff>
      <xdr:row>22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158749</xdr:colOff>
      <xdr:row>11</xdr:row>
      <xdr:rowOff>127000</xdr:rowOff>
    </xdr:from>
    <xdr:to>
      <xdr:col>15</xdr:col>
      <xdr:colOff>533400</xdr:colOff>
      <xdr:row>22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FAD0-C352-43B9-BE42-765D13C82FB8}">
  <dimension ref="A1:AI41"/>
  <sheetViews>
    <sheetView zoomScale="52" workbookViewId="0">
      <selection activeCell="N42" sqref="N42"/>
    </sheetView>
  </sheetViews>
  <sheetFormatPr defaultRowHeight="14.5"/>
  <cols>
    <col min="2" max="2" width="10.36328125" customWidth="1"/>
    <col min="3" max="3" width="10.453125" customWidth="1"/>
    <col min="4" max="4" width="7.36328125" customWidth="1"/>
    <col min="8" max="8" width="8.1796875" customWidth="1"/>
    <col min="9" max="9" width="10.36328125" customWidth="1"/>
    <col min="10" max="10" width="10.54296875" customWidth="1"/>
    <col min="11" max="11" width="9.90625" customWidth="1"/>
    <col min="16" max="16" width="12.36328125" customWidth="1"/>
    <col min="17" max="17" width="12" customWidth="1"/>
    <col min="18" max="18" width="9" bestFit="1" customWidth="1"/>
    <col min="21" max="21" width="12.26953125" customWidth="1"/>
    <col min="22" max="22" width="11.54296875" customWidth="1"/>
    <col min="23" max="23" width="9.36328125" bestFit="1" customWidth="1"/>
  </cols>
  <sheetData>
    <row r="1" spans="1:35" ht="15" thickBot="1">
      <c r="A1" s="6" t="s">
        <v>44</v>
      </c>
      <c r="B1" s="8" t="s">
        <v>59</v>
      </c>
      <c r="C1" s="8" t="s">
        <v>60</v>
      </c>
      <c r="D1" s="5" t="s">
        <v>29</v>
      </c>
      <c r="F1" t="s">
        <v>49</v>
      </c>
      <c r="H1" s="6" t="s">
        <v>44</v>
      </c>
      <c r="I1" s="8" t="s">
        <v>59</v>
      </c>
      <c r="J1" s="8" t="s">
        <v>60</v>
      </c>
      <c r="K1" s="5" t="s">
        <v>29</v>
      </c>
      <c r="M1">
        <v>1.4817705184475725</v>
      </c>
    </row>
    <row r="2" spans="1:35">
      <c r="A2" s="18" t="s">
        <v>3</v>
      </c>
      <c r="B2" s="35">
        <v>98.373983740000014</v>
      </c>
      <c r="C2" s="35">
        <v>75.88288045915165</v>
      </c>
      <c r="D2" s="11">
        <v>5.3875108338973811E-4</v>
      </c>
      <c r="E2" t="s">
        <v>61</v>
      </c>
      <c r="F2">
        <v>1.6260162600000001</v>
      </c>
      <c r="H2" s="7" t="s">
        <v>14</v>
      </c>
      <c r="I2" s="17">
        <v>65.403086909999999</v>
      </c>
      <c r="J2" s="17">
        <v>75.88288045915165</v>
      </c>
      <c r="K2" s="31">
        <v>0.285777197592609</v>
      </c>
      <c r="O2" s="34" t="s">
        <v>44</v>
      </c>
      <c r="P2" s="33" t="s">
        <v>64</v>
      </c>
      <c r="Q2" s="33" t="s">
        <v>67</v>
      </c>
      <c r="R2" s="32" t="s">
        <v>29</v>
      </c>
      <c r="T2" s="34" t="s">
        <v>44</v>
      </c>
      <c r="U2" s="33" t="s">
        <v>64</v>
      </c>
      <c r="V2" s="33" t="s">
        <v>66</v>
      </c>
      <c r="W2" s="32" t="s">
        <v>29</v>
      </c>
    </row>
    <row r="3" spans="1:35">
      <c r="A3" s="7" t="s">
        <v>6</v>
      </c>
      <c r="B3" s="17">
        <v>79.128980593333338</v>
      </c>
      <c r="C3" s="17">
        <v>75.88288045915165</v>
      </c>
      <c r="D3" s="31">
        <v>0.61783354899911536</v>
      </c>
      <c r="F3">
        <v>5.4667449190712318</v>
      </c>
      <c r="H3" s="7" t="s">
        <v>11</v>
      </c>
      <c r="I3" s="17">
        <v>37.473036223333331</v>
      </c>
      <c r="J3" s="17">
        <v>75.88288045915165</v>
      </c>
      <c r="K3" s="31">
        <v>3.1318341730865698E-3</v>
      </c>
      <c r="L3" t="s">
        <v>62</v>
      </c>
      <c r="M3">
        <v>7.2983525663839055</v>
      </c>
      <c r="O3" s="30" t="s">
        <v>3</v>
      </c>
      <c r="P3" s="17">
        <v>98.373983740000014</v>
      </c>
      <c r="Q3" s="17">
        <v>2.6873325679295825</v>
      </c>
      <c r="R3" s="29">
        <v>5.4519545619891724E-7</v>
      </c>
      <c r="T3" s="36" t="s">
        <v>6</v>
      </c>
      <c r="U3" s="35">
        <v>79.128980593333338</v>
      </c>
      <c r="V3" s="35">
        <v>4.6991968044599624</v>
      </c>
      <c r="W3" s="29">
        <v>1.8095787627687995E-4</v>
      </c>
      <c r="Y3" t="s">
        <v>50</v>
      </c>
      <c r="Z3">
        <v>2.9850746268656714</v>
      </c>
      <c r="AB3" t="s">
        <v>51</v>
      </c>
      <c r="AC3">
        <v>2.6315789473684208</v>
      </c>
      <c r="AE3" t="s">
        <v>52</v>
      </c>
      <c r="AF3">
        <v>3.7037037037037033</v>
      </c>
      <c r="AH3" t="s">
        <v>53</v>
      </c>
      <c r="AI3">
        <v>1.7857142857142856</v>
      </c>
    </row>
    <row r="4" spans="1:35">
      <c r="A4" s="7" t="s">
        <v>4</v>
      </c>
      <c r="B4" s="17">
        <v>71.640056476666658</v>
      </c>
      <c r="C4" s="17">
        <v>75.88288045915165</v>
      </c>
      <c r="D4" s="31">
        <v>0.51834647763747277</v>
      </c>
      <c r="F4">
        <v>5.395862399426739</v>
      </c>
      <c r="H4" s="7" t="s">
        <v>13</v>
      </c>
      <c r="I4" s="17">
        <v>90.488554903333338</v>
      </c>
      <c r="J4" s="17">
        <v>75.88288045915165</v>
      </c>
      <c r="K4" s="59" t="s">
        <v>93</v>
      </c>
      <c r="L4" t="s">
        <v>61</v>
      </c>
      <c r="M4">
        <v>3.4761403339165367</v>
      </c>
      <c r="O4" s="30" t="s">
        <v>4</v>
      </c>
      <c r="P4" s="17">
        <v>71.640056476666658</v>
      </c>
      <c r="Q4" s="17">
        <v>2.6873325679295825</v>
      </c>
      <c r="R4" s="29">
        <v>2.178362798489312E-4</v>
      </c>
      <c r="T4" s="30" t="s">
        <v>7</v>
      </c>
      <c r="U4" s="17">
        <v>64.123093679999997</v>
      </c>
      <c r="V4" s="17">
        <v>4.6991968044599624</v>
      </c>
      <c r="W4" s="29">
        <v>6.0306877331270132E-4</v>
      </c>
      <c r="Y4" t="s">
        <v>50</v>
      </c>
      <c r="Z4">
        <v>2</v>
      </c>
      <c r="AB4" t="s">
        <v>51</v>
      </c>
      <c r="AC4">
        <v>5.4054054054054053</v>
      </c>
      <c r="AE4" t="s">
        <v>52</v>
      </c>
      <c r="AF4">
        <v>0</v>
      </c>
      <c r="AH4" t="s">
        <v>54</v>
      </c>
      <c r="AI4">
        <v>1.8867924528301887</v>
      </c>
    </row>
    <row r="5" spans="1:35">
      <c r="A5" s="7" t="s">
        <v>9</v>
      </c>
      <c r="B5" s="17">
        <v>87.176345666666677</v>
      </c>
      <c r="C5" s="17">
        <v>75.88288045915165</v>
      </c>
      <c r="D5" s="11">
        <v>1.0464065418855344E-2</v>
      </c>
      <c r="E5" t="s">
        <v>61</v>
      </c>
      <c r="F5">
        <v>1.8809136981619805</v>
      </c>
      <c r="H5" s="7" t="s">
        <v>8</v>
      </c>
      <c r="I5" s="17">
        <v>50.396505376666674</v>
      </c>
      <c r="J5" s="17">
        <v>75.88288045915165</v>
      </c>
      <c r="K5" s="59" t="s">
        <v>94</v>
      </c>
      <c r="L5" t="s">
        <v>62</v>
      </c>
      <c r="M5">
        <v>3.7818928157082672</v>
      </c>
      <c r="O5" s="30" t="s">
        <v>5</v>
      </c>
      <c r="P5" s="17">
        <v>83.684514493333324</v>
      </c>
      <c r="Q5" s="17">
        <v>2.6873325679295825</v>
      </c>
      <c r="R5" s="29">
        <v>3.7800327233012514E-5</v>
      </c>
      <c r="T5" s="30" t="s">
        <v>8</v>
      </c>
      <c r="U5" s="17">
        <v>50.396505376666674</v>
      </c>
      <c r="V5" s="17">
        <v>4.6991968044599624</v>
      </c>
      <c r="W5" s="29">
        <v>1.1395673646618595E-3</v>
      </c>
      <c r="Y5" t="s">
        <v>50</v>
      </c>
      <c r="Z5">
        <v>3.0769230769230771</v>
      </c>
      <c r="AB5" t="s">
        <v>51</v>
      </c>
      <c r="AC5">
        <v>6.0606060606060606</v>
      </c>
      <c r="AE5" t="s">
        <v>52</v>
      </c>
      <c r="AF5">
        <v>2.7777777777777777</v>
      </c>
      <c r="AH5" t="s">
        <v>55</v>
      </c>
      <c r="AI5">
        <v>1.5625</v>
      </c>
    </row>
    <row r="6" spans="1:35">
      <c r="A6" s="7" t="s">
        <v>5</v>
      </c>
      <c r="B6" s="17">
        <v>83.684514493333324</v>
      </c>
      <c r="C6" s="17">
        <v>75.88288045915165</v>
      </c>
      <c r="D6" s="31">
        <v>0.18592557003077104</v>
      </c>
      <c r="F6">
        <v>4.0604115541205061</v>
      </c>
      <c r="H6" s="7" t="s">
        <v>10</v>
      </c>
      <c r="I6" s="17">
        <v>96.489262373333347</v>
      </c>
      <c r="J6" s="17">
        <v>75.88288045915165</v>
      </c>
      <c r="K6" s="59" t="s">
        <v>95</v>
      </c>
      <c r="L6" t="s">
        <v>61</v>
      </c>
      <c r="M6">
        <v>5.3902751301124328</v>
      </c>
      <c r="O6" s="30" t="s">
        <v>6</v>
      </c>
      <c r="P6" s="17">
        <v>79.128980593333338</v>
      </c>
      <c r="Q6" s="17">
        <v>2.6873325679295825</v>
      </c>
      <c r="R6" s="29">
        <v>1.5292210746865138E-4</v>
      </c>
      <c r="T6" s="30" t="s">
        <v>3</v>
      </c>
      <c r="U6" s="17">
        <v>98.373983740000014</v>
      </c>
      <c r="V6" s="17">
        <v>4.6991968044599624</v>
      </c>
      <c r="W6" s="29">
        <v>1.091770202839888E-6</v>
      </c>
    </row>
    <row r="7" spans="1:35">
      <c r="A7" s="7" t="s">
        <v>12</v>
      </c>
      <c r="B7" s="17">
        <v>88.804619543333331</v>
      </c>
      <c r="C7" s="17">
        <v>75.88288045915165</v>
      </c>
      <c r="D7" s="31">
        <v>0.20985201275500104</v>
      </c>
      <c r="F7">
        <v>7.1745114208162279</v>
      </c>
      <c r="H7" s="7" t="s">
        <v>7</v>
      </c>
      <c r="I7" s="17">
        <v>64.123093679999997</v>
      </c>
      <c r="J7" s="17">
        <v>75.88288045915165</v>
      </c>
      <c r="K7" s="31">
        <v>0.181454694700385</v>
      </c>
      <c r="M7">
        <v>1.1317512652538453</v>
      </c>
      <c r="O7" s="30" t="s">
        <v>9</v>
      </c>
      <c r="P7" s="17">
        <v>87.176345666666677</v>
      </c>
      <c r="Q7" s="17">
        <v>2.6873325679295825</v>
      </c>
      <c r="R7" s="29">
        <v>1.5690415461498955E-6</v>
      </c>
      <c r="T7" s="30" t="s">
        <v>10</v>
      </c>
      <c r="U7" s="17">
        <v>96.489262373333347</v>
      </c>
      <c r="V7" s="17">
        <v>4.6991968044599624</v>
      </c>
      <c r="W7" s="29">
        <v>4.8003197660273203E-7</v>
      </c>
      <c r="Y7" t="s">
        <v>86</v>
      </c>
    </row>
    <row r="8" spans="1:35" ht="15" thickBot="1">
      <c r="A8" s="7" t="s">
        <v>7</v>
      </c>
      <c r="B8" s="17">
        <v>64.123093679999997</v>
      </c>
      <c r="C8" s="17">
        <v>75.88288045915165</v>
      </c>
      <c r="D8" s="31">
        <v>0.18145469470038514</v>
      </c>
      <c r="F8">
        <v>5.9597332170357289</v>
      </c>
      <c r="H8" s="7" t="s">
        <v>12</v>
      </c>
      <c r="I8" s="17">
        <v>88.804619543333331</v>
      </c>
      <c r="J8" s="17">
        <v>75.88288045915165</v>
      </c>
      <c r="K8" s="31">
        <v>0.20985201275500104</v>
      </c>
      <c r="M8">
        <v>5.9597332170357289</v>
      </c>
      <c r="O8" s="28" t="s">
        <v>12</v>
      </c>
      <c r="P8" s="27">
        <v>88.804619543333331</v>
      </c>
      <c r="Q8" s="27">
        <v>2.6873325679295825</v>
      </c>
      <c r="R8" s="26">
        <v>2.7738548252557874E-4</v>
      </c>
      <c r="T8" s="28" t="s">
        <v>13</v>
      </c>
      <c r="U8" s="27">
        <v>90.488554903333338</v>
      </c>
      <c r="V8" s="27">
        <v>4.6991968044599624</v>
      </c>
      <c r="W8" s="26">
        <v>2.5931690044273748E-5</v>
      </c>
      <c r="Y8" t="s">
        <v>30</v>
      </c>
      <c r="Z8" s="15">
        <f>AVERAGE(Z3:Z5)</f>
        <v>2.6873325679295825</v>
      </c>
      <c r="AA8">
        <v>0.34468757769270458</v>
      </c>
    </row>
    <row r="9" spans="1:35" ht="15" thickBot="1">
      <c r="A9" s="7" t="s">
        <v>10</v>
      </c>
      <c r="B9" s="17">
        <v>96.489262373333347</v>
      </c>
      <c r="C9" s="17">
        <v>75.88288045915165</v>
      </c>
      <c r="D9" s="11">
        <v>5.4300691496787096E-4</v>
      </c>
      <c r="E9" t="s">
        <v>61</v>
      </c>
      <c r="F9">
        <v>1.1317512652538453</v>
      </c>
      <c r="H9" s="7" t="s">
        <v>5</v>
      </c>
      <c r="I9" s="17">
        <v>83.684514493333324</v>
      </c>
      <c r="J9" s="17">
        <v>75.88288045915165</v>
      </c>
      <c r="K9" s="31">
        <v>0.18592557003077104</v>
      </c>
      <c r="M9">
        <v>7.1745114208162279</v>
      </c>
      <c r="Y9" t="s">
        <v>31</v>
      </c>
      <c r="Z9" s="15">
        <f>AVERAGE(AC3:AC5)</f>
        <v>4.6991968044599624</v>
      </c>
      <c r="AA9">
        <v>1.050968549619304</v>
      </c>
    </row>
    <row r="10" spans="1:35">
      <c r="A10" s="7" t="s">
        <v>8</v>
      </c>
      <c r="B10" s="17">
        <v>50.396505376666674</v>
      </c>
      <c r="C10" s="17">
        <v>75.88288045915165</v>
      </c>
      <c r="D10" s="11">
        <v>3.4284870184834289E-2</v>
      </c>
      <c r="E10" t="s">
        <v>62</v>
      </c>
      <c r="F10">
        <v>5.3902751301124328</v>
      </c>
      <c r="H10" s="7" t="s">
        <v>9</v>
      </c>
      <c r="I10" s="17">
        <v>87.176345666666677</v>
      </c>
      <c r="J10" s="17">
        <v>75.88288045915165</v>
      </c>
      <c r="K10" s="59" t="s">
        <v>96</v>
      </c>
      <c r="L10" t="s">
        <v>61</v>
      </c>
      <c r="M10">
        <v>4.0604115541205061</v>
      </c>
      <c r="O10" s="34" t="s">
        <v>44</v>
      </c>
      <c r="P10" s="33" t="s">
        <v>64</v>
      </c>
      <c r="Q10" s="33" t="s">
        <v>65</v>
      </c>
      <c r="R10" s="32" t="s">
        <v>29</v>
      </c>
      <c r="T10" s="34" t="s">
        <v>44</v>
      </c>
      <c r="U10" s="33" t="s">
        <v>64</v>
      </c>
      <c r="V10" s="33" t="s">
        <v>63</v>
      </c>
      <c r="W10" s="32" t="s">
        <v>29</v>
      </c>
      <c r="Y10" t="s">
        <v>32</v>
      </c>
      <c r="Z10" s="15">
        <f>AVERAGE(AF3:AF5)</f>
        <v>2.1604938271604937</v>
      </c>
      <c r="AA10">
        <v>1.112824467735799</v>
      </c>
    </row>
    <row r="11" spans="1:35">
      <c r="A11" s="7" t="s">
        <v>13</v>
      </c>
      <c r="B11" s="17">
        <v>90.488554903333338</v>
      </c>
      <c r="C11" s="17">
        <v>75.88288045915165</v>
      </c>
      <c r="D11" s="11">
        <v>4.6403393367244201E-2</v>
      </c>
      <c r="E11" t="s">
        <v>61</v>
      </c>
      <c r="F11">
        <v>3.7818928157082672</v>
      </c>
      <c r="H11" s="7" t="s">
        <v>4</v>
      </c>
      <c r="I11" s="17">
        <v>71.640056476666658</v>
      </c>
      <c r="J11" s="17">
        <v>75.88288045915165</v>
      </c>
      <c r="K11" s="31">
        <v>0.51834647763747277</v>
      </c>
      <c r="M11">
        <v>1.8809136981619805</v>
      </c>
      <c r="O11" s="30" t="s">
        <v>9</v>
      </c>
      <c r="P11" s="17">
        <v>87.176345666666677</v>
      </c>
      <c r="Q11" s="17">
        <v>2.1604938271604937</v>
      </c>
      <c r="R11" s="29">
        <v>2.6086056064228114E-6</v>
      </c>
      <c r="T11" s="30" t="s">
        <v>12</v>
      </c>
      <c r="U11" s="17">
        <v>88.804619543333331</v>
      </c>
      <c r="V11" s="17">
        <v>1.7450022461814914</v>
      </c>
      <c r="W11" s="29">
        <v>2.647242597681017E-4</v>
      </c>
      <c r="Y11" t="s">
        <v>33</v>
      </c>
      <c r="Z11" s="15">
        <f>AVERAGE(AI3:AI5)</f>
        <v>1.7450022461814914</v>
      </c>
      <c r="AA11">
        <v>9.5802751113672591E-2</v>
      </c>
    </row>
    <row r="12" spans="1:35">
      <c r="A12" s="7" t="s">
        <v>11</v>
      </c>
      <c r="B12" s="17">
        <v>37.473036223333331</v>
      </c>
      <c r="C12" s="17">
        <v>75.88288045915165</v>
      </c>
      <c r="D12" s="31">
        <v>3.1318341730865698E-3</v>
      </c>
      <c r="E12" t="s">
        <v>62</v>
      </c>
      <c r="F12">
        <v>3.4761403339165367</v>
      </c>
      <c r="H12" s="7" t="s">
        <v>6</v>
      </c>
      <c r="I12" s="17">
        <v>79.128980593333338</v>
      </c>
      <c r="J12" s="17">
        <v>75.88288045915165</v>
      </c>
      <c r="K12" s="31">
        <v>0.61783354899911536</v>
      </c>
      <c r="M12">
        <v>5.395862399426739</v>
      </c>
      <c r="O12" s="30" t="s">
        <v>10</v>
      </c>
      <c r="P12" s="17">
        <v>96.489262373333347</v>
      </c>
      <c r="Q12" s="17">
        <v>2.1604938271604937</v>
      </c>
      <c r="R12" s="29">
        <v>4.8005844939515962E-7</v>
      </c>
      <c r="T12" s="30" t="s">
        <v>13</v>
      </c>
      <c r="U12" s="17">
        <v>90.488554903333338</v>
      </c>
      <c r="V12" s="17">
        <v>1.7450022461814914</v>
      </c>
      <c r="W12" s="29">
        <v>1.9577387201157499E-5</v>
      </c>
    </row>
    <row r="13" spans="1:35">
      <c r="A13" s="7" t="s">
        <v>14</v>
      </c>
      <c r="B13" s="17">
        <v>65.403086909999999</v>
      </c>
      <c r="C13" s="17">
        <v>75.88288045915165</v>
      </c>
      <c r="D13" s="31">
        <v>0.285777197592609</v>
      </c>
      <c r="F13">
        <v>7.2983525663839055</v>
      </c>
      <c r="H13" s="7" t="s">
        <v>3</v>
      </c>
      <c r="I13" s="17">
        <v>98.373983740000014</v>
      </c>
      <c r="J13" s="17">
        <v>75.88288045915165</v>
      </c>
      <c r="K13" s="59" t="s">
        <v>95</v>
      </c>
      <c r="L13" t="s">
        <v>61</v>
      </c>
      <c r="M13">
        <v>5.4667449190712318</v>
      </c>
      <c r="O13" s="30" t="s">
        <v>11</v>
      </c>
      <c r="P13" s="17">
        <v>37.473036223333331</v>
      </c>
      <c r="Q13" s="17">
        <v>2.1604938271604937</v>
      </c>
      <c r="R13" s="29">
        <v>6.3863720322529928E-4</v>
      </c>
      <c r="T13" s="30" t="s">
        <v>14</v>
      </c>
      <c r="U13" s="17">
        <v>65.403086909999999</v>
      </c>
      <c r="V13" s="17">
        <v>1.7450022461814914</v>
      </c>
      <c r="W13" s="29">
        <v>9.5202797080352951E-4</v>
      </c>
    </row>
    <row r="14" spans="1:35">
      <c r="A14" s="38"/>
      <c r="B14" s="15"/>
      <c r="M14">
        <v>1.6260162600000003</v>
      </c>
      <c r="O14" s="30" t="s">
        <v>4</v>
      </c>
      <c r="P14" s="17">
        <v>71.640056476666658</v>
      </c>
      <c r="Q14" s="17">
        <v>2.1604938271604937</v>
      </c>
      <c r="R14" s="29">
        <v>2.2759218450413385E-4</v>
      </c>
      <c r="T14" s="30" t="s">
        <v>5</v>
      </c>
      <c r="U14" s="17">
        <v>83.684514493333324</v>
      </c>
      <c r="V14" s="17">
        <v>1.7450022461814914</v>
      </c>
      <c r="W14" s="29">
        <v>3.5633713344592979E-5</v>
      </c>
    </row>
    <row r="15" spans="1:35">
      <c r="A15" t="s">
        <v>68</v>
      </c>
      <c r="B15" s="37">
        <v>75.88</v>
      </c>
      <c r="F15">
        <v>1.4817705184475725</v>
      </c>
      <c r="O15" s="30" t="s">
        <v>7</v>
      </c>
      <c r="P15" s="17">
        <v>64.123093679999997</v>
      </c>
      <c r="Q15" s="17">
        <v>2.1604938271604937</v>
      </c>
      <c r="R15" s="29">
        <v>5.1651828144175336E-4</v>
      </c>
      <c r="T15" s="30" t="s">
        <v>8</v>
      </c>
      <c r="U15" s="17">
        <v>50.396505376666674</v>
      </c>
      <c r="V15" s="17">
        <v>1.7450022461814914</v>
      </c>
      <c r="W15" s="29">
        <v>8.3510945259092329E-4</v>
      </c>
    </row>
    <row r="16" spans="1:35" ht="15" thickBot="1">
      <c r="O16" s="28" t="s">
        <v>14</v>
      </c>
      <c r="P16" s="27">
        <v>65.403086909999999</v>
      </c>
      <c r="Q16" s="27">
        <v>2.1604938271604937</v>
      </c>
      <c r="R16" s="26">
        <v>1.0197988950407036E-3</v>
      </c>
      <c r="T16" s="28" t="s">
        <v>11</v>
      </c>
      <c r="U16" s="27">
        <v>37.473036223333331</v>
      </c>
      <c r="V16" s="27">
        <v>1.7450022461814914</v>
      </c>
      <c r="W16" s="26">
        <v>5.0608233000430495E-4</v>
      </c>
    </row>
    <row r="19" spans="1:19">
      <c r="A19" t="s">
        <v>44</v>
      </c>
      <c r="B19" t="s">
        <v>43</v>
      </c>
      <c r="C19" t="s">
        <v>42</v>
      </c>
    </row>
    <row r="20" spans="1:19">
      <c r="A20" t="s">
        <v>3</v>
      </c>
      <c r="B20">
        <v>98.373983740000014</v>
      </c>
      <c r="C20">
        <v>1.6260162600000001</v>
      </c>
      <c r="F20" t="s">
        <v>6</v>
      </c>
      <c r="O20">
        <v>79.128980593333338</v>
      </c>
      <c r="P20">
        <v>5.4667449190712318</v>
      </c>
    </row>
    <row r="21" spans="1:19">
      <c r="A21" t="s">
        <v>4</v>
      </c>
      <c r="B21">
        <v>71.640056476666658</v>
      </c>
      <c r="C21">
        <v>5.395862399426739</v>
      </c>
      <c r="F21" t="s">
        <v>9</v>
      </c>
      <c r="O21">
        <v>87.176345666666677</v>
      </c>
      <c r="P21">
        <v>1.8809136981619805</v>
      </c>
    </row>
    <row r="22" spans="1:19">
      <c r="A22" t="s">
        <v>5</v>
      </c>
      <c r="B22">
        <v>83.684514493333324</v>
      </c>
      <c r="C22">
        <v>4.0604115541205061</v>
      </c>
      <c r="F22" t="s">
        <v>12</v>
      </c>
      <c r="O22">
        <v>88.804619543333331</v>
      </c>
      <c r="P22">
        <v>7.1745114208162279</v>
      </c>
    </row>
    <row r="23" spans="1:19">
      <c r="A23" t="s">
        <v>7</v>
      </c>
      <c r="B23">
        <v>64.123093679999997</v>
      </c>
      <c r="C23">
        <v>5.9597332170357289</v>
      </c>
      <c r="F23" t="s">
        <v>10</v>
      </c>
      <c r="O23">
        <v>96.489262373333347</v>
      </c>
      <c r="P23">
        <v>1.1317512652538453</v>
      </c>
    </row>
    <row r="24" spans="1:19">
      <c r="A24" t="s">
        <v>8</v>
      </c>
      <c r="B24">
        <v>50.396505376666674</v>
      </c>
      <c r="C24">
        <v>5.3902751301124328</v>
      </c>
      <c r="F24" t="s">
        <v>13</v>
      </c>
      <c r="O24">
        <v>90.488554903333338</v>
      </c>
      <c r="P24">
        <v>3.7818928157082672</v>
      </c>
    </row>
    <row r="25" spans="1:19">
      <c r="A25" t="s">
        <v>11</v>
      </c>
      <c r="B25">
        <v>37.473036223333331</v>
      </c>
      <c r="C25">
        <v>3.4761403339165367</v>
      </c>
      <c r="F25" t="s">
        <v>14</v>
      </c>
      <c r="O25">
        <v>65.403086909999999</v>
      </c>
      <c r="P25">
        <v>7.2983525663839055</v>
      </c>
    </row>
    <row r="28" spans="1:19">
      <c r="O28" t="s">
        <v>126</v>
      </c>
    </row>
    <row r="29" spans="1:19" ht="15" thickBot="1">
      <c r="O29" s="71" t="s">
        <v>44</v>
      </c>
      <c r="P29" s="71" t="s">
        <v>59</v>
      </c>
      <c r="Q29" s="71" t="s">
        <v>60</v>
      </c>
      <c r="R29" s="71" t="s">
        <v>29</v>
      </c>
    </row>
    <row r="30" spans="1:19">
      <c r="O30" t="s">
        <v>13</v>
      </c>
      <c r="P30" s="15">
        <v>90.488554903333338</v>
      </c>
      <c r="Q30" s="15">
        <v>75.88288045915165</v>
      </c>
      <c r="R30" s="73" t="s">
        <v>93</v>
      </c>
      <c r="S30" t="s">
        <v>61</v>
      </c>
    </row>
    <row r="31" spans="1:19">
      <c r="O31" t="s">
        <v>10</v>
      </c>
      <c r="P31" s="15">
        <v>96.489262373333347</v>
      </c>
      <c r="Q31" s="15">
        <v>75.88288045915165</v>
      </c>
      <c r="R31" s="73" t="s">
        <v>95</v>
      </c>
      <c r="S31" t="s">
        <v>61</v>
      </c>
    </row>
    <row r="32" spans="1:19">
      <c r="O32" t="s">
        <v>9</v>
      </c>
      <c r="P32" s="15">
        <v>87.176345666666677</v>
      </c>
      <c r="Q32" s="15">
        <v>75.88288045915165</v>
      </c>
      <c r="R32" s="73" t="s">
        <v>96</v>
      </c>
      <c r="S32" t="s">
        <v>61</v>
      </c>
    </row>
    <row r="33" spans="8:19">
      <c r="O33" t="s">
        <v>3</v>
      </c>
      <c r="P33" s="15">
        <v>98.373983740000014</v>
      </c>
      <c r="Q33" s="15">
        <v>75.88288045915165</v>
      </c>
      <c r="R33" s="73" t="s">
        <v>95</v>
      </c>
      <c r="S33" t="s">
        <v>61</v>
      </c>
    </row>
    <row r="38" spans="8:19">
      <c r="H38" t="s">
        <v>127</v>
      </c>
    </row>
    <row r="39" spans="8:19" ht="15" thickBot="1">
      <c r="H39" s="71" t="s">
        <v>44</v>
      </c>
      <c r="I39" s="71" t="s">
        <v>59</v>
      </c>
      <c r="J39" s="71" t="s">
        <v>60</v>
      </c>
      <c r="K39" s="71" t="s">
        <v>29</v>
      </c>
    </row>
    <row r="40" spans="8:19">
      <c r="H40" t="s">
        <v>11</v>
      </c>
      <c r="I40" s="15">
        <v>37.473036223333331</v>
      </c>
      <c r="J40" s="15">
        <v>75.88288045915165</v>
      </c>
      <c r="K40" s="73" t="s">
        <v>125</v>
      </c>
    </row>
    <row r="41" spans="8:19">
      <c r="H41" t="s">
        <v>8</v>
      </c>
      <c r="I41" s="15">
        <v>50.396505376666674</v>
      </c>
      <c r="J41" s="15">
        <v>75.88288045915165</v>
      </c>
      <c r="K41" s="73" t="s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7E61-4BD6-4EF6-807A-4CF55E353BBD}">
  <dimension ref="B4:X40"/>
  <sheetViews>
    <sheetView zoomScale="33" workbookViewId="0">
      <selection activeCell="U19" sqref="U19"/>
    </sheetView>
  </sheetViews>
  <sheetFormatPr defaultRowHeight="14.5"/>
  <cols>
    <col min="7" max="7" width="6.90625" customWidth="1"/>
    <col min="8" max="8" width="8.36328125" customWidth="1"/>
    <col min="9" max="9" width="10.36328125" customWidth="1"/>
    <col min="10" max="10" width="11.54296875" customWidth="1"/>
    <col min="11" max="13" width="9.36328125" bestFit="1" customWidth="1"/>
    <col min="15" max="15" width="9.81640625" customWidth="1"/>
  </cols>
  <sheetData>
    <row r="4" spans="2:24">
      <c r="B4" t="s">
        <v>3</v>
      </c>
      <c r="C4" t="s">
        <v>6</v>
      </c>
      <c r="D4" t="s">
        <v>29</v>
      </c>
      <c r="F4" t="s">
        <v>4</v>
      </c>
      <c r="G4" t="s">
        <v>9</v>
      </c>
      <c r="H4" t="s">
        <v>29</v>
      </c>
      <c r="J4" t="s">
        <v>5</v>
      </c>
      <c r="K4" t="s">
        <v>12</v>
      </c>
      <c r="L4" t="s">
        <v>29</v>
      </c>
      <c r="N4" t="s">
        <v>7</v>
      </c>
      <c r="O4" t="s">
        <v>10</v>
      </c>
      <c r="P4" t="s">
        <v>29</v>
      </c>
      <c r="R4" t="s">
        <v>8</v>
      </c>
      <c r="S4" t="s">
        <v>13</v>
      </c>
      <c r="T4" t="s">
        <v>29</v>
      </c>
      <c r="V4" t="s">
        <v>11</v>
      </c>
      <c r="W4" t="s">
        <v>14</v>
      </c>
      <c r="X4" t="s">
        <v>29</v>
      </c>
    </row>
    <row r="5" spans="2:24">
      <c r="B5">
        <v>98.373983740000014</v>
      </c>
      <c r="C5">
        <v>79.128980593333338</v>
      </c>
      <c r="D5">
        <f>TTEST(C7:C9,C11:C13, 2,3)</f>
        <v>6.1890928161310879E-2</v>
      </c>
      <c r="F5">
        <v>71.640056476666658</v>
      </c>
      <c r="G5">
        <v>87.176345666666677</v>
      </c>
      <c r="H5">
        <f>TTEST(G7:G9,G11:G13, 2,3)</f>
        <v>8.948900802217491E-2</v>
      </c>
      <c r="J5">
        <v>83.684514493333324</v>
      </c>
      <c r="K5">
        <v>88.804619543333331</v>
      </c>
      <c r="L5">
        <f>TTEST(K7:K9,K11:K13, 2,3)</f>
        <v>0.57645415495880059</v>
      </c>
      <c r="N5">
        <v>64.123093679999997</v>
      </c>
      <c r="O5">
        <v>96.489262373333347</v>
      </c>
      <c r="P5">
        <f>TTEST(O7:O9,O11:O13, 2,3)</f>
        <v>2.8673092791574317E-2</v>
      </c>
      <c r="R5">
        <v>50.396505376666674</v>
      </c>
      <c r="S5">
        <v>90.488554903333338</v>
      </c>
      <c r="T5">
        <f>TTEST(S7:S9,S11:S13, 2,3)</f>
        <v>5.2126731753825862E-3</v>
      </c>
      <c r="V5">
        <v>37.473036223333331</v>
      </c>
      <c r="W5">
        <v>65.403086909999999</v>
      </c>
      <c r="X5">
        <f>TTEST(W7:W9,W11:W13, 2,3)</f>
        <v>4.3832022615911549E-2</v>
      </c>
    </row>
    <row r="7" spans="2:24">
      <c r="B7" t="s">
        <v>3</v>
      </c>
      <c r="C7">
        <v>100</v>
      </c>
      <c r="F7" t="s">
        <v>4</v>
      </c>
      <c r="G7">
        <v>68.181818179999993</v>
      </c>
      <c r="J7" t="s">
        <v>5</v>
      </c>
      <c r="K7">
        <v>76.190476189999998</v>
      </c>
      <c r="N7" t="s">
        <v>7</v>
      </c>
      <c r="O7">
        <v>52.5</v>
      </c>
      <c r="R7" t="s">
        <v>8</v>
      </c>
      <c r="S7">
        <v>40</v>
      </c>
      <c r="V7" t="s">
        <v>11</v>
      </c>
      <c r="W7">
        <v>43.75</v>
      </c>
    </row>
    <row r="8" spans="2:24">
      <c r="B8" t="s">
        <v>3</v>
      </c>
      <c r="C8">
        <v>100</v>
      </c>
      <c r="F8" t="s">
        <v>4</v>
      </c>
      <c r="G8">
        <v>82.222222220000006</v>
      </c>
      <c r="J8" t="s">
        <v>5</v>
      </c>
      <c r="K8">
        <v>90.140845069999997</v>
      </c>
      <c r="N8" t="s">
        <v>7</v>
      </c>
      <c r="O8">
        <v>72.222222220000006</v>
      </c>
      <c r="R8" t="s">
        <v>8</v>
      </c>
      <c r="S8">
        <v>53.125</v>
      </c>
      <c r="V8" t="s">
        <v>11</v>
      </c>
      <c r="W8">
        <v>36.92307692</v>
      </c>
    </row>
    <row r="9" spans="2:24">
      <c r="B9" t="s">
        <v>3</v>
      </c>
      <c r="C9">
        <v>95.12195122</v>
      </c>
      <c r="F9" t="s">
        <v>4</v>
      </c>
      <c r="G9">
        <v>64.516129030000002</v>
      </c>
      <c r="J9" t="s">
        <v>5</v>
      </c>
      <c r="K9">
        <v>84.722222220000006</v>
      </c>
      <c r="N9" t="s">
        <v>7</v>
      </c>
      <c r="O9">
        <v>67.647058819999998</v>
      </c>
      <c r="R9" t="s">
        <v>8</v>
      </c>
      <c r="S9">
        <v>58.064516130000001</v>
      </c>
      <c r="V9" t="s">
        <v>11</v>
      </c>
      <c r="W9">
        <v>31.74603175</v>
      </c>
    </row>
    <row r="10" spans="2:24">
      <c r="D10">
        <f>STDEV(C7:C9)/SQRT(3)</f>
        <v>1.6260162600000003</v>
      </c>
      <c r="H10">
        <f>STDEV(G7:G9)/SQRT(3)</f>
        <v>5.395862399426739</v>
      </c>
      <c r="L10">
        <f>STDEV(K7:K9)/SQRT(3)</f>
        <v>4.0604115541205061</v>
      </c>
      <c r="P10">
        <f>STDEV(O7:O9)/SQRT(3)</f>
        <v>5.9597332170357289</v>
      </c>
      <c r="T10">
        <f>STDEV(S7:S9)/SQRT(3)</f>
        <v>5.3902751301124328</v>
      </c>
      <c r="X10">
        <f>STDEV(W7:W9)/SQRT(3)</f>
        <v>3.4761403339165367</v>
      </c>
    </row>
    <row r="11" spans="2:24">
      <c r="B11" t="s">
        <v>6</v>
      </c>
      <c r="C11">
        <v>81.034482760000003</v>
      </c>
      <c r="F11" t="s">
        <v>9</v>
      </c>
      <c r="G11">
        <v>85.714285709999999</v>
      </c>
      <c r="J11" t="s">
        <v>12</v>
      </c>
      <c r="K11">
        <v>96.491228070000005</v>
      </c>
      <c r="N11" t="s">
        <v>10</v>
      </c>
      <c r="O11">
        <v>98.039215690000006</v>
      </c>
      <c r="R11" t="s">
        <v>13</v>
      </c>
      <c r="S11">
        <v>90.625</v>
      </c>
      <c r="V11" t="s">
        <v>14</v>
      </c>
      <c r="W11">
        <v>64.705882349999996</v>
      </c>
    </row>
    <row r="12" spans="2:24">
      <c r="B12" t="s">
        <v>6</v>
      </c>
      <c r="C12">
        <v>87.5</v>
      </c>
      <c r="F12" t="s">
        <v>9</v>
      </c>
      <c r="G12">
        <v>84.90566038</v>
      </c>
      <c r="J12" t="s">
        <v>12</v>
      </c>
      <c r="K12">
        <v>95.454545449999998</v>
      </c>
      <c r="N12" t="s">
        <v>10</v>
      </c>
      <c r="O12">
        <v>97.142857140000004</v>
      </c>
      <c r="R12" t="s">
        <v>13</v>
      </c>
      <c r="S12">
        <v>83.870967739999998</v>
      </c>
      <c r="V12" t="s">
        <v>14</v>
      </c>
      <c r="W12">
        <v>78.378378380000001</v>
      </c>
    </row>
    <row r="13" spans="2:24">
      <c r="B13" t="s">
        <v>6</v>
      </c>
      <c r="C13">
        <v>68.852459019999998</v>
      </c>
      <c r="F13" t="s">
        <v>9</v>
      </c>
      <c r="G13">
        <v>90.909090910000003</v>
      </c>
      <c r="J13" t="s">
        <v>12</v>
      </c>
      <c r="K13">
        <v>74.468085110000004</v>
      </c>
      <c r="N13" t="s">
        <v>10</v>
      </c>
      <c r="O13">
        <v>94.285714290000001</v>
      </c>
      <c r="R13" t="s">
        <v>13</v>
      </c>
      <c r="S13">
        <v>96.969696970000001</v>
      </c>
      <c r="V13" t="s">
        <v>14</v>
      </c>
      <c r="W13">
        <v>53.125</v>
      </c>
    </row>
    <row r="14" spans="2:24">
      <c r="D14">
        <f>STDEV(C11:C13)/SQRT(3)</f>
        <v>5.4667449190712318</v>
      </c>
      <c r="H14">
        <f>STDEV(G11:G13)/SQRT(3)</f>
        <v>1.8809136981619805</v>
      </c>
      <c r="L14">
        <f>STDEV(K11:K13)/SQRT(3)</f>
        <v>7.1745114208162279</v>
      </c>
      <c r="P14">
        <f>STDEV(O11:O13)/SQRT(3)</f>
        <v>1.1317512652538453</v>
      </c>
      <c r="T14">
        <f>STDEV(S11:S13)/SQRT(3)</f>
        <v>3.7818928157082672</v>
      </c>
      <c r="X14">
        <f>STDEV(W11:W13)/SQRT(3)</f>
        <v>7.2983525663839055</v>
      </c>
    </row>
    <row r="15" spans="2:24">
      <c r="B15" t="s">
        <v>44</v>
      </c>
      <c r="C15" t="s">
        <v>43</v>
      </c>
      <c r="D15" t="s">
        <v>42</v>
      </c>
    </row>
    <row r="16" spans="2:24">
      <c r="B16" t="s">
        <v>3</v>
      </c>
      <c r="C16">
        <v>98.373983740000014</v>
      </c>
      <c r="D16">
        <v>1.6260162600000003</v>
      </c>
    </row>
    <row r="17" spans="2:23">
      <c r="B17" t="s">
        <v>6</v>
      </c>
      <c r="C17">
        <v>79.128980593333338</v>
      </c>
      <c r="D17">
        <v>5.4667449190712318</v>
      </c>
      <c r="H17" s="5" t="s">
        <v>41</v>
      </c>
      <c r="I17" s="5" t="s">
        <v>40</v>
      </c>
      <c r="J17" s="5" t="s">
        <v>39</v>
      </c>
      <c r="K17" s="5" t="s">
        <v>38</v>
      </c>
      <c r="L17" s="5" t="s">
        <v>37</v>
      </c>
      <c r="M17" s="5" t="s">
        <v>36</v>
      </c>
      <c r="N17" s="47" t="s">
        <v>44</v>
      </c>
      <c r="O17" s="18" t="s">
        <v>89</v>
      </c>
      <c r="P17" s="7" t="s">
        <v>90</v>
      </c>
      <c r="Q17" s="7" t="s">
        <v>29</v>
      </c>
    </row>
    <row r="18" spans="2:23">
      <c r="G18" s="18" t="s">
        <v>69</v>
      </c>
      <c r="H18" s="16">
        <v>98.373983740000014</v>
      </c>
      <c r="I18" s="17">
        <v>71.640056476666658</v>
      </c>
      <c r="J18" s="17">
        <v>83.684514493333324</v>
      </c>
      <c r="K18" s="17">
        <v>64.123093679999997</v>
      </c>
      <c r="L18" s="16">
        <v>50.396505376666674</v>
      </c>
      <c r="M18" s="15">
        <v>37.473036223333331</v>
      </c>
      <c r="N18" s="5" t="s">
        <v>41</v>
      </c>
      <c r="O18" s="16">
        <v>98.373983740000014</v>
      </c>
      <c r="P18" s="16">
        <v>79.128980593333338</v>
      </c>
      <c r="Q18" s="40">
        <v>6.1890928161310879E-2</v>
      </c>
      <c r="U18" t="s">
        <v>78</v>
      </c>
      <c r="V18">
        <v>2.6873325679295825</v>
      </c>
      <c r="W18">
        <v>0.34468757769270458</v>
      </c>
    </row>
    <row r="19" spans="2:23">
      <c r="B19" t="s">
        <v>4</v>
      </c>
      <c r="C19">
        <v>71.640056476666658</v>
      </c>
      <c r="D19">
        <v>5.395862399426739</v>
      </c>
      <c r="G19" s="7" t="s">
        <v>70</v>
      </c>
      <c r="H19" s="16">
        <v>79.128980593333338</v>
      </c>
      <c r="I19" s="17">
        <v>87.176345666666677</v>
      </c>
      <c r="J19" s="17">
        <v>88.804619543333331</v>
      </c>
      <c r="K19" s="17">
        <v>96.489262373333347</v>
      </c>
      <c r="L19" s="16">
        <v>90.488554903333338</v>
      </c>
      <c r="M19" s="15">
        <v>65.403086909999999</v>
      </c>
      <c r="N19" s="5" t="s">
        <v>40</v>
      </c>
      <c r="O19" s="17">
        <v>71.640056476666658</v>
      </c>
      <c r="P19" s="17">
        <v>87.176345666666677</v>
      </c>
      <c r="Q19" s="14">
        <v>8.948900802217491E-2</v>
      </c>
      <c r="U19" s="7" t="s">
        <v>41</v>
      </c>
      <c r="V19" s="17">
        <v>98.373983740000014</v>
      </c>
      <c r="W19">
        <v>1.6260162600000003</v>
      </c>
    </row>
    <row r="20" spans="2:23">
      <c r="B20" t="s">
        <v>9</v>
      </c>
      <c r="C20">
        <v>87.176345666666677</v>
      </c>
      <c r="D20">
        <v>1.8809136981619805</v>
      </c>
      <c r="G20" s="7" t="s">
        <v>29</v>
      </c>
      <c r="H20" s="40">
        <v>6.1890928161310879E-2</v>
      </c>
      <c r="I20" s="14">
        <v>8.948900802217491E-2</v>
      </c>
      <c r="J20" s="14">
        <v>0.57645415495880059</v>
      </c>
      <c r="K20" s="13">
        <v>2.8673092791574317E-2</v>
      </c>
      <c r="L20" s="12">
        <v>5.2126731753825862E-3</v>
      </c>
      <c r="M20" s="11">
        <v>4.3832022615911549E-2</v>
      </c>
      <c r="N20" s="5" t="s">
        <v>39</v>
      </c>
      <c r="O20" s="17">
        <v>83.684514493333324</v>
      </c>
      <c r="P20" s="17">
        <v>88.804619543333331</v>
      </c>
      <c r="Q20" s="14">
        <v>0.57645415495880059</v>
      </c>
      <c r="U20" s="7" t="s">
        <v>40</v>
      </c>
      <c r="V20" s="17">
        <v>71.640056476666658</v>
      </c>
      <c r="W20">
        <v>5.395862399426739</v>
      </c>
    </row>
    <row r="21" spans="2:23">
      <c r="G21" s="46"/>
      <c r="H21" s="48"/>
      <c r="N21" s="5" t="s">
        <v>38</v>
      </c>
      <c r="O21" s="17">
        <v>64.123093679999997</v>
      </c>
      <c r="P21" s="17">
        <v>96.489262373333347</v>
      </c>
      <c r="Q21" s="13">
        <v>2.8673092791574317E-2</v>
      </c>
      <c r="U21" s="7" t="s">
        <v>39</v>
      </c>
      <c r="V21" s="17">
        <v>83.684514493333324</v>
      </c>
      <c r="W21">
        <v>4.0604115541205061</v>
      </c>
    </row>
    <row r="22" spans="2:23" ht="15" thickBot="1">
      <c r="B22" t="s">
        <v>5</v>
      </c>
      <c r="C22">
        <v>83.684514493333324</v>
      </c>
      <c r="D22">
        <v>4.0604115541205061</v>
      </c>
      <c r="F22" s="57" t="s">
        <v>44</v>
      </c>
      <c r="G22" s="58" t="s">
        <v>18</v>
      </c>
      <c r="H22" s="41" t="s">
        <v>92</v>
      </c>
      <c r="J22" s="53" t="s">
        <v>91</v>
      </c>
      <c r="N22" s="5" t="s">
        <v>37</v>
      </c>
      <c r="O22" s="16">
        <v>50.396505376666674</v>
      </c>
      <c r="P22" s="16">
        <v>90.488554903333338</v>
      </c>
      <c r="Q22" s="12">
        <v>5.2126731753825862E-3</v>
      </c>
      <c r="U22" s="46"/>
      <c r="V22" s="63"/>
    </row>
    <row r="23" spans="2:23">
      <c r="B23" t="s">
        <v>12</v>
      </c>
      <c r="C23">
        <v>88.804619543333331</v>
      </c>
      <c r="D23">
        <v>7.1745114208162279</v>
      </c>
      <c r="F23" s="7" t="s">
        <v>14</v>
      </c>
      <c r="G23" s="15">
        <v>65.403086909999999</v>
      </c>
      <c r="H23" s="76">
        <v>4.3832022615911549E-2</v>
      </c>
      <c r="N23" s="5" t="s">
        <v>36</v>
      </c>
      <c r="O23" s="15">
        <v>37.473036223333331</v>
      </c>
      <c r="P23" s="15">
        <v>65.403086909999999</v>
      </c>
      <c r="Q23" s="11">
        <v>4.3832022615911549E-2</v>
      </c>
      <c r="U23" s="47" t="s">
        <v>83</v>
      </c>
      <c r="V23" s="63">
        <v>4.6991968044599624</v>
      </c>
      <c r="W23">
        <v>1.050968549619304</v>
      </c>
    </row>
    <row r="24" spans="2:23">
      <c r="F24" s="7" t="s">
        <v>11</v>
      </c>
      <c r="G24" s="15">
        <v>37.473036223333331</v>
      </c>
      <c r="H24" s="76"/>
      <c r="U24" s="47" t="s">
        <v>128</v>
      </c>
      <c r="V24">
        <v>79.128980593333338</v>
      </c>
      <c r="W24">
        <v>5.4667449190712318</v>
      </c>
    </row>
    <row r="25" spans="2:23">
      <c r="B25" t="s">
        <v>7</v>
      </c>
      <c r="C25">
        <v>64.123093679999997</v>
      </c>
      <c r="D25">
        <v>5.9597332170357289</v>
      </c>
      <c r="F25" s="7"/>
      <c r="G25" s="15"/>
      <c r="H25" s="54"/>
      <c r="M25" s="5" t="s">
        <v>41</v>
      </c>
      <c r="U25" s="7" t="s">
        <v>38</v>
      </c>
      <c r="V25" s="17">
        <v>64.123093679999997</v>
      </c>
      <c r="W25">
        <v>5.9597332170357289</v>
      </c>
    </row>
    <row r="26" spans="2:23" ht="15" thickBot="1">
      <c r="B26" t="s">
        <v>10</v>
      </c>
      <c r="C26">
        <v>96.489262373333347</v>
      </c>
      <c r="D26">
        <v>1.1317512652538453</v>
      </c>
      <c r="F26" s="7" t="s">
        <v>13</v>
      </c>
      <c r="G26" s="15">
        <v>90.488554903333338</v>
      </c>
      <c r="H26" s="76">
        <v>5.2126731753825862E-3</v>
      </c>
      <c r="I26" s="46"/>
      <c r="M26" s="5" t="s">
        <v>40</v>
      </c>
      <c r="O26" s="51" t="s">
        <v>44</v>
      </c>
      <c r="P26" s="52" t="s">
        <v>89</v>
      </c>
      <c r="Q26" s="52" t="s">
        <v>90</v>
      </c>
      <c r="R26" s="41" t="s">
        <v>29</v>
      </c>
      <c r="U26" s="7" t="s">
        <v>37</v>
      </c>
      <c r="V26" s="17">
        <v>50.396505376666674</v>
      </c>
      <c r="W26">
        <v>5.3902751301124328</v>
      </c>
    </row>
    <row r="27" spans="2:23">
      <c r="F27" s="7" t="s">
        <v>8</v>
      </c>
      <c r="G27" s="15">
        <v>50.396505376666674</v>
      </c>
      <c r="H27" s="76"/>
      <c r="I27" s="46"/>
      <c r="M27" s="5" t="s">
        <v>39</v>
      </c>
      <c r="O27" s="7" t="s">
        <v>41</v>
      </c>
      <c r="P27" s="17">
        <v>98.373983740000014</v>
      </c>
      <c r="Q27" s="17">
        <v>79.128980593333338</v>
      </c>
      <c r="R27" s="48">
        <v>6.1890928161310879E-2</v>
      </c>
      <c r="U27" s="46"/>
      <c r="V27" s="63"/>
    </row>
    <row r="28" spans="2:23">
      <c r="B28" t="s">
        <v>8</v>
      </c>
      <c r="C28">
        <v>50.396505376666674</v>
      </c>
      <c r="D28">
        <v>5.3902751301124328</v>
      </c>
      <c r="F28" s="7"/>
      <c r="G28" s="15"/>
      <c r="H28" s="54"/>
      <c r="I28" s="46"/>
      <c r="M28" s="5" t="s">
        <v>38</v>
      </c>
      <c r="O28" s="7" t="s">
        <v>40</v>
      </c>
      <c r="P28" s="17">
        <v>71.640056476666658</v>
      </c>
      <c r="Q28" s="17">
        <v>87.176345666666677</v>
      </c>
      <c r="R28" s="49">
        <v>8.948900802217491E-2</v>
      </c>
      <c r="U28" s="47" t="s">
        <v>84</v>
      </c>
      <c r="V28">
        <v>2.1604938271604937</v>
      </c>
      <c r="W28">
        <v>1.112824467735799</v>
      </c>
    </row>
    <row r="29" spans="2:23">
      <c r="B29" t="s">
        <v>13</v>
      </c>
      <c r="C29">
        <v>90.488554903333338</v>
      </c>
      <c r="D29">
        <v>3.7818928157082672</v>
      </c>
      <c r="F29" s="7" t="s">
        <v>10</v>
      </c>
      <c r="G29" s="15">
        <v>96.489262373333347</v>
      </c>
      <c r="H29" s="76">
        <v>2.8673092791574317E-2</v>
      </c>
      <c r="I29" s="46"/>
      <c r="M29" s="5" t="s">
        <v>37</v>
      </c>
      <c r="O29" s="7" t="s">
        <v>39</v>
      </c>
      <c r="P29" s="17">
        <v>83.684514493333324</v>
      </c>
      <c r="Q29" s="17">
        <v>88.804619543333331</v>
      </c>
      <c r="R29" s="49">
        <v>0.57645415495880059</v>
      </c>
      <c r="U29" t="s">
        <v>9</v>
      </c>
      <c r="V29">
        <v>87.176345666666677</v>
      </c>
      <c r="W29">
        <v>1.8809136981619805</v>
      </c>
    </row>
    <row r="30" spans="2:23">
      <c r="F30" s="7" t="s">
        <v>7</v>
      </c>
      <c r="G30" s="15">
        <v>64.123093679999997</v>
      </c>
      <c r="H30" s="76"/>
      <c r="I30" s="46"/>
      <c r="M30" s="5" t="s">
        <v>36</v>
      </c>
      <c r="O30" s="7" t="s">
        <v>38</v>
      </c>
      <c r="P30" s="17">
        <v>64.123093679999997</v>
      </c>
      <c r="Q30" s="17">
        <v>96.489262373333347</v>
      </c>
      <c r="R30" s="50">
        <v>2.8673092791574317E-2</v>
      </c>
      <c r="U30" t="s">
        <v>10</v>
      </c>
      <c r="V30">
        <v>96.489262373333347</v>
      </c>
      <c r="W30">
        <v>1.1317512652538453</v>
      </c>
    </row>
    <row r="31" spans="2:23">
      <c r="B31" t="s">
        <v>11</v>
      </c>
      <c r="C31">
        <v>37.473036223333331</v>
      </c>
      <c r="D31">
        <v>3.4761403339165367</v>
      </c>
      <c r="F31" s="7"/>
      <c r="G31" s="15"/>
      <c r="H31" s="54"/>
      <c r="I31" s="46"/>
      <c r="O31" s="7" t="s">
        <v>37</v>
      </c>
      <c r="P31" s="17">
        <v>50.396505376666674</v>
      </c>
      <c r="Q31" s="17">
        <v>90.488554903333338</v>
      </c>
      <c r="R31" s="50">
        <v>5.2126731753825862E-3</v>
      </c>
      <c r="U31" t="s">
        <v>11</v>
      </c>
      <c r="V31">
        <v>37.473036223333331</v>
      </c>
      <c r="W31">
        <v>3.4761403339165367</v>
      </c>
    </row>
    <row r="32" spans="2:23">
      <c r="B32" t="s">
        <v>14</v>
      </c>
      <c r="C32">
        <v>65.403086909999999</v>
      </c>
      <c r="D32">
        <v>7.2983525663839055</v>
      </c>
      <c r="F32" s="7" t="s">
        <v>12</v>
      </c>
      <c r="G32" s="15">
        <v>88.804619543333331</v>
      </c>
      <c r="H32" s="77">
        <v>0.57645415495880059</v>
      </c>
      <c r="I32" s="46"/>
      <c r="O32" s="7" t="s">
        <v>36</v>
      </c>
      <c r="P32" s="17">
        <v>37.473036223333331</v>
      </c>
      <c r="Q32" s="17">
        <v>65.403086909999999</v>
      </c>
      <c r="R32" s="50">
        <v>4.3832022615911549E-2</v>
      </c>
    </row>
    <row r="33" spans="6:23">
      <c r="F33" s="7" t="s">
        <v>5</v>
      </c>
      <c r="G33" s="15">
        <v>83.684514493333324</v>
      </c>
      <c r="H33" s="77"/>
      <c r="I33" s="46"/>
      <c r="U33" t="s">
        <v>85</v>
      </c>
      <c r="V33">
        <v>1.7450022461814914</v>
      </c>
      <c r="W33">
        <v>9.5802751113672591E-2</v>
      </c>
    </row>
    <row r="34" spans="6:23">
      <c r="F34" s="7"/>
      <c r="G34" s="15"/>
      <c r="H34" s="55"/>
      <c r="I34" s="46"/>
      <c r="U34" t="s">
        <v>12</v>
      </c>
      <c r="V34">
        <v>88.804619543333331</v>
      </c>
      <c r="W34">
        <v>7.1745114208162279</v>
      </c>
    </row>
    <row r="35" spans="6:23">
      <c r="F35" s="7" t="s">
        <v>9</v>
      </c>
      <c r="G35" s="15">
        <v>87.176345666666677</v>
      </c>
      <c r="H35" s="78">
        <v>8.948900802217491E-2</v>
      </c>
      <c r="I35" s="46"/>
      <c r="U35" t="s">
        <v>13</v>
      </c>
      <c r="V35">
        <v>90.488554903333338</v>
      </c>
      <c r="W35">
        <v>3.7818928157082672</v>
      </c>
    </row>
    <row r="36" spans="6:23">
      <c r="F36" s="7" t="s">
        <v>4</v>
      </c>
      <c r="G36" s="15">
        <v>71.640056476666658</v>
      </c>
      <c r="H36" s="78"/>
      <c r="I36" s="46"/>
      <c r="U36" t="s">
        <v>14</v>
      </c>
      <c r="V36">
        <v>65.403086909999999</v>
      </c>
      <c r="W36">
        <v>7.2983525663839055</v>
      </c>
    </row>
    <row r="37" spans="6:23">
      <c r="F37" s="7"/>
      <c r="G37" s="15"/>
      <c r="H37" s="55"/>
      <c r="I37" s="46"/>
    </row>
    <row r="38" spans="6:23">
      <c r="F38" s="7" t="s">
        <v>6</v>
      </c>
      <c r="G38" s="15">
        <v>79.128980593333338</v>
      </c>
      <c r="H38" s="75">
        <v>6.1890928161310879E-2</v>
      </c>
      <c r="I38" s="46"/>
      <c r="U38" t="s">
        <v>68</v>
      </c>
      <c r="V38">
        <v>75.88288045915165</v>
      </c>
      <c r="W38">
        <v>1.4817705184475749</v>
      </c>
    </row>
    <row r="39" spans="6:23">
      <c r="F39" s="7" t="s">
        <v>3</v>
      </c>
      <c r="G39" s="15">
        <v>98.373983740000014</v>
      </c>
      <c r="H39" s="75"/>
      <c r="I39" s="46"/>
    </row>
    <row r="40" spans="6:23">
      <c r="F40" s="7"/>
      <c r="H40" s="56"/>
    </row>
  </sheetData>
  <mergeCells count="6">
    <mergeCell ref="H38:H39"/>
    <mergeCell ref="H23:H24"/>
    <mergeCell ref="H26:H27"/>
    <mergeCell ref="H29:H30"/>
    <mergeCell ref="H32:H33"/>
    <mergeCell ref="H35:H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8CBE-5544-426D-A89E-5086AADCA275}">
  <dimension ref="A3:T49"/>
  <sheetViews>
    <sheetView tabSelected="1" topLeftCell="A4" zoomScale="43" workbookViewId="0">
      <selection activeCell="C4" sqref="C4"/>
    </sheetView>
  </sheetViews>
  <sheetFormatPr defaultRowHeight="14.5"/>
  <cols>
    <col min="2" max="2" width="13.6328125" customWidth="1"/>
    <col min="3" max="3" width="16.26953125" customWidth="1"/>
    <col min="4" max="4" width="16.7265625" customWidth="1"/>
    <col min="5" max="5" width="13.1796875" customWidth="1"/>
    <col min="6" max="6" width="17.1796875" customWidth="1"/>
    <col min="7" max="7" width="13.08984375" bestFit="1" customWidth="1"/>
    <col min="16" max="16" width="9.90625" customWidth="1"/>
  </cols>
  <sheetData>
    <row r="3" spans="2:17" ht="15" thickBot="1">
      <c r="B3" s="21" t="s">
        <v>48</v>
      </c>
      <c r="C3" s="25" t="s">
        <v>47</v>
      </c>
      <c r="D3" s="21" t="s">
        <v>49</v>
      </c>
      <c r="E3" s="25" t="s">
        <v>46</v>
      </c>
      <c r="F3" s="21" t="s">
        <v>49</v>
      </c>
      <c r="G3" s="25"/>
      <c r="H3" s="25"/>
      <c r="I3" s="25" t="s">
        <v>29</v>
      </c>
      <c r="J3" s="70" t="s">
        <v>118</v>
      </c>
      <c r="K3" s="21" t="s">
        <v>49</v>
      </c>
    </row>
    <row r="4" spans="2:17">
      <c r="B4" s="74" t="s">
        <v>129</v>
      </c>
      <c r="C4" s="22">
        <v>84.566184903333294</v>
      </c>
      <c r="D4">
        <v>7.7300005123803617</v>
      </c>
      <c r="E4" s="72">
        <v>85.036648601111111</v>
      </c>
      <c r="F4" s="24">
        <v>2.9909989926416194</v>
      </c>
      <c r="G4" s="24"/>
      <c r="H4" s="24"/>
      <c r="I4" s="19">
        <v>0.95745770921192352</v>
      </c>
      <c r="J4" s="15">
        <v>2.6873325679295825</v>
      </c>
      <c r="K4">
        <v>0.34468757769270458</v>
      </c>
    </row>
    <row r="5" spans="2:17">
      <c r="B5" s="74" t="s">
        <v>130</v>
      </c>
      <c r="C5" s="22">
        <v>64.54952655000001</v>
      </c>
      <c r="D5" s="23">
        <v>8.2970911923708339</v>
      </c>
      <c r="E5" s="72">
        <v>95.117267005555561</v>
      </c>
      <c r="F5" s="22">
        <v>2.3774478929751797</v>
      </c>
      <c r="G5" s="22"/>
      <c r="H5" s="22"/>
      <c r="I5" s="20">
        <v>2.39783212554107E-2</v>
      </c>
      <c r="J5" s="15">
        <v>4.6991968044599624</v>
      </c>
      <c r="K5">
        <v>1.050968549619304</v>
      </c>
    </row>
    <row r="6" spans="2:17">
      <c r="B6" s="74" t="s">
        <v>131</v>
      </c>
      <c r="C6" s="22">
        <v>73.712881421111121</v>
      </c>
      <c r="D6" s="23">
        <v>18.318273111527205</v>
      </c>
      <c r="E6" s="72">
        <v>67.055412355555561</v>
      </c>
      <c r="F6" s="22">
        <v>2.3219113502414652</v>
      </c>
      <c r="G6" s="22"/>
      <c r="H6" s="22"/>
      <c r="I6" s="19">
        <v>0.73667058569954591</v>
      </c>
      <c r="J6" s="15">
        <v>2.1604938271604937</v>
      </c>
      <c r="K6">
        <v>1.112824467735799</v>
      </c>
    </row>
    <row r="7" spans="2:17">
      <c r="B7" s="74" t="s">
        <v>132</v>
      </c>
      <c r="C7" s="22">
        <v>81.565420452222227</v>
      </c>
      <c r="D7" s="23">
        <v>8.0957741800211522</v>
      </c>
      <c r="E7" s="72">
        <v>57.184685364444448</v>
      </c>
      <c r="F7" s="22">
        <v>13.76510953624561</v>
      </c>
      <c r="G7" s="22"/>
      <c r="H7" s="22"/>
      <c r="I7" s="19">
        <v>0.20153724518277016</v>
      </c>
      <c r="J7" s="15">
        <v>1.7450022461814914</v>
      </c>
      <c r="K7">
        <v>9.5802751113672591E-2</v>
      </c>
    </row>
    <row r="8" spans="2:17">
      <c r="B8" t="s">
        <v>133</v>
      </c>
      <c r="C8">
        <v>75.88</v>
      </c>
      <c r="D8">
        <v>1.48177051844757</v>
      </c>
    </row>
    <row r="9" spans="2:17">
      <c r="E9">
        <v>75.88</v>
      </c>
      <c r="F9">
        <v>1.48177051844757</v>
      </c>
      <c r="I9" t="s">
        <v>99</v>
      </c>
    </row>
    <row r="10" spans="2:17" ht="15" thickBot="1">
      <c r="B10" s="64" t="s">
        <v>86</v>
      </c>
      <c r="C10" s="64" t="s">
        <v>87</v>
      </c>
      <c r="D10" s="64" t="s">
        <v>88</v>
      </c>
      <c r="E10" s="64" t="s">
        <v>29</v>
      </c>
      <c r="I10" s="7" t="s">
        <v>97</v>
      </c>
      <c r="J10" s="5" t="s">
        <v>69</v>
      </c>
      <c r="K10" s="62" t="s">
        <v>70</v>
      </c>
      <c r="O10" t="s">
        <v>100</v>
      </c>
      <c r="P10" t="s">
        <v>101</v>
      </c>
      <c r="Q10" t="s">
        <v>102</v>
      </c>
    </row>
    <row r="11" spans="2:17">
      <c r="B11" s="46" t="s">
        <v>30</v>
      </c>
      <c r="C11" s="63">
        <v>84.566184903333337</v>
      </c>
      <c r="D11" s="63">
        <v>85.036648601111111</v>
      </c>
      <c r="E11" s="49">
        <v>0.95745770921192352</v>
      </c>
      <c r="I11" s="18" t="s">
        <v>30</v>
      </c>
      <c r="J11" s="61">
        <v>0.9526</v>
      </c>
      <c r="K11">
        <v>0.18859999999999999</v>
      </c>
      <c r="O11" t="s">
        <v>33</v>
      </c>
      <c r="P11" t="s">
        <v>98</v>
      </c>
      <c r="Q11" t="s">
        <v>103</v>
      </c>
    </row>
    <row r="12" spans="2:17">
      <c r="B12" s="46" t="s">
        <v>31</v>
      </c>
      <c r="C12" s="63">
        <v>64.54952655000001</v>
      </c>
      <c r="D12" s="63">
        <v>95.117267005555561</v>
      </c>
      <c r="E12" s="50">
        <v>2.3978321255410651E-2</v>
      </c>
      <c r="F12" t="s">
        <v>45</v>
      </c>
      <c r="I12" s="7" t="s">
        <v>31</v>
      </c>
      <c r="J12" s="14">
        <v>0.31569999999999998</v>
      </c>
      <c r="K12" s="11">
        <v>2.7369999999999998E-2</v>
      </c>
      <c r="O12" t="s">
        <v>30</v>
      </c>
      <c r="P12">
        <v>0.75280000000000002</v>
      </c>
      <c r="Q12" t="s">
        <v>104</v>
      </c>
    </row>
    <row r="13" spans="2:17">
      <c r="B13" s="46" t="s">
        <v>32</v>
      </c>
      <c r="C13" s="63">
        <v>73.712881421111121</v>
      </c>
      <c r="D13" s="63">
        <v>67.055412355555561</v>
      </c>
      <c r="E13" s="49">
        <v>0.73667058569954591</v>
      </c>
      <c r="I13" s="7" t="s">
        <v>32</v>
      </c>
      <c r="J13" s="14">
        <v>0.9899</v>
      </c>
      <c r="K13" s="60">
        <v>2.29E-2</v>
      </c>
      <c r="O13" t="s">
        <v>31</v>
      </c>
      <c r="P13" t="s">
        <v>105</v>
      </c>
      <c r="Q13" t="s">
        <v>106</v>
      </c>
    </row>
    <row r="14" spans="2:17">
      <c r="B14" s="46" t="s">
        <v>33</v>
      </c>
      <c r="C14" s="63">
        <v>81.565420452222227</v>
      </c>
      <c r="D14" s="63">
        <v>57.184685364444448</v>
      </c>
      <c r="E14" s="49">
        <v>0.20153724518277016</v>
      </c>
      <c r="I14" s="7" t="s">
        <v>33</v>
      </c>
      <c r="J14" s="14">
        <v>0.2334</v>
      </c>
      <c r="K14">
        <v>0.61350000000000005</v>
      </c>
      <c r="O14" t="s">
        <v>32</v>
      </c>
      <c r="P14">
        <v>0.89329999999999998</v>
      </c>
      <c r="Q14" t="s">
        <v>107</v>
      </c>
    </row>
    <row r="16" spans="2:17">
      <c r="J16">
        <v>0.2334</v>
      </c>
      <c r="K16">
        <v>0.84960000000000002</v>
      </c>
      <c r="M16" t="s">
        <v>108</v>
      </c>
    </row>
    <row r="17" spans="1:20">
      <c r="M17" t="s">
        <v>69</v>
      </c>
      <c r="N17" t="s">
        <v>70</v>
      </c>
    </row>
    <row r="18" spans="1:20">
      <c r="M18">
        <v>0.62970000000000004</v>
      </c>
      <c r="N18" t="s">
        <v>109</v>
      </c>
    </row>
    <row r="19" spans="1:20">
      <c r="A19" t="s">
        <v>48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124</v>
      </c>
    </row>
    <row r="20" spans="1:20">
      <c r="A20" t="s">
        <v>30</v>
      </c>
      <c r="B20" s="63">
        <v>84.566184903333337</v>
      </c>
      <c r="C20" s="63">
        <v>85.036648601111111</v>
      </c>
      <c r="D20">
        <f>_xlfn.T.TEST(J20:J28,J30:J32,2,3)</f>
        <v>5.8537736432609074E-8</v>
      </c>
      <c r="E20">
        <f>_xlfn.T.TEST(M20:M28,J30:J32,2,3)</f>
        <v>2.8006188956682217E-9</v>
      </c>
      <c r="F20">
        <f>_xlfn.T.TEST(J20:J28,$E30:$E32,2,3)</f>
        <v>9.006928493245997E-2</v>
      </c>
      <c r="G20" s="31">
        <f>_xlfn.T.TEST(M20:M28,E30:E32,2,3)</f>
        <v>2.2381008798711376E-2</v>
      </c>
      <c r="I20" t="s">
        <v>3</v>
      </c>
      <c r="J20">
        <v>100</v>
      </c>
      <c r="L20" t="s">
        <v>6</v>
      </c>
      <c r="M20">
        <v>81.034482760000003</v>
      </c>
      <c r="P20" t="s">
        <v>6</v>
      </c>
      <c r="Q20">
        <v>81.034482760000003</v>
      </c>
      <c r="S20" t="s">
        <v>3</v>
      </c>
      <c r="T20">
        <v>100</v>
      </c>
    </row>
    <row r="21" spans="1:20">
      <c r="A21" t="s">
        <v>31</v>
      </c>
      <c r="B21" s="63">
        <v>64.54952655000001</v>
      </c>
      <c r="C21" s="63">
        <v>95.117267005555561</v>
      </c>
      <c r="D21">
        <f>_xlfn.T.TEST(Q20:Q28,Q30:Q32,2,3)</f>
        <v>1.3470149521943693E-6</v>
      </c>
      <c r="E21">
        <f>_xlfn.T.TEST(T20:T28,Q30:Q32,2,3)</f>
        <v>1.4598815979480658E-12</v>
      </c>
      <c r="F21">
        <f>_xlfn.T.TEST(Q20:Q28,E30:E32,2,3)</f>
        <v>5.7535357529557983E-2</v>
      </c>
      <c r="G21" s="67">
        <f>_xlfn.T.TEST(T20:T28,E30:E32,2,3)</f>
        <v>4.0148283899421945E-5</v>
      </c>
      <c r="I21" t="s">
        <v>3</v>
      </c>
      <c r="J21">
        <v>100</v>
      </c>
      <c r="L21" t="s">
        <v>6</v>
      </c>
      <c r="M21">
        <v>87.5</v>
      </c>
      <c r="P21" t="s">
        <v>6</v>
      </c>
      <c r="Q21">
        <v>87.5</v>
      </c>
      <c r="S21" t="s">
        <v>3</v>
      </c>
      <c r="T21">
        <v>100</v>
      </c>
    </row>
    <row r="22" spans="1:20">
      <c r="A22" t="s">
        <v>32</v>
      </c>
      <c r="B22" s="63">
        <v>73.712881421111121</v>
      </c>
      <c r="C22" s="63">
        <v>67.055412355555561</v>
      </c>
      <c r="D22">
        <f>_xlfn.T.TEST(J37:J45,J47:J49,2,3)</f>
        <v>4.9726786107814956E-5</v>
      </c>
      <c r="E22">
        <f>_xlfn.T.TEST(M37:M45,J47:J49,2,3)</f>
        <v>1.0647649635295641E-8</v>
      </c>
      <c r="F22">
        <f>_xlfn.T.TEST(J37:J45,E30:E32,2,3)</f>
        <v>0.82210100216021198</v>
      </c>
      <c r="G22" s="31">
        <f>_xlfn.T.TEST(M37:M45,E30:E32,2,3)</f>
        <v>3.6595830157017908E-2</v>
      </c>
      <c r="I22" t="s">
        <v>3</v>
      </c>
      <c r="J22">
        <v>95.12195122</v>
      </c>
      <c r="L22" t="s">
        <v>6</v>
      </c>
      <c r="M22">
        <v>68.852459019999998</v>
      </c>
      <c r="P22" t="s">
        <v>6</v>
      </c>
      <c r="Q22">
        <v>68.852459019999998</v>
      </c>
      <c r="S22" t="s">
        <v>3</v>
      </c>
      <c r="T22">
        <v>95.12195122</v>
      </c>
    </row>
    <row r="23" spans="1:20">
      <c r="A23" t="s">
        <v>33</v>
      </c>
      <c r="B23" s="63">
        <v>81.565420452222227</v>
      </c>
      <c r="C23" s="63">
        <v>57.184685364444448</v>
      </c>
      <c r="D23">
        <f>_xlfn.T.TEST(Q37:Q45,Q47:Q49,2,3)</f>
        <v>2.878263555927776E-7</v>
      </c>
      <c r="E23">
        <f>_xlfn.T.TEST(T37:T45,Q47:Q49,2,3)</f>
        <v>5.8687800704220323E-5</v>
      </c>
      <c r="F23">
        <f>_xlfn.T.TEST(Q37:Q45,E30:E32,2,3)</f>
        <v>0.31446172168647857</v>
      </c>
      <c r="G23" s="31">
        <f>_xlfn.T.TEST(T37:T45,E30:E32,2,3)</f>
        <v>3.2959630975919578E-2</v>
      </c>
      <c r="I23" t="s">
        <v>4</v>
      </c>
      <c r="J23">
        <v>68.181818179999993</v>
      </c>
      <c r="L23" t="s">
        <v>9</v>
      </c>
      <c r="M23">
        <v>85.714285709999999</v>
      </c>
      <c r="P23" t="s">
        <v>7</v>
      </c>
      <c r="Q23">
        <v>52.5</v>
      </c>
      <c r="S23" t="s">
        <v>10</v>
      </c>
      <c r="T23">
        <v>98.039215690000006</v>
      </c>
    </row>
    <row r="24" spans="1:20">
      <c r="I24" t="s">
        <v>4</v>
      </c>
      <c r="J24">
        <v>82.222222220000006</v>
      </c>
      <c r="L24" t="s">
        <v>9</v>
      </c>
      <c r="M24">
        <v>84.90566038</v>
      </c>
      <c r="P24" t="s">
        <v>7</v>
      </c>
      <c r="Q24">
        <v>72.222222220000006</v>
      </c>
      <c r="S24" t="s">
        <v>10</v>
      </c>
      <c r="T24">
        <v>97.142857140000004</v>
      </c>
    </row>
    <row r="25" spans="1:20">
      <c r="I25" t="s">
        <v>4</v>
      </c>
      <c r="J25">
        <v>64.516129030000002</v>
      </c>
      <c r="L25" t="s">
        <v>9</v>
      </c>
      <c r="M25">
        <v>90.909090910000003</v>
      </c>
      <c r="P25" t="s">
        <v>7</v>
      </c>
      <c r="Q25">
        <v>67.647058819999998</v>
      </c>
      <c r="S25" t="s">
        <v>10</v>
      </c>
      <c r="T25">
        <v>94.285714290000001</v>
      </c>
    </row>
    <row r="26" spans="1:20">
      <c r="I26" t="s">
        <v>5</v>
      </c>
      <c r="J26">
        <v>76.190476189999998</v>
      </c>
      <c r="L26" t="s">
        <v>12</v>
      </c>
      <c r="M26">
        <v>96.491228070000005</v>
      </c>
      <c r="P26" t="s">
        <v>8</v>
      </c>
      <c r="Q26">
        <v>40</v>
      </c>
      <c r="S26" t="s">
        <v>13</v>
      </c>
      <c r="T26">
        <v>90.625</v>
      </c>
    </row>
    <row r="27" spans="1:20">
      <c r="I27" t="s">
        <v>5</v>
      </c>
      <c r="J27">
        <v>90.140845069999997</v>
      </c>
      <c r="L27" t="s">
        <v>12</v>
      </c>
      <c r="M27">
        <v>95.454545449999998</v>
      </c>
      <c r="P27" t="s">
        <v>8</v>
      </c>
      <c r="Q27">
        <v>53.125</v>
      </c>
      <c r="S27" t="s">
        <v>13</v>
      </c>
      <c r="T27">
        <v>83.870967739999998</v>
      </c>
    </row>
    <row r="28" spans="1:20">
      <c r="I28" t="s">
        <v>5</v>
      </c>
      <c r="J28">
        <v>84.722222220000006</v>
      </c>
      <c r="L28" t="s">
        <v>12</v>
      </c>
      <c r="M28">
        <v>74.468085110000004</v>
      </c>
      <c r="P28" t="s">
        <v>8</v>
      </c>
      <c r="Q28">
        <v>58.064516130000001</v>
      </c>
      <c r="S28" t="s">
        <v>13</v>
      </c>
      <c r="T28">
        <v>96.969696970000001</v>
      </c>
    </row>
    <row r="30" spans="1:20">
      <c r="D30" s="19" t="s">
        <v>56</v>
      </c>
      <c r="E30">
        <v>76.6666666666667</v>
      </c>
      <c r="I30" t="s">
        <v>50</v>
      </c>
      <c r="J30">
        <v>2.9850746268656714</v>
      </c>
      <c r="M30" s="19"/>
      <c r="P30" t="s">
        <v>51</v>
      </c>
      <c r="Q30">
        <v>2.6315789473684208</v>
      </c>
    </row>
    <row r="31" spans="1:20">
      <c r="D31" s="19" t="s">
        <v>57</v>
      </c>
      <c r="E31">
        <v>73.015873015873012</v>
      </c>
      <c r="I31" t="s">
        <v>50</v>
      </c>
      <c r="J31">
        <v>2</v>
      </c>
      <c r="M31" s="19"/>
      <c r="P31" t="s">
        <v>51</v>
      </c>
      <c r="Q31">
        <v>5.4054054054054053</v>
      </c>
    </row>
    <row r="32" spans="1:20">
      <c r="D32" s="19" t="s">
        <v>58</v>
      </c>
      <c r="E32">
        <v>77.966101694915253</v>
      </c>
      <c r="I32" t="s">
        <v>50</v>
      </c>
      <c r="J32">
        <v>3.0769230769230771</v>
      </c>
      <c r="M32" s="19"/>
      <c r="P32" t="s">
        <v>51</v>
      </c>
      <c r="Q32">
        <v>6.0606060606060606</v>
      </c>
    </row>
    <row r="35" spans="2:20" ht="15" thickBot="1">
      <c r="B35" s="64" t="s">
        <v>48</v>
      </c>
      <c r="C35" s="64" t="s">
        <v>119</v>
      </c>
      <c r="D35" s="64" t="s">
        <v>121</v>
      </c>
      <c r="E35" s="64" t="s">
        <v>123</v>
      </c>
    </row>
    <row r="36" spans="2:20">
      <c r="B36" t="s">
        <v>30</v>
      </c>
      <c r="C36" s="63">
        <v>84.566184903333337</v>
      </c>
      <c r="D36" s="67">
        <v>5.8537736432609074E-8</v>
      </c>
      <c r="E36" s="31">
        <v>9.006928493245997E-2</v>
      </c>
    </row>
    <row r="37" spans="2:20">
      <c r="B37" t="s">
        <v>31</v>
      </c>
      <c r="C37" s="63">
        <v>64.54952655000001</v>
      </c>
      <c r="D37" s="67">
        <v>1.3470149521943693E-6</v>
      </c>
      <c r="E37" s="31">
        <v>5.7535357529557983E-2</v>
      </c>
      <c r="I37" t="s">
        <v>9</v>
      </c>
      <c r="J37">
        <v>85.714285709999999</v>
      </c>
      <c r="L37" t="s">
        <v>4</v>
      </c>
      <c r="M37">
        <v>68.181818179999993</v>
      </c>
      <c r="P37" t="s">
        <v>12</v>
      </c>
      <c r="Q37">
        <v>96.491228070000005</v>
      </c>
      <c r="S37" t="s">
        <v>5</v>
      </c>
      <c r="T37">
        <v>76.190476189999998</v>
      </c>
    </row>
    <row r="38" spans="2:20">
      <c r="B38" t="s">
        <v>32</v>
      </c>
      <c r="C38" s="63">
        <v>73.712881421111121</v>
      </c>
      <c r="D38" s="67">
        <v>4.9726786107814956E-5</v>
      </c>
      <c r="E38" s="31">
        <v>0.82210100216021198</v>
      </c>
      <c r="I38" t="s">
        <v>9</v>
      </c>
      <c r="J38">
        <v>84.90566038</v>
      </c>
      <c r="L38" t="s">
        <v>4</v>
      </c>
      <c r="M38">
        <v>82.222222220000006</v>
      </c>
      <c r="P38" t="s">
        <v>12</v>
      </c>
      <c r="Q38">
        <v>95.454545449999998</v>
      </c>
      <c r="S38" t="s">
        <v>5</v>
      </c>
      <c r="T38">
        <v>90.140845069999997</v>
      </c>
    </row>
    <row r="39" spans="2:20">
      <c r="B39" t="s">
        <v>33</v>
      </c>
      <c r="C39" s="63">
        <v>81.565420452222227</v>
      </c>
      <c r="D39" s="67">
        <v>2.878263555927776E-7</v>
      </c>
      <c r="E39" s="31">
        <v>0.31446172168647857</v>
      </c>
      <c r="I39" t="s">
        <v>9</v>
      </c>
      <c r="J39">
        <v>90.909090910000003</v>
      </c>
      <c r="L39" t="s">
        <v>4</v>
      </c>
      <c r="M39">
        <v>64.516129030000002</v>
      </c>
      <c r="P39" t="s">
        <v>12</v>
      </c>
      <c r="Q39">
        <v>74.468085110000004</v>
      </c>
      <c r="S39" t="s">
        <v>5</v>
      </c>
      <c r="T39">
        <v>84.722222220000006</v>
      </c>
    </row>
    <row r="40" spans="2:20">
      <c r="I40" t="s">
        <v>10</v>
      </c>
      <c r="J40">
        <v>98.039215690000006</v>
      </c>
      <c r="L40" t="s">
        <v>7</v>
      </c>
      <c r="M40">
        <v>52.5</v>
      </c>
      <c r="P40" t="s">
        <v>13</v>
      </c>
      <c r="Q40">
        <v>90.625</v>
      </c>
      <c r="S40" t="s">
        <v>8</v>
      </c>
      <c r="T40">
        <v>40</v>
      </c>
    </row>
    <row r="41" spans="2:20" ht="15" thickBot="1">
      <c r="B41" s="64" t="s">
        <v>48</v>
      </c>
      <c r="C41" s="64" t="s">
        <v>120</v>
      </c>
      <c r="D41" s="64" t="s">
        <v>122</v>
      </c>
      <c r="E41" s="64" t="s">
        <v>124</v>
      </c>
      <c r="I41" t="s">
        <v>10</v>
      </c>
      <c r="J41">
        <v>97.142857140000004</v>
      </c>
      <c r="L41" t="s">
        <v>7</v>
      </c>
      <c r="M41">
        <v>72.222222220000006</v>
      </c>
      <c r="P41" t="s">
        <v>13</v>
      </c>
      <c r="Q41">
        <v>83.870967739999998</v>
      </c>
      <c r="S41" t="s">
        <v>8</v>
      </c>
      <c r="T41">
        <v>53.125</v>
      </c>
    </row>
    <row r="42" spans="2:20">
      <c r="B42" t="s">
        <v>30</v>
      </c>
      <c r="C42" s="63">
        <v>85.036648601111111</v>
      </c>
      <c r="D42" s="67">
        <v>2.8006188956682217E-9</v>
      </c>
      <c r="E42" s="31">
        <v>2.2381008798711376E-2</v>
      </c>
      <c r="I42" t="s">
        <v>10</v>
      </c>
      <c r="J42">
        <v>94.285714290000001</v>
      </c>
      <c r="L42" t="s">
        <v>7</v>
      </c>
      <c r="M42">
        <v>67.647058819999998</v>
      </c>
      <c r="P42" t="s">
        <v>13</v>
      </c>
      <c r="Q42">
        <v>96.969696970000001</v>
      </c>
      <c r="S42" t="s">
        <v>8</v>
      </c>
      <c r="T42">
        <v>58.064516130000001</v>
      </c>
    </row>
    <row r="43" spans="2:20">
      <c r="B43" t="s">
        <v>31</v>
      </c>
      <c r="C43" s="63">
        <v>95.117267005555561</v>
      </c>
      <c r="D43" s="67">
        <v>1.4598815979480658E-12</v>
      </c>
      <c r="E43" s="67">
        <v>4.0148283899421945E-5</v>
      </c>
      <c r="I43" t="s">
        <v>11</v>
      </c>
      <c r="J43">
        <v>43.75</v>
      </c>
      <c r="L43" t="s">
        <v>14</v>
      </c>
      <c r="M43">
        <v>64.705882349999996</v>
      </c>
      <c r="P43" t="s">
        <v>14</v>
      </c>
      <c r="Q43">
        <v>64.705882349999996</v>
      </c>
      <c r="S43" t="s">
        <v>11</v>
      </c>
      <c r="T43">
        <v>43.75</v>
      </c>
    </row>
    <row r="44" spans="2:20">
      <c r="B44" t="s">
        <v>32</v>
      </c>
      <c r="C44" s="63">
        <v>67.055412355555561</v>
      </c>
      <c r="D44" s="67">
        <v>1.0647649635295641E-8</v>
      </c>
      <c r="E44" s="31">
        <v>3.6595830157017908E-2</v>
      </c>
      <c r="I44" t="s">
        <v>11</v>
      </c>
      <c r="J44">
        <v>36.92307692</v>
      </c>
      <c r="L44" t="s">
        <v>14</v>
      </c>
      <c r="M44">
        <v>78.378378380000001</v>
      </c>
      <c r="P44" t="s">
        <v>14</v>
      </c>
      <c r="Q44">
        <v>78.378378380000001</v>
      </c>
      <c r="S44" t="s">
        <v>11</v>
      </c>
      <c r="T44">
        <v>36.92307692</v>
      </c>
    </row>
    <row r="45" spans="2:20">
      <c r="B45" t="s">
        <v>33</v>
      </c>
      <c r="C45" s="63">
        <v>57.184685364444448</v>
      </c>
      <c r="D45" s="67">
        <v>5.8687800704220323E-5</v>
      </c>
      <c r="E45" s="31">
        <v>3.2959630975919578E-2</v>
      </c>
      <c r="I45" t="s">
        <v>11</v>
      </c>
      <c r="J45">
        <v>31.74603175</v>
      </c>
      <c r="L45" t="s">
        <v>14</v>
      </c>
      <c r="M45">
        <v>53.125</v>
      </c>
      <c r="P45" t="s">
        <v>14</v>
      </c>
      <c r="Q45">
        <v>53.125</v>
      </c>
      <c r="S45" t="s">
        <v>11</v>
      </c>
      <c r="T45">
        <v>31.74603175</v>
      </c>
    </row>
    <row r="47" spans="2:20">
      <c r="I47" t="s">
        <v>52</v>
      </c>
      <c r="J47">
        <v>3.7037037037037033</v>
      </c>
      <c r="P47" t="s">
        <v>53</v>
      </c>
      <c r="Q47">
        <v>1.7857142857142856</v>
      </c>
    </row>
    <row r="48" spans="2:20">
      <c r="I48" t="s">
        <v>52</v>
      </c>
      <c r="J48">
        <v>0</v>
      </c>
      <c r="P48" t="s">
        <v>54</v>
      </c>
      <c r="Q48">
        <v>1.8867924528301887</v>
      </c>
    </row>
    <row r="49" spans="9:17">
      <c r="I49" t="s">
        <v>52</v>
      </c>
      <c r="J49">
        <v>2.7777777777777777</v>
      </c>
      <c r="P49" t="s">
        <v>55</v>
      </c>
      <c r="Q49">
        <v>1.5625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A2645-5051-41AB-8CD6-09E35CBA1618}">
  <dimension ref="A1:AG41"/>
  <sheetViews>
    <sheetView topLeftCell="A8" workbookViewId="0">
      <selection activeCell="G20" sqref="G20"/>
    </sheetView>
  </sheetViews>
  <sheetFormatPr defaultRowHeight="14.5"/>
  <cols>
    <col min="5" max="5" width="8.54296875" customWidth="1"/>
    <col min="6" max="6" width="15.6328125" customWidth="1"/>
    <col min="7" max="7" width="12.6328125" customWidth="1"/>
    <col min="8" max="8" width="14.7265625" customWidth="1"/>
    <col min="9" max="11" width="11.81640625" customWidth="1"/>
    <col min="29" max="29" width="12.7265625" customWidth="1"/>
  </cols>
  <sheetData>
    <row r="1" spans="1:33">
      <c r="E1" t="s">
        <v>0</v>
      </c>
      <c r="F1" t="s">
        <v>1</v>
      </c>
    </row>
    <row r="2" spans="1:33">
      <c r="A2" t="s">
        <v>0</v>
      </c>
      <c r="B2" t="s">
        <v>101</v>
      </c>
      <c r="C2" t="s">
        <v>102</v>
      </c>
      <c r="E2" t="s">
        <v>3</v>
      </c>
      <c r="F2">
        <v>100</v>
      </c>
      <c r="H2" t="s">
        <v>6</v>
      </c>
      <c r="I2">
        <v>81.034482760000003</v>
      </c>
      <c r="K2" t="s">
        <v>9</v>
      </c>
      <c r="L2">
        <v>85.714285709999999</v>
      </c>
      <c r="N2" t="s">
        <v>12</v>
      </c>
      <c r="O2">
        <v>96.491228070000005</v>
      </c>
    </row>
    <row r="3" spans="1:33">
      <c r="A3" t="s">
        <v>3</v>
      </c>
      <c r="B3">
        <v>100</v>
      </c>
      <c r="C3">
        <v>81.034482760000003</v>
      </c>
      <c r="E3" t="s">
        <v>3</v>
      </c>
      <c r="F3">
        <v>100</v>
      </c>
      <c r="H3" t="s">
        <v>6</v>
      </c>
      <c r="I3">
        <v>87.5</v>
      </c>
      <c r="K3" t="s">
        <v>9</v>
      </c>
      <c r="L3">
        <v>84.90566038</v>
      </c>
      <c r="N3" t="s">
        <v>12</v>
      </c>
      <c r="O3">
        <v>95.454545449999998</v>
      </c>
      <c r="R3" t="s">
        <v>56</v>
      </c>
      <c r="S3">
        <v>76.6666666666667</v>
      </c>
      <c r="V3" t="s">
        <v>43</v>
      </c>
      <c r="W3" t="s">
        <v>42</v>
      </c>
      <c r="X3" t="s">
        <v>116</v>
      </c>
      <c r="Y3" t="s">
        <v>42</v>
      </c>
    </row>
    <row r="4" spans="1:33">
      <c r="A4" t="s">
        <v>3</v>
      </c>
      <c r="B4">
        <v>100</v>
      </c>
      <c r="C4">
        <v>87.5</v>
      </c>
      <c r="E4" t="s">
        <v>3</v>
      </c>
      <c r="F4">
        <v>95.12195122</v>
      </c>
      <c r="H4" t="s">
        <v>6</v>
      </c>
      <c r="I4">
        <v>68.852459019999998</v>
      </c>
      <c r="K4" t="s">
        <v>9</v>
      </c>
      <c r="L4">
        <v>90.909090910000003</v>
      </c>
      <c r="N4" t="s">
        <v>12</v>
      </c>
      <c r="O4">
        <v>74.468085110000004</v>
      </c>
      <c r="R4" t="s">
        <v>57</v>
      </c>
      <c r="S4">
        <v>73.015873015873012</v>
      </c>
      <c r="U4" t="s">
        <v>30</v>
      </c>
      <c r="V4" s="15">
        <v>84.801416752222224</v>
      </c>
      <c r="W4">
        <v>2.5797321001359359</v>
      </c>
      <c r="X4" s="15">
        <v>2.6873325679295825</v>
      </c>
      <c r="Y4">
        <v>0.34468757769270458</v>
      </c>
      <c r="AB4">
        <v>2.5797321001359359</v>
      </c>
      <c r="AC4">
        <v>4.5091590858008432</v>
      </c>
      <c r="AD4">
        <v>4.832274212312921</v>
      </c>
      <c r="AE4">
        <v>5.2160055712594904</v>
      </c>
    </row>
    <row r="5" spans="1:33">
      <c r="A5" t="s">
        <v>3</v>
      </c>
      <c r="B5">
        <v>95.12195122</v>
      </c>
      <c r="C5">
        <v>68.852459019999998</v>
      </c>
      <c r="E5" t="s">
        <v>4</v>
      </c>
      <c r="F5">
        <v>68.181818179999993</v>
      </c>
      <c r="H5" t="s">
        <v>7</v>
      </c>
      <c r="I5">
        <v>52.5</v>
      </c>
      <c r="K5" t="s">
        <v>10</v>
      </c>
      <c r="L5">
        <v>98.039215690000006</v>
      </c>
      <c r="N5" t="s">
        <v>13</v>
      </c>
      <c r="O5">
        <v>90.625</v>
      </c>
      <c r="R5" t="s">
        <v>58</v>
      </c>
      <c r="S5">
        <v>77.966101694915253</v>
      </c>
      <c r="U5" t="s">
        <v>31</v>
      </c>
      <c r="V5" s="15">
        <v>79.833396777777779</v>
      </c>
      <c r="W5">
        <v>4.5091590858008432</v>
      </c>
      <c r="X5" s="15">
        <v>4.6991968044599624</v>
      </c>
      <c r="Y5">
        <v>1.050968549619304</v>
      </c>
    </row>
    <row r="6" spans="1:33">
      <c r="A6" t="s">
        <v>4</v>
      </c>
      <c r="B6">
        <v>68.181818179999993</v>
      </c>
      <c r="C6">
        <v>85.714285709999999</v>
      </c>
      <c r="E6" t="s">
        <v>4</v>
      </c>
      <c r="F6">
        <v>82.222222220000006</v>
      </c>
      <c r="H6" t="s">
        <v>7</v>
      </c>
      <c r="I6">
        <v>72.222222220000006</v>
      </c>
      <c r="K6" t="s">
        <v>10</v>
      </c>
      <c r="L6">
        <v>97.142857140000004</v>
      </c>
      <c r="N6" t="s">
        <v>13</v>
      </c>
      <c r="O6">
        <v>83.870967739999998</v>
      </c>
      <c r="S6">
        <v>75.88288045915165</v>
      </c>
      <c r="U6" t="s">
        <v>32</v>
      </c>
      <c r="V6" s="15">
        <v>70.384146888333333</v>
      </c>
      <c r="W6">
        <v>4.832274212312921</v>
      </c>
      <c r="X6" s="15">
        <v>2.1604938271604937</v>
      </c>
      <c r="Y6">
        <v>1.112824467735799</v>
      </c>
      <c r="AB6" t="s">
        <v>44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</row>
    <row r="7" spans="1:33">
      <c r="A7" t="s">
        <v>4</v>
      </c>
      <c r="B7">
        <v>82.222222220000006</v>
      </c>
      <c r="C7">
        <v>84.90566038</v>
      </c>
      <c r="E7" t="s">
        <v>4</v>
      </c>
      <c r="F7">
        <v>64.516129030000002</v>
      </c>
      <c r="H7" t="s">
        <v>7</v>
      </c>
      <c r="I7">
        <v>67.647058819999998</v>
      </c>
      <c r="K7" t="s">
        <v>10</v>
      </c>
      <c r="L7">
        <v>94.285714290000001</v>
      </c>
      <c r="N7" t="s">
        <v>13</v>
      </c>
      <c r="O7">
        <v>96.969696970000001</v>
      </c>
      <c r="U7" t="s">
        <v>33</v>
      </c>
      <c r="V7" s="15">
        <v>69.37505290833333</v>
      </c>
      <c r="W7">
        <v>5.2160055712594904</v>
      </c>
      <c r="X7" s="15">
        <v>1.7450022461814914</v>
      </c>
      <c r="Y7">
        <v>9.5802751113672591E-2</v>
      </c>
    </row>
    <row r="8" spans="1:33">
      <c r="A8" t="s">
        <v>4</v>
      </c>
      <c r="B8">
        <v>64.516129030000002</v>
      </c>
      <c r="C8">
        <v>90.909090910000003</v>
      </c>
      <c r="E8" t="s">
        <v>5</v>
      </c>
      <c r="F8">
        <v>76.190476189999998</v>
      </c>
      <c r="H8" t="s">
        <v>8</v>
      </c>
      <c r="I8">
        <v>40</v>
      </c>
      <c r="K8" t="s">
        <v>11</v>
      </c>
      <c r="L8">
        <v>43.75</v>
      </c>
      <c r="N8" t="s">
        <v>14</v>
      </c>
      <c r="O8">
        <v>64.705882349999996</v>
      </c>
    </row>
    <row r="9" spans="1:33">
      <c r="A9" t="s">
        <v>5</v>
      </c>
      <c r="B9">
        <v>76.190476189999998</v>
      </c>
      <c r="C9">
        <v>96.491228070000005</v>
      </c>
      <c r="E9" t="s">
        <v>5</v>
      </c>
      <c r="F9">
        <v>90.140845069999997</v>
      </c>
      <c r="H9" t="s">
        <v>8</v>
      </c>
      <c r="I9">
        <v>53.125</v>
      </c>
      <c r="K9" t="s">
        <v>11</v>
      </c>
      <c r="L9">
        <v>36.92307692</v>
      </c>
      <c r="N9" t="s">
        <v>14</v>
      </c>
      <c r="O9">
        <v>78.378378380000001</v>
      </c>
      <c r="U9" s="65" t="s">
        <v>110</v>
      </c>
      <c r="V9" s="15">
        <v>75.88288045915165</v>
      </c>
      <c r="W9">
        <v>1.4817705184475749</v>
      </c>
    </row>
    <row r="10" spans="1:33">
      <c r="A10" t="s">
        <v>5</v>
      </c>
      <c r="B10">
        <v>90.140845069999997</v>
      </c>
      <c r="C10">
        <v>95.454545449999998</v>
      </c>
      <c r="E10" t="s">
        <v>5</v>
      </c>
      <c r="F10">
        <v>84.722222220000006</v>
      </c>
      <c r="H10" t="s">
        <v>8</v>
      </c>
      <c r="I10">
        <v>58.064516130000001</v>
      </c>
      <c r="K10" t="s">
        <v>11</v>
      </c>
      <c r="L10">
        <v>31.74603175</v>
      </c>
      <c r="N10" t="s">
        <v>14</v>
      </c>
      <c r="O10">
        <v>53.125</v>
      </c>
    </row>
    <row r="11" spans="1:33">
      <c r="A11" t="s">
        <v>5</v>
      </c>
      <c r="B11">
        <v>84.722222220000006</v>
      </c>
      <c r="C11">
        <v>74.468085110000004</v>
      </c>
      <c r="E11" t="s">
        <v>6</v>
      </c>
      <c r="F11">
        <v>81.034482760000003</v>
      </c>
      <c r="I11">
        <v>100</v>
      </c>
      <c r="K11" t="s">
        <v>4</v>
      </c>
      <c r="L11">
        <v>68.181818179999993</v>
      </c>
      <c r="N11" t="s">
        <v>5</v>
      </c>
      <c r="O11">
        <v>76.190476189999998</v>
      </c>
    </row>
    <row r="12" spans="1:33">
      <c r="E12" t="s">
        <v>6</v>
      </c>
      <c r="F12">
        <v>87.5</v>
      </c>
      <c r="I12">
        <v>100</v>
      </c>
      <c r="K12" t="s">
        <v>4</v>
      </c>
      <c r="L12">
        <v>82.222222220000006</v>
      </c>
      <c r="N12" t="s">
        <v>5</v>
      </c>
      <c r="O12">
        <v>90.140845069999997</v>
      </c>
    </row>
    <row r="13" spans="1:33">
      <c r="A13" t="s">
        <v>6</v>
      </c>
      <c r="B13">
        <v>81.034482760000003</v>
      </c>
      <c r="C13">
        <v>100</v>
      </c>
      <c r="E13" t="s">
        <v>6</v>
      </c>
      <c r="F13">
        <v>68.852459019999998</v>
      </c>
      <c r="I13">
        <v>95.12195122</v>
      </c>
      <c r="K13" t="s">
        <v>4</v>
      </c>
      <c r="L13">
        <v>64.516129030000002</v>
      </c>
      <c r="N13" t="s">
        <v>5</v>
      </c>
      <c r="O13">
        <v>84.722222220000006</v>
      </c>
    </row>
    <row r="14" spans="1:33">
      <c r="A14" t="s">
        <v>6</v>
      </c>
      <c r="B14">
        <v>87.5</v>
      </c>
      <c r="C14">
        <v>100</v>
      </c>
      <c r="E14" t="s">
        <v>9</v>
      </c>
      <c r="F14">
        <v>85.714285709999999</v>
      </c>
      <c r="I14">
        <v>98.039215690000006</v>
      </c>
      <c r="K14" t="s">
        <v>7</v>
      </c>
      <c r="L14">
        <v>52.5</v>
      </c>
      <c r="N14" t="s">
        <v>8</v>
      </c>
      <c r="O14">
        <v>40</v>
      </c>
    </row>
    <row r="15" spans="1:33">
      <c r="A15" t="s">
        <v>6</v>
      </c>
      <c r="B15">
        <v>68.852459019999998</v>
      </c>
      <c r="C15">
        <v>95.12195122</v>
      </c>
      <c r="E15" t="s">
        <v>9</v>
      </c>
      <c r="F15">
        <v>84.90566038</v>
      </c>
      <c r="I15">
        <v>97.142857140000004</v>
      </c>
      <c r="K15" t="s">
        <v>7</v>
      </c>
      <c r="L15">
        <v>72.222222220000006</v>
      </c>
      <c r="N15" t="s">
        <v>8</v>
      </c>
      <c r="O15">
        <v>53.125</v>
      </c>
    </row>
    <row r="16" spans="1:33">
      <c r="A16" t="s">
        <v>7</v>
      </c>
      <c r="B16">
        <v>52.5</v>
      </c>
      <c r="C16">
        <v>98.039215690000006</v>
      </c>
      <c r="E16" t="s">
        <v>9</v>
      </c>
      <c r="F16">
        <v>90.909090910000003</v>
      </c>
      <c r="I16">
        <v>94.285714290000001</v>
      </c>
      <c r="K16" t="s">
        <v>7</v>
      </c>
      <c r="L16">
        <v>67.647058819999998</v>
      </c>
      <c r="N16" t="s">
        <v>8</v>
      </c>
      <c r="O16">
        <v>58.064516130000001</v>
      </c>
    </row>
    <row r="17" spans="1:15">
      <c r="A17" t="s">
        <v>7</v>
      </c>
      <c r="B17">
        <v>72.222222220000006</v>
      </c>
      <c r="C17">
        <v>97.142857140000004</v>
      </c>
      <c r="E17" t="s">
        <v>12</v>
      </c>
      <c r="F17">
        <v>96.491228070000005</v>
      </c>
      <c r="I17">
        <v>90.625</v>
      </c>
      <c r="K17" t="s">
        <v>14</v>
      </c>
      <c r="L17">
        <v>64.705882349999996</v>
      </c>
      <c r="N17" t="s">
        <v>11</v>
      </c>
      <c r="O17">
        <v>43.75</v>
      </c>
    </row>
    <row r="18" spans="1:15">
      <c r="A18" t="s">
        <v>7</v>
      </c>
      <c r="B18">
        <v>67.647058819999998</v>
      </c>
      <c r="C18">
        <v>94.285714290000001</v>
      </c>
      <c r="E18" t="s">
        <v>12</v>
      </c>
      <c r="F18">
        <v>95.454545449999998</v>
      </c>
      <c r="I18">
        <v>83.870967739999998</v>
      </c>
      <c r="K18" t="s">
        <v>14</v>
      </c>
      <c r="L18">
        <v>78.378378380000001</v>
      </c>
      <c r="N18" t="s">
        <v>11</v>
      </c>
      <c r="O18">
        <v>36.92307692</v>
      </c>
    </row>
    <row r="19" spans="1:15">
      <c r="A19" t="s">
        <v>8</v>
      </c>
      <c r="B19">
        <v>40</v>
      </c>
      <c r="C19">
        <v>90.625</v>
      </c>
      <c r="E19" t="s">
        <v>12</v>
      </c>
      <c r="F19">
        <v>74.468085110000004</v>
      </c>
      <c r="I19">
        <v>96.969696970000001</v>
      </c>
      <c r="K19" t="s">
        <v>14</v>
      </c>
      <c r="L19">
        <v>53.125</v>
      </c>
      <c r="N19" t="s">
        <v>11</v>
      </c>
      <c r="O19">
        <v>31.74603175</v>
      </c>
    </row>
    <row r="20" spans="1:15">
      <c r="A20" t="s">
        <v>8</v>
      </c>
      <c r="B20">
        <v>53.125</v>
      </c>
      <c r="C20">
        <v>83.870967739999998</v>
      </c>
    </row>
    <row r="21" spans="1:15">
      <c r="A21" t="s">
        <v>8</v>
      </c>
      <c r="B21">
        <v>58.064516130000001</v>
      </c>
      <c r="C21">
        <v>96.969696970000001</v>
      </c>
    </row>
    <row r="22" spans="1:15">
      <c r="E22" t="s">
        <v>50</v>
      </c>
      <c r="F22">
        <v>2.9850746268656714</v>
      </c>
      <c r="H22" t="s">
        <v>51</v>
      </c>
      <c r="I22">
        <v>2.6315789473684208</v>
      </c>
      <c r="K22" t="s">
        <v>52</v>
      </c>
      <c r="L22">
        <v>3.7037037037037033</v>
      </c>
      <c r="N22" t="s">
        <v>53</v>
      </c>
      <c r="O22">
        <v>1.7857142857142856</v>
      </c>
    </row>
    <row r="23" spans="1:15">
      <c r="A23" t="s">
        <v>9</v>
      </c>
      <c r="B23">
        <v>85.714285709999999</v>
      </c>
      <c r="C23">
        <v>68.181818179999993</v>
      </c>
      <c r="E23" t="s">
        <v>50</v>
      </c>
      <c r="F23">
        <v>2</v>
      </c>
      <c r="H23" t="s">
        <v>51</v>
      </c>
      <c r="I23">
        <v>5.4054054054054053</v>
      </c>
      <c r="K23" t="s">
        <v>52</v>
      </c>
      <c r="L23">
        <v>0</v>
      </c>
      <c r="N23" t="s">
        <v>54</v>
      </c>
      <c r="O23">
        <v>1.8867924528301887</v>
      </c>
    </row>
    <row r="24" spans="1:15">
      <c r="A24" t="s">
        <v>9</v>
      </c>
      <c r="B24">
        <v>84.90566038</v>
      </c>
      <c r="C24">
        <v>82.222222220000006</v>
      </c>
      <c r="E24" t="s">
        <v>50</v>
      </c>
      <c r="F24">
        <v>3.0769230769230771</v>
      </c>
      <c r="H24" t="s">
        <v>51</v>
      </c>
      <c r="I24">
        <v>6.0606060606060606</v>
      </c>
      <c r="K24" t="s">
        <v>52</v>
      </c>
      <c r="L24">
        <v>2.7777777777777777</v>
      </c>
      <c r="N24" t="s">
        <v>55</v>
      </c>
      <c r="O24">
        <v>1.5625</v>
      </c>
    </row>
    <row r="25" spans="1:15">
      <c r="A25" t="s">
        <v>9</v>
      </c>
      <c r="B25">
        <v>90.909090910000003</v>
      </c>
      <c r="C25">
        <v>64.516129030000002</v>
      </c>
    </row>
    <row r="26" spans="1:15">
      <c r="A26" t="s">
        <v>10</v>
      </c>
      <c r="B26">
        <v>98.039215690000006</v>
      </c>
      <c r="C26">
        <v>52.5</v>
      </c>
      <c r="E26" t="s">
        <v>117</v>
      </c>
      <c r="F26">
        <f>_xlfn.T.TEST(F2:F19,$S3:$S5,2,3)</f>
        <v>8.6981692926694186E-3</v>
      </c>
      <c r="I26">
        <f>_xlfn.T.TEST(I2:I19,$S3:$S5,2,3)</f>
        <v>0.41557373891608906</v>
      </c>
      <c r="L26">
        <f>_xlfn.T.TEST(L2:L19,$S3:$S5,2,3)</f>
        <v>0.29029212707703911</v>
      </c>
      <c r="O26">
        <f>_xlfn.T.TEST(O2:O19,$S3:$S5,2,3)</f>
        <v>0.24496654849640204</v>
      </c>
    </row>
    <row r="27" spans="1:15">
      <c r="A27" t="s">
        <v>10</v>
      </c>
      <c r="B27">
        <v>97.142857140000004</v>
      </c>
      <c r="C27">
        <v>72.222222220000006</v>
      </c>
    </row>
    <row r="28" spans="1:15" ht="15" thickBot="1">
      <c r="A28" t="s">
        <v>10</v>
      </c>
      <c r="B28">
        <v>94.285714290000001</v>
      </c>
      <c r="C28">
        <v>67.647058819999998</v>
      </c>
      <c r="E28" s="69" t="s">
        <v>44</v>
      </c>
      <c r="F28" s="69" t="s">
        <v>111</v>
      </c>
      <c r="G28" s="69" t="s">
        <v>112</v>
      </c>
      <c r="H28" s="69" t="s">
        <v>113</v>
      </c>
      <c r="I28" s="69" t="s">
        <v>114</v>
      </c>
      <c r="J28" s="69" t="s">
        <v>115</v>
      </c>
      <c r="K28" s="66"/>
    </row>
    <row r="29" spans="1:15">
      <c r="A29" t="s">
        <v>11</v>
      </c>
      <c r="B29">
        <v>43.75</v>
      </c>
      <c r="C29">
        <v>64.705882349999996</v>
      </c>
      <c r="E29" t="s">
        <v>30</v>
      </c>
      <c r="F29" s="15">
        <v>84.801416752222224</v>
      </c>
      <c r="G29" s="15">
        <v>2.6873325679295799</v>
      </c>
      <c r="H29" s="15">
        <v>75.88288045915165</v>
      </c>
      <c r="I29" s="11">
        <v>8.6981692926694186E-3</v>
      </c>
      <c r="J29" s="68">
        <f>_xlfn.T.TEST(F2:F19,F22:F24,2,3)</f>
        <v>6.477753632038529E-17</v>
      </c>
    </row>
    <row r="30" spans="1:15">
      <c r="A30" t="s">
        <v>11</v>
      </c>
      <c r="B30">
        <v>36.92307692</v>
      </c>
      <c r="C30">
        <v>78.378378380000001</v>
      </c>
      <c r="E30" t="s">
        <v>31</v>
      </c>
      <c r="F30" s="15">
        <v>79.833396777777779</v>
      </c>
      <c r="G30" s="15">
        <v>4.6991968044599624</v>
      </c>
      <c r="H30" s="15">
        <v>75.88288045915165</v>
      </c>
      <c r="I30" s="31">
        <v>0.41557373891608906</v>
      </c>
      <c r="J30" s="68">
        <f>_xlfn.T.TEST(I2:I19,I22:I24,2,3)</f>
        <v>2.2945258664294552E-12</v>
      </c>
    </row>
    <row r="31" spans="1:15">
      <c r="A31" t="s">
        <v>11</v>
      </c>
      <c r="B31">
        <v>31.74603175</v>
      </c>
      <c r="C31">
        <v>53.125</v>
      </c>
      <c r="E31" t="s">
        <v>32</v>
      </c>
      <c r="F31" s="15">
        <v>70.384146888333333</v>
      </c>
      <c r="G31" s="15">
        <v>2.1604938271604937</v>
      </c>
      <c r="H31" s="15">
        <v>75.88288045915165</v>
      </c>
      <c r="I31" s="31">
        <v>0.29029212707703911</v>
      </c>
      <c r="J31" s="68">
        <f>_xlfn.T.TEST(L2:L19,L22:L24,2,3)</f>
        <v>3.928198194596703E-11</v>
      </c>
    </row>
    <row r="32" spans="1:15">
      <c r="E32" t="s">
        <v>33</v>
      </c>
      <c r="F32" s="15">
        <v>69.37505290833333</v>
      </c>
      <c r="G32" s="15">
        <v>1.7450022461814914</v>
      </c>
      <c r="H32" s="15">
        <v>75.88288045915165</v>
      </c>
      <c r="I32" s="31">
        <v>0.24496654849640204</v>
      </c>
      <c r="J32" s="68">
        <f>_xlfn.T.TEST(O2:O19,O22:O24,2,3)</f>
        <v>3.0330586492653214E-10</v>
      </c>
    </row>
    <row r="33" spans="1:11">
      <c r="A33" t="s">
        <v>12</v>
      </c>
      <c r="B33">
        <v>96.491228070000005</v>
      </c>
      <c r="C33">
        <v>76.190476189999998</v>
      </c>
    </row>
    <row r="34" spans="1:11">
      <c r="A34" t="s">
        <v>12</v>
      </c>
      <c r="B34">
        <v>95.454545449999998</v>
      </c>
      <c r="C34">
        <v>90.140845069999997</v>
      </c>
    </row>
    <row r="35" spans="1:11">
      <c r="A35" t="s">
        <v>12</v>
      </c>
      <c r="B35">
        <v>74.468085110000004</v>
      </c>
      <c r="C35">
        <v>84.722222220000006</v>
      </c>
    </row>
    <row r="36" spans="1:11">
      <c r="A36" t="s">
        <v>13</v>
      </c>
      <c r="B36">
        <v>90.625</v>
      </c>
      <c r="C36">
        <v>40</v>
      </c>
    </row>
    <row r="37" spans="1:11">
      <c r="A37" t="s">
        <v>13</v>
      </c>
      <c r="B37">
        <v>83.870967739999998</v>
      </c>
      <c r="C37">
        <v>53.125</v>
      </c>
    </row>
    <row r="38" spans="1:11">
      <c r="A38" t="s">
        <v>13</v>
      </c>
      <c r="B38">
        <v>96.969696970000001</v>
      </c>
      <c r="C38">
        <v>58.064516130000001</v>
      </c>
    </row>
    <row r="39" spans="1:11" ht="15" thickBot="1">
      <c r="A39" t="s">
        <v>14</v>
      </c>
      <c r="B39">
        <v>64.705882349999996</v>
      </c>
      <c r="C39">
        <v>43.75</v>
      </c>
      <c r="E39" s="41"/>
      <c r="F39" s="41"/>
      <c r="G39" s="46"/>
      <c r="H39" s="46"/>
      <c r="I39" s="46"/>
      <c r="J39" s="46"/>
      <c r="K39" s="46"/>
    </row>
    <row r="40" spans="1:11">
      <c r="A40" t="s">
        <v>14</v>
      </c>
      <c r="B40">
        <v>78.378378380000001</v>
      </c>
      <c r="C40">
        <v>36.92307692</v>
      </c>
    </row>
    <row r="41" spans="1:11">
      <c r="A41" t="s">
        <v>14</v>
      </c>
      <c r="B41">
        <v>53.125</v>
      </c>
      <c r="C41">
        <v>31.74603175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9FC-3C3F-47B9-A8E4-89AB75B251F8}">
  <dimension ref="B2:C43"/>
  <sheetViews>
    <sheetView topLeftCell="A14" workbookViewId="0">
      <selection activeCell="C28" sqref="C28:C33"/>
    </sheetView>
  </sheetViews>
  <sheetFormatPr defaultRowHeight="14.5"/>
  <sheetData>
    <row r="2" spans="2:3">
      <c r="B2" t="s">
        <v>0</v>
      </c>
      <c r="C2" t="s">
        <v>1</v>
      </c>
    </row>
    <row r="3" spans="2:3">
      <c r="B3" t="s">
        <v>3</v>
      </c>
      <c r="C3">
        <v>100</v>
      </c>
    </row>
    <row r="4" spans="2:3">
      <c r="B4" t="s">
        <v>3</v>
      </c>
      <c r="C4">
        <v>100</v>
      </c>
    </row>
    <row r="5" spans="2:3">
      <c r="B5" t="s">
        <v>3</v>
      </c>
      <c r="C5">
        <v>95.12195122</v>
      </c>
    </row>
    <row r="6" spans="2:3">
      <c r="B6" t="s">
        <v>4</v>
      </c>
      <c r="C6">
        <v>68.181818179999993</v>
      </c>
    </row>
    <row r="7" spans="2:3">
      <c r="B7" t="s">
        <v>4</v>
      </c>
      <c r="C7">
        <v>82.222222220000006</v>
      </c>
    </row>
    <row r="8" spans="2:3">
      <c r="B8" t="s">
        <v>4</v>
      </c>
      <c r="C8">
        <v>64.516129030000002</v>
      </c>
    </row>
    <row r="9" spans="2:3">
      <c r="B9" t="s">
        <v>5</v>
      </c>
      <c r="C9">
        <v>76.190476189999998</v>
      </c>
    </row>
    <row r="10" spans="2:3">
      <c r="B10" t="s">
        <v>5</v>
      </c>
      <c r="C10">
        <v>90.140845069999997</v>
      </c>
    </row>
    <row r="11" spans="2:3">
      <c r="B11" t="s">
        <v>5</v>
      </c>
      <c r="C11">
        <v>84.722222220000006</v>
      </c>
    </row>
    <row r="12" spans="2:3">
      <c r="B12" t="s">
        <v>6</v>
      </c>
      <c r="C12">
        <v>81.034482760000003</v>
      </c>
    </row>
    <row r="13" spans="2:3">
      <c r="B13" t="s">
        <v>6</v>
      </c>
      <c r="C13">
        <v>87.5</v>
      </c>
    </row>
    <row r="14" spans="2:3">
      <c r="B14" t="s">
        <v>6</v>
      </c>
      <c r="C14">
        <v>68.852459019999998</v>
      </c>
    </row>
    <row r="15" spans="2:3">
      <c r="B15" t="s">
        <v>9</v>
      </c>
      <c r="C15">
        <v>85.714285709999999</v>
      </c>
    </row>
    <row r="16" spans="2:3">
      <c r="B16" t="s">
        <v>9</v>
      </c>
      <c r="C16">
        <v>84.90566038</v>
      </c>
    </row>
    <row r="17" spans="2:3">
      <c r="B17" t="s">
        <v>9</v>
      </c>
      <c r="C17">
        <v>90.909090910000003</v>
      </c>
    </row>
    <row r="18" spans="2:3">
      <c r="B18" t="s">
        <v>12</v>
      </c>
      <c r="C18">
        <v>96.491228070000005</v>
      </c>
    </row>
    <row r="19" spans="2:3">
      <c r="B19" t="s">
        <v>12</v>
      </c>
      <c r="C19">
        <v>95.454545449999998</v>
      </c>
    </row>
    <row r="20" spans="2:3">
      <c r="B20" t="s">
        <v>12</v>
      </c>
      <c r="C20">
        <v>74.468085110000004</v>
      </c>
    </row>
    <row r="22" spans="2:3">
      <c r="B22" t="s">
        <v>7</v>
      </c>
      <c r="C22">
        <v>52.5</v>
      </c>
    </row>
    <row r="23" spans="2:3">
      <c r="B23" t="s">
        <v>7</v>
      </c>
      <c r="C23">
        <v>72.222222220000006</v>
      </c>
    </row>
    <row r="24" spans="2:3">
      <c r="B24" t="s">
        <v>7</v>
      </c>
      <c r="C24">
        <v>67.647058819999998</v>
      </c>
    </row>
    <row r="25" spans="2:3">
      <c r="B25" t="s">
        <v>8</v>
      </c>
      <c r="C25">
        <v>40</v>
      </c>
    </row>
    <row r="26" spans="2:3">
      <c r="B26" t="s">
        <v>8</v>
      </c>
      <c r="C26">
        <v>53.125</v>
      </c>
    </row>
    <row r="27" spans="2:3">
      <c r="B27" t="s">
        <v>8</v>
      </c>
      <c r="C27">
        <v>58.064516130000001</v>
      </c>
    </row>
    <row r="28" spans="2:3">
      <c r="B28" t="s">
        <v>10</v>
      </c>
      <c r="C28">
        <v>98.039215690000006</v>
      </c>
    </row>
    <row r="29" spans="2:3">
      <c r="B29" t="s">
        <v>10</v>
      </c>
      <c r="C29">
        <v>97.142857140000004</v>
      </c>
    </row>
    <row r="30" spans="2:3">
      <c r="B30" t="s">
        <v>10</v>
      </c>
      <c r="C30">
        <v>94.285714290000001</v>
      </c>
    </row>
    <row r="31" spans="2:3">
      <c r="B31" t="s">
        <v>13</v>
      </c>
      <c r="C31">
        <v>90.625</v>
      </c>
    </row>
    <row r="32" spans="2:3">
      <c r="B32" t="s">
        <v>13</v>
      </c>
      <c r="C32">
        <v>83.870967739999998</v>
      </c>
    </row>
    <row r="33" spans="2:3">
      <c r="B33" t="s">
        <v>13</v>
      </c>
      <c r="C33">
        <v>96.969696970000001</v>
      </c>
    </row>
    <row r="38" spans="2:3">
      <c r="B38" t="s">
        <v>11</v>
      </c>
      <c r="C38">
        <v>43.75</v>
      </c>
    </row>
    <row r="39" spans="2:3">
      <c r="B39" t="s">
        <v>11</v>
      </c>
      <c r="C39">
        <v>36.92307692</v>
      </c>
    </row>
    <row r="40" spans="2:3">
      <c r="B40" t="s">
        <v>11</v>
      </c>
      <c r="C40">
        <v>31.74603175</v>
      </c>
    </row>
    <row r="41" spans="2:3">
      <c r="B41" t="s">
        <v>14</v>
      </c>
      <c r="C41">
        <v>64.705882349999996</v>
      </c>
    </row>
    <row r="42" spans="2:3">
      <c r="B42" t="s">
        <v>14</v>
      </c>
      <c r="C42">
        <v>78.378378380000001</v>
      </c>
    </row>
    <row r="43" spans="2:3">
      <c r="B43" t="s">
        <v>14</v>
      </c>
      <c r="C43">
        <v>53.125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23BC-DC1E-4606-9787-A5E811F9F82C}">
  <dimension ref="B2:M28"/>
  <sheetViews>
    <sheetView workbookViewId="0">
      <selection activeCell="I22" sqref="I22"/>
    </sheetView>
  </sheetViews>
  <sheetFormatPr defaultRowHeight="14.5"/>
  <sheetData>
    <row r="2" spans="2:13">
      <c r="B2" t="s">
        <v>3</v>
      </c>
      <c r="C2">
        <v>100</v>
      </c>
      <c r="D2">
        <v>81.034482760000003</v>
      </c>
      <c r="I2" t="s">
        <v>56</v>
      </c>
      <c r="J2">
        <v>76.666666666666671</v>
      </c>
      <c r="L2">
        <f>J2-J5</f>
        <v>0.78378620751502126</v>
      </c>
      <c r="M2">
        <f>POWER(L2,2)</f>
        <v>0.61432081909077996</v>
      </c>
    </row>
    <row r="3" spans="2:13">
      <c r="B3" t="s">
        <v>3</v>
      </c>
      <c r="C3">
        <v>100</v>
      </c>
      <c r="D3">
        <v>87.5</v>
      </c>
      <c r="I3" t="s">
        <v>57</v>
      </c>
      <c r="J3">
        <v>73.015873015873012</v>
      </c>
      <c r="L3">
        <f>J5-J3</f>
        <v>2.8670074432786379</v>
      </c>
      <c r="M3">
        <f t="shared" ref="M3:M4" si="0">POWER(L3,2)</f>
        <v>8.2197316798151121</v>
      </c>
    </row>
    <row r="4" spans="2:13">
      <c r="B4" t="s">
        <v>3</v>
      </c>
      <c r="C4">
        <v>95.12195122</v>
      </c>
      <c r="D4">
        <v>68.852459019999998</v>
      </c>
      <c r="I4" t="s">
        <v>58</v>
      </c>
      <c r="J4">
        <v>77.966101694915253</v>
      </c>
      <c r="L4">
        <f>J4-J5</f>
        <v>2.0832212357636024</v>
      </c>
      <c r="M4">
        <f t="shared" si="0"/>
        <v>4.3398107171364311</v>
      </c>
    </row>
    <row r="5" spans="2:13">
      <c r="B5" t="s">
        <v>4</v>
      </c>
      <c r="C5">
        <v>68.181818179999993</v>
      </c>
      <c r="D5">
        <v>85.714285709999999</v>
      </c>
      <c r="J5">
        <f>AVERAGE(J2:J4)</f>
        <v>75.88288045915165</v>
      </c>
      <c r="M5">
        <f>SUM(M2:M4)</f>
        <v>13.173863216042324</v>
      </c>
    </row>
    <row r="6" spans="2:13">
      <c r="B6" t="s">
        <v>4</v>
      </c>
      <c r="C6">
        <v>82.222222220000006</v>
      </c>
      <c r="D6">
        <v>84.90566038</v>
      </c>
      <c r="M6">
        <f>M5/3</f>
        <v>4.3912877386807745</v>
      </c>
    </row>
    <row r="7" spans="2:13">
      <c r="B7" t="s">
        <v>4</v>
      </c>
      <c r="C7">
        <v>64.516129030000002</v>
      </c>
      <c r="D7">
        <v>90.909090910000003</v>
      </c>
    </row>
    <row r="8" spans="2:13">
      <c r="B8" t="s">
        <v>5</v>
      </c>
      <c r="C8">
        <v>76.190476189999998</v>
      </c>
      <c r="D8">
        <v>96.491228070000005</v>
      </c>
    </row>
    <row r="9" spans="2:13">
      <c r="B9" t="s">
        <v>5</v>
      </c>
      <c r="C9">
        <v>90.140845069999997</v>
      </c>
      <c r="D9">
        <v>95.454545449999998</v>
      </c>
      <c r="J9" t="s">
        <v>71</v>
      </c>
    </row>
    <row r="10" spans="2:13" ht="15" thickBot="1">
      <c r="B10" t="s">
        <v>5</v>
      </c>
      <c r="C10">
        <v>84.722222220000006</v>
      </c>
      <c r="D10">
        <v>74.468085110000004</v>
      </c>
    </row>
    <row r="11" spans="2:13">
      <c r="J11" s="3" t="s">
        <v>74</v>
      </c>
      <c r="K11" s="3" t="s">
        <v>72</v>
      </c>
      <c r="L11" s="3" t="s">
        <v>73</v>
      </c>
    </row>
    <row r="12" spans="2:13">
      <c r="J12" s="1" t="s">
        <v>18</v>
      </c>
      <c r="K12" s="1">
        <v>76.098503331666677</v>
      </c>
      <c r="L12" s="1">
        <v>75.88288045915165</v>
      </c>
    </row>
    <row r="13" spans="2:13">
      <c r="J13" s="1" t="s">
        <v>19</v>
      </c>
      <c r="K13" s="1">
        <v>382.06693352538696</v>
      </c>
      <c r="L13" s="1">
        <v>6.5869316080211622</v>
      </c>
    </row>
    <row r="14" spans="2:13">
      <c r="B14" t="s">
        <v>7</v>
      </c>
      <c r="C14">
        <v>52.5</v>
      </c>
      <c r="D14">
        <v>98.039215690000006</v>
      </c>
      <c r="I14" s="1" t="s">
        <v>20</v>
      </c>
      <c r="J14" s="1">
        <v>36</v>
      </c>
      <c r="K14" s="1">
        <v>3</v>
      </c>
    </row>
    <row r="15" spans="2:13">
      <c r="B15" t="s">
        <v>7</v>
      </c>
      <c r="C15">
        <v>72.222222220000006</v>
      </c>
      <c r="D15">
        <v>97.142857140000004</v>
      </c>
      <c r="I15" s="1" t="s">
        <v>26</v>
      </c>
      <c r="J15" s="1">
        <v>0.95237127887708029</v>
      </c>
      <c r="K15" s="1"/>
    </row>
    <row r="16" spans="2:13">
      <c r="B16" t="s">
        <v>7</v>
      </c>
      <c r="C16">
        <v>67.647058819999998</v>
      </c>
      <c r="D16">
        <v>94.285714290000001</v>
      </c>
    </row>
    <row r="17" spans="2:4">
      <c r="B17" t="s">
        <v>8</v>
      </c>
      <c r="C17">
        <v>40</v>
      </c>
      <c r="D17">
        <v>90.625</v>
      </c>
    </row>
    <row r="18" spans="2:4">
      <c r="B18" t="s">
        <v>8</v>
      </c>
      <c r="C18">
        <v>53.125</v>
      </c>
      <c r="D18">
        <v>83.870967739999998</v>
      </c>
    </row>
    <row r="19" spans="2:4">
      <c r="B19" t="s">
        <v>8</v>
      </c>
      <c r="C19">
        <v>58.064516130000001</v>
      </c>
      <c r="D19">
        <v>96.969696970000001</v>
      </c>
    </row>
    <row r="26" spans="2:4">
      <c r="B26" t="s">
        <v>11</v>
      </c>
      <c r="C26">
        <v>43.75</v>
      </c>
      <c r="D26">
        <v>64.705882349999996</v>
      </c>
    </row>
    <row r="27" spans="2:4">
      <c r="B27" t="s">
        <v>11</v>
      </c>
      <c r="C27">
        <v>36.92307692</v>
      </c>
      <c r="D27">
        <v>78.378378380000001</v>
      </c>
    </row>
    <row r="28" spans="2:4">
      <c r="B28" t="s">
        <v>11</v>
      </c>
      <c r="C28">
        <v>31.74603175</v>
      </c>
      <c r="D28">
        <v>53.125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2A5F-2606-4B07-B283-69180B0185D6}">
  <dimension ref="A1:H39"/>
  <sheetViews>
    <sheetView workbookViewId="0">
      <selection activeCell="H11" sqref="H11"/>
    </sheetView>
  </sheetViews>
  <sheetFormatPr defaultRowHeight="14.5"/>
  <sheetData>
    <row r="1" spans="1:6">
      <c r="A1" s="42" t="s">
        <v>76</v>
      </c>
      <c r="B1" s="42" t="s">
        <v>77</v>
      </c>
      <c r="E1" s="42" t="s">
        <v>76</v>
      </c>
      <c r="F1" s="42" t="s">
        <v>77</v>
      </c>
    </row>
    <row r="2" spans="1:6">
      <c r="A2" s="43" t="s">
        <v>78</v>
      </c>
      <c r="B2" s="44">
        <v>2.6873325679295825</v>
      </c>
      <c r="E2" s="43" t="s">
        <v>78</v>
      </c>
      <c r="F2" s="44">
        <v>2.6873325679295825</v>
      </c>
    </row>
    <row r="3" spans="1:6">
      <c r="A3" s="43" t="s">
        <v>51</v>
      </c>
      <c r="B3" s="44">
        <v>4.6991968044599624</v>
      </c>
    </row>
    <row r="4" spans="1:6">
      <c r="A4" s="43" t="s">
        <v>79</v>
      </c>
      <c r="B4" s="44">
        <v>98.373983739837399</v>
      </c>
      <c r="E4" s="43" t="s">
        <v>79</v>
      </c>
      <c r="F4" s="44">
        <v>98.373983739837399</v>
      </c>
    </row>
    <row r="5" spans="1:6">
      <c r="A5" s="43" t="s">
        <v>80</v>
      </c>
      <c r="B5" s="44">
        <v>79.128980591671379</v>
      </c>
      <c r="E5" s="43" t="s">
        <v>80</v>
      </c>
      <c r="F5" s="44">
        <v>79.128980591671379</v>
      </c>
    </row>
    <row r="6" spans="1:6">
      <c r="A6" s="43"/>
      <c r="E6" s="43" t="s">
        <v>9</v>
      </c>
      <c r="F6" s="44">
        <v>87.176345666911701</v>
      </c>
    </row>
    <row r="7" spans="1:6">
      <c r="A7" s="43" t="s">
        <v>50</v>
      </c>
      <c r="B7" s="44">
        <v>2.6873325679295825</v>
      </c>
      <c r="E7" s="43" t="s">
        <v>4</v>
      </c>
      <c r="F7" s="44">
        <v>71.640056478766155</v>
      </c>
    </row>
    <row r="8" spans="1:6">
      <c r="A8" s="43" t="s">
        <v>52</v>
      </c>
      <c r="B8" s="44">
        <v>2.1604938271604937</v>
      </c>
      <c r="E8" s="43" t="s">
        <v>12</v>
      </c>
      <c r="F8" s="44">
        <v>88.804619543701278</v>
      </c>
    </row>
    <row r="9" spans="1:6">
      <c r="A9" s="43" t="s">
        <v>9</v>
      </c>
      <c r="B9" s="44">
        <v>87.176345666911701</v>
      </c>
      <c r="E9" s="43" t="s">
        <v>5</v>
      </c>
      <c r="F9" s="44">
        <v>83.684514494373659</v>
      </c>
    </row>
    <row r="10" spans="1:6">
      <c r="A10" s="43" t="s">
        <v>4</v>
      </c>
      <c r="B10" s="44">
        <v>71.640056478766155</v>
      </c>
      <c r="E10" s="45"/>
      <c r="F10" s="44"/>
    </row>
    <row r="11" spans="1:6">
      <c r="A11" s="43"/>
    </row>
    <row r="12" spans="1:6">
      <c r="A12" s="43" t="s">
        <v>50</v>
      </c>
      <c r="B12" s="44">
        <v>2.6873325679295825</v>
      </c>
      <c r="E12" s="43" t="s">
        <v>83</v>
      </c>
      <c r="F12" s="44">
        <v>4.6991968044599624</v>
      </c>
    </row>
    <row r="13" spans="1:6">
      <c r="A13" s="43" t="s">
        <v>81</v>
      </c>
      <c r="B13" s="44">
        <v>1.7450022461814914</v>
      </c>
      <c r="E13" s="43"/>
      <c r="F13" s="44"/>
    </row>
    <row r="14" spans="1:6">
      <c r="A14" s="43" t="s">
        <v>12</v>
      </c>
      <c r="B14" s="44">
        <v>88.804619543701278</v>
      </c>
      <c r="E14" s="43" t="s">
        <v>79</v>
      </c>
      <c r="F14" s="44">
        <v>98.373983739837399</v>
      </c>
    </row>
    <row r="15" spans="1:6">
      <c r="A15" s="43" t="s">
        <v>5</v>
      </c>
      <c r="B15" s="44">
        <v>83.684514494373659</v>
      </c>
      <c r="E15" s="43" t="s">
        <v>80</v>
      </c>
      <c r="F15" s="44">
        <v>79.128980591671379</v>
      </c>
    </row>
    <row r="16" spans="1:6">
      <c r="A16" s="43"/>
      <c r="E16" s="43" t="s">
        <v>7</v>
      </c>
      <c r="F16" s="44">
        <v>64.123093681917211</v>
      </c>
    </row>
    <row r="17" spans="1:8">
      <c r="A17" s="43" t="s">
        <v>51</v>
      </c>
      <c r="B17" s="44">
        <v>4.6991968044599624</v>
      </c>
      <c r="E17" s="43" t="s">
        <v>10</v>
      </c>
      <c r="F17" s="44">
        <v>96.489262371615311</v>
      </c>
    </row>
    <row r="18" spans="1:8">
      <c r="A18" s="43" t="s">
        <v>52</v>
      </c>
      <c r="B18" s="44">
        <v>2.1604938271604937</v>
      </c>
      <c r="E18" s="43" t="s">
        <v>82</v>
      </c>
      <c r="F18" s="44">
        <v>50.396505376344088</v>
      </c>
    </row>
    <row r="19" spans="1:8">
      <c r="A19" s="43" t="s">
        <v>7</v>
      </c>
      <c r="B19" s="44">
        <v>64.123093681917211</v>
      </c>
      <c r="E19" s="43" t="s">
        <v>13</v>
      </c>
      <c r="F19" s="44">
        <v>90.4885549038775</v>
      </c>
    </row>
    <row r="20" spans="1:8">
      <c r="A20" s="43" t="s">
        <v>10</v>
      </c>
      <c r="B20" s="44">
        <v>96.489262371615311</v>
      </c>
    </row>
    <row r="21" spans="1:8">
      <c r="A21" s="43"/>
    </row>
    <row r="22" spans="1:8">
      <c r="A22" s="43" t="s">
        <v>51</v>
      </c>
      <c r="B22" s="44">
        <v>4.6991968044599624</v>
      </c>
      <c r="E22" s="43" t="s">
        <v>84</v>
      </c>
      <c r="F22" s="44">
        <v>2.1604938271604937</v>
      </c>
    </row>
    <row r="23" spans="1:8">
      <c r="A23" s="43" t="s">
        <v>81</v>
      </c>
      <c r="B23" s="44">
        <v>1.7450022461814914</v>
      </c>
      <c r="E23" s="43"/>
      <c r="F23" s="44"/>
    </row>
    <row r="24" spans="1:8">
      <c r="A24" s="43" t="s">
        <v>82</v>
      </c>
      <c r="B24" s="44">
        <v>50.396505376344088</v>
      </c>
      <c r="E24" s="43" t="s">
        <v>9</v>
      </c>
      <c r="F24" s="44">
        <v>87.176345666911701</v>
      </c>
    </row>
    <row r="25" spans="1:8">
      <c r="A25" s="43" t="s">
        <v>13</v>
      </c>
      <c r="B25" s="44">
        <v>90.4885549038775</v>
      </c>
      <c r="E25" s="43" t="s">
        <v>4</v>
      </c>
      <c r="F25" s="44">
        <v>71.640056478766155</v>
      </c>
      <c r="G25" s="43"/>
      <c r="H25" s="44"/>
    </row>
    <row r="26" spans="1:8">
      <c r="A26" s="43"/>
      <c r="E26" s="43" t="s">
        <v>10</v>
      </c>
      <c r="F26" s="44">
        <v>96.489262371615311</v>
      </c>
      <c r="G26" s="43"/>
      <c r="H26" s="44"/>
    </row>
    <row r="27" spans="1:8">
      <c r="A27" s="43" t="s">
        <v>52</v>
      </c>
      <c r="B27" s="44">
        <v>2.1604938271604937</v>
      </c>
      <c r="E27" s="43" t="s">
        <v>7</v>
      </c>
      <c r="F27" s="44">
        <v>64.123093681917211</v>
      </c>
    </row>
    <row r="28" spans="1:8">
      <c r="A28" s="43" t="s">
        <v>81</v>
      </c>
      <c r="B28" s="44">
        <v>1.7450022461814914</v>
      </c>
      <c r="E28" s="43" t="s">
        <v>11</v>
      </c>
      <c r="F28" s="44">
        <v>37.473036223036225</v>
      </c>
    </row>
    <row r="29" spans="1:8">
      <c r="A29" s="43" t="s">
        <v>11</v>
      </c>
      <c r="B29" s="44">
        <v>37.473036223036225</v>
      </c>
      <c r="E29" s="43" t="s">
        <v>14</v>
      </c>
      <c r="F29" s="44">
        <v>65.403086910439853</v>
      </c>
    </row>
    <row r="30" spans="1:8">
      <c r="A30" s="43" t="s">
        <v>14</v>
      </c>
      <c r="B30" s="44">
        <v>65.403086910439853</v>
      </c>
    </row>
    <row r="32" spans="1:8">
      <c r="E32" s="43" t="s">
        <v>85</v>
      </c>
      <c r="F32" s="44">
        <v>1.7450022461814914</v>
      </c>
    </row>
    <row r="34" spans="5:6">
      <c r="E34" s="43" t="s">
        <v>12</v>
      </c>
      <c r="F34" s="44">
        <v>88.804619543701278</v>
      </c>
    </row>
    <row r="35" spans="5:6">
      <c r="E35" s="43" t="s">
        <v>5</v>
      </c>
      <c r="F35" s="44">
        <v>83.684514494373659</v>
      </c>
    </row>
    <row r="36" spans="5:6">
      <c r="E36" s="43" t="s">
        <v>13</v>
      </c>
      <c r="F36" s="44">
        <v>90.4885549038775</v>
      </c>
    </row>
    <row r="37" spans="5:6">
      <c r="E37" s="43" t="s">
        <v>82</v>
      </c>
      <c r="F37" s="44">
        <v>50.396505376344088</v>
      </c>
    </row>
    <row r="38" spans="5:6">
      <c r="E38" s="43" t="s">
        <v>14</v>
      </c>
      <c r="F38" s="44">
        <v>65.403086910439853</v>
      </c>
    </row>
    <row r="39" spans="5:6">
      <c r="E39" s="43" t="s">
        <v>11</v>
      </c>
      <c r="F39" s="44">
        <v>37.473036223036225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0DB4-FC2C-48D4-A0B6-89ED0B74FA4E}">
  <dimension ref="B2:M34"/>
  <sheetViews>
    <sheetView topLeftCell="A13" workbookViewId="0">
      <selection activeCell="J34" sqref="J34"/>
    </sheetView>
  </sheetViews>
  <sheetFormatPr defaultRowHeight="14.5"/>
  <sheetData>
    <row r="2" spans="2:13">
      <c r="B2" t="s">
        <v>44</v>
      </c>
      <c r="C2" t="s">
        <v>43</v>
      </c>
      <c r="D2" t="s">
        <v>42</v>
      </c>
    </row>
    <row r="3" spans="2:13">
      <c r="B3" t="s">
        <v>3</v>
      </c>
      <c r="C3">
        <v>98.373983740000014</v>
      </c>
      <c r="D3">
        <v>1.6260162600000003</v>
      </c>
      <c r="G3" t="s">
        <v>6</v>
      </c>
      <c r="H3">
        <v>79.128980593333338</v>
      </c>
      <c r="I3">
        <v>5.4667449190712318</v>
      </c>
    </row>
    <row r="4" spans="2:13">
      <c r="B4" t="s">
        <v>4</v>
      </c>
      <c r="C4">
        <v>71.640056476666658</v>
      </c>
      <c r="D4">
        <v>5.395862399426739</v>
      </c>
      <c r="G4" t="s">
        <v>9</v>
      </c>
      <c r="H4">
        <v>87.176345666666677</v>
      </c>
      <c r="I4">
        <v>1.8809136981619805</v>
      </c>
      <c r="K4" t="s">
        <v>15</v>
      </c>
    </row>
    <row r="5" spans="2:13" ht="15" thickBot="1">
      <c r="B5" t="s">
        <v>5</v>
      </c>
      <c r="C5">
        <v>83.684514493333324</v>
      </c>
      <c r="D5">
        <v>4.0604115541205061</v>
      </c>
      <c r="G5" t="s">
        <v>12</v>
      </c>
      <c r="H5">
        <v>88.804619543333331</v>
      </c>
      <c r="I5">
        <v>7.1745114208162279</v>
      </c>
    </row>
    <row r="6" spans="2:13">
      <c r="B6" t="s">
        <v>7</v>
      </c>
      <c r="C6">
        <v>64.123093679999997</v>
      </c>
      <c r="D6">
        <v>5.9597332170357289</v>
      </c>
      <c r="G6" t="s">
        <v>10</v>
      </c>
      <c r="H6">
        <v>96.489262373333347</v>
      </c>
      <c r="I6">
        <v>1.1317512652538453</v>
      </c>
      <c r="K6" s="3"/>
      <c r="L6" s="3" t="s">
        <v>69</v>
      </c>
      <c r="M6" s="3" t="s">
        <v>70</v>
      </c>
    </row>
    <row r="7" spans="2:13">
      <c r="B7" t="s">
        <v>8</v>
      </c>
      <c r="C7">
        <v>50.396505376666674</v>
      </c>
      <c r="D7">
        <v>5.3902751301124328</v>
      </c>
      <c r="G7" t="s">
        <v>13</v>
      </c>
      <c r="H7">
        <v>90.488554903333338</v>
      </c>
      <c r="I7">
        <v>3.7818928157082672</v>
      </c>
      <c r="K7" s="1" t="s">
        <v>18</v>
      </c>
      <c r="L7" s="1">
        <v>67.615198331666704</v>
      </c>
      <c r="M7" s="1">
        <v>84.581808331666679</v>
      </c>
    </row>
    <row r="8" spans="2:13">
      <c r="B8" t="s">
        <v>11</v>
      </c>
      <c r="C8">
        <v>37.473036223333331</v>
      </c>
      <c r="D8">
        <v>3.4761403339165367</v>
      </c>
      <c r="G8" t="s">
        <v>14</v>
      </c>
      <c r="H8">
        <v>65.403086909999999</v>
      </c>
      <c r="I8">
        <v>7.2983525663839055</v>
      </c>
      <c r="K8" s="1" t="s">
        <v>19</v>
      </c>
      <c r="L8" s="1">
        <v>487.55068066573585</v>
      </c>
      <c r="M8" s="1">
        <v>119.75951220844436</v>
      </c>
    </row>
    <row r="9" spans="2:13">
      <c r="K9" s="1" t="s">
        <v>20</v>
      </c>
      <c r="L9" s="1">
        <v>6</v>
      </c>
      <c r="M9" s="1">
        <v>6</v>
      </c>
    </row>
    <row r="10" spans="2:13">
      <c r="B10" t="s">
        <v>68</v>
      </c>
      <c r="C10" s="37">
        <v>75.88</v>
      </c>
      <c r="D10">
        <v>1.4817705184475725</v>
      </c>
      <c r="G10" t="s">
        <v>68</v>
      </c>
      <c r="H10" s="37">
        <v>75.88</v>
      </c>
      <c r="I10">
        <v>1.4817705184475725</v>
      </c>
      <c r="K10" s="1" t="s">
        <v>75</v>
      </c>
      <c r="L10" s="39">
        <v>0.12261132273357103</v>
      </c>
      <c r="M10" s="1"/>
    </row>
    <row r="14" spans="2:13">
      <c r="B14" t="s">
        <v>0</v>
      </c>
      <c r="C14" t="s">
        <v>1</v>
      </c>
      <c r="H14" t="s">
        <v>71</v>
      </c>
    </row>
    <row r="15" spans="2:13" ht="15" thickBot="1">
      <c r="B15" t="s">
        <v>3</v>
      </c>
      <c r="C15">
        <v>100</v>
      </c>
      <c r="E15" t="s">
        <v>6</v>
      </c>
      <c r="F15">
        <v>81.034482760000003</v>
      </c>
    </row>
    <row r="16" spans="2:13">
      <c r="B16" t="s">
        <v>3</v>
      </c>
      <c r="C16">
        <v>100</v>
      </c>
      <c r="E16" t="s">
        <v>6</v>
      </c>
      <c r="F16">
        <v>87.5</v>
      </c>
      <c r="H16" s="3"/>
      <c r="I16" s="3" t="s">
        <v>16</v>
      </c>
      <c r="J16" s="3" t="s">
        <v>17</v>
      </c>
    </row>
    <row r="17" spans="2:10">
      <c r="B17" t="s">
        <v>3</v>
      </c>
      <c r="C17">
        <v>95.12195122</v>
      </c>
      <c r="E17" t="s">
        <v>6</v>
      </c>
      <c r="F17">
        <v>68.852459019999998</v>
      </c>
      <c r="H17" s="1" t="s">
        <v>18</v>
      </c>
      <c r="I17" s="1">
        <v>67.615198331666676</v>
      </c>
      <c r="J17" s="1">
        <v>84.581808331666664</v>
      </c>
    </row>
    <row r="18" spans="2:10">
      <c r="B18" t="s">
        <v>4</v>
      </c>
      <c r="C18">
        <v>68.181818179999993</v>
      </c>
      <c r="E18" t="s">
        <v>9</v>
      </c>
      <c r="F18">
        <v>85.714285709999999</v>
      </c>
      <c r="H18" s="1" t="s">
        <v>19</v>
      </c>
      <c r="I18" s="1">
        <v>474.27527335840057</v>
      </c>
      <c r="J18" s="1">
        <v>159.93354895687233</v>
      </c>
    </row>
    <row r="19" spans="2:10">
      <c r="B19" t="s">
        <v>4</v>
      </c>
      <c r="C19">
        <v>82.222222220000006</v>
      </c>
      <c r="E19" t="s">
        <v>9</v>
      </c>
      <c r="F19">
        <v>84.90566038</v>
      </c>
      <c r="H19" s="1" t="s">
        <v>20</v>
      </c>
      <c r="I19" s="1">
        <v>18</v>
      </c>
      <c r="J19" s="1">
        <v>18</v>
      </c>
    </row>
    <row r="20" spans="2:10">
      <c r="B20" t="s">
        <v>4</v>
      </c>
      <c r="C20">
        <v>64.516129030000002</v>
      </c>
      <c r="E20" t="s">
        <v>9</v>
      </c>
      <c r="F20">
        <v>90.909090910000003</v>
      </c>
      <c r="H20" s="1" t="s">
        <v>21</v>
      </c>
      <c r="I20" s="1">
        <v>0</v>
      </c>
      <c r="J20" s="1"/>
    </row>
    <row r="21" spans="2:10">
      <c r="B21" t="s">
        <v>5</v>
      </c>
      <c r="C21">
        <v>76.190476189999998</v>
      </c>
      <c r="E21" t="s">
        <v>12</v>
      </c>
      <c r="F21">
        <v>96.491228070000005</v>
      </c>
      <c r="H21" s="1" t="s">
        <v>22</v>
      </c>
      <c r="I21" s="1">
        <v>27</v>
      </c>
      <c r="J21" s="1"/>
    </row>
    <row r="22" spans="2:10">
      <c r="B22" t="s">
        <v>5</v>
      </c>
      <c r="C22">
        <v>90.140845069999997</v>
      </c>
      <c r="E22" t="s">
        <v>12</v>
      </c>
      <c r="F22">
        <v>95.454545449999998</v>
      </c>
      <c r="H22" s="1" t="s">
        <v>23</v>
      </c>
      <c r="I22" s="1">
        <v>-2.8583485771325514</v>
      </c>
      <c r="J22" s="1"/>
    </row>
    <row r="23" spans="2:10">
      <c r="B23" t="s">
        <v>5</v>
      </c>
      <c r="C23">
        <v>84.722222220000006</v>
      </c>
      <c r="E23" t="s">
        <v>12</v>
      </c>
      <c r="F23">
        <v>74.468085110000004</v>
      </c>
      <c r="H23" s="1" t="s">
        <v>24</v>
      </c>
      <c r="I23" s="1">
        <v>4.053417603299179E-3</v>
      </c>
      <c r="J23" s="1"/>
    </row>
    <row r="24" spans="2:10">
      <c r="B24" t="s">
        <v>7</v>
      </c>
      <c r="C24">
        <v>52.5</v>
      </c>
      <c r="E24" t="s">
        <v>10</v>
      </c>
      <c r="F24">
        <v>98.039215690000006</v>
      </c>
      <c r="H24" s="1" t="s">
        <v>25</v>
      </c>
      <c r="I24" s="1">
        <v>1.7032884457221271</v>
      </c>
      <c r="J24" s="1"/>
    </row>
    <row r="25" spans="2:10">
      <c r="B25" t="s">
        <v>7</v>
      </c>
      <c r="C25">
        <v>72.222222220000006</v>
      </c>
      <c r="E25" t="s">
        <v>10</v>
      </c>
      <c r="F25">
        <v>97.142857140000004</v>
      </c>
      <c r="H25" s="1" t="s">
        <v>26</v>
      </c>
      <c r="I25" s="1">
        <v>8.1068352065983579E-3</v>
      </c>
      <c r="J25" s="1"/>
    </row>
    <row r="26" spans="2:10" ht="15" thickBot="1">
      <c r="B26" t="s">
        <v>7</v>
      </c>
      <c r="C26">
        <v>67.647058819999998</v>
      </c>
      <c r="E26" t="s">
        <v>10</v>
      </c>
      <c r="F26">
        <v>94.285714290000001</v>
      </c>
      <c r="H26" s="2" t="s">
        <v>27</v>
      </c>
      <c r="I26" s="2">
        <v>2.0518305164802859</v>
      </c>
      <c r="J26" s="2"/>
    </row>
    <row r="27" spans="2:10">
      <c r="B27" t="s">
        <v>8</v>
      </c>
      <c r="C27">
        <v>40</v>
      </c>
      <c r="E27" t="s">
        <v>13</v>
      </c>
      <c r="F27">
        <v>90.625</v>
      </c>
    </row>
    <row r="28" spans="2:10">
      <c r="B28" t="s">
        <v>8</v>
      </c>
      <c r="C28">
        <v>53.125</v>
      </c>
      <c r="E28" t="s">
        <v>13</v>
      </c>
      <c r="F28">
        <v>83.870967739999998</v>
      </c>
      <c r="H28">
        <f>_xlfn.T.TEST(C15:C32,F15:F32,2,3)</f>
        <v>8.0592661902247256E-3</v>
      </c>
    </row>
    <row r="29" spans="2:10">
      <c r="B29" t="s">
        <v>8</v>
      </c>
      <c r="C29">
        <v>58.064516130000001</v>
      </c>
      <c r="E29" t="s">
        <v>13</v>
      </c>
      <c r="F29">
        <v>96.969696970000001</v>
      </c>
    </row>
    <row r="30" spans="2:10">
      <c r="B30" t="s">
        <v>11</v>
      </c>
      <c r="C30">
        <v>43.75</v>
      </c>
      <c r="E30" t="s">
        <v>14</v>
      </c>
      <c r="F30">
        <v>64.705882349999996</v>
      </c>
    </row>
    <row r="31" spans="2:10">
      <c r="B31" t="s">
        <v>11</v>
      </c>
      <c r="C31">
        <v>36.92307692</v>
      </c>
      <c r="E31" t="s">
        <v>14</v>
      </c>
      <c r="F31">
        <v>78.378378380000001</v>
      </c>
    </row>
    <row r="32" spans="2:10">
      <c r="B32" t="s">
        <v>11</v>
      </c>
      <c r="C32">
        <v>31.74603175</v>
      </c>
      <c r="E32" t="s">
        <v>14</v>
      </c>
      <c r="F32">
        <v>53.125</v>
      </c>
    </row>
    <row r="34" spans="3:6">
      <c r="C34">
        <f>AVERAGE(C15:C32)</f>
        <v>67.615198331666676</v>
      </c>
      <c r="F34">
        <f>AVERAGE(F15:F32)</f>
        <v>84.581808331666664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83D4-0601-4809-9120-B8947717D11D}">
  <dimension ref="A1:P30"/>
  <sheetViews>
    <sheetView zoomScale="48" workbookViewId="0">
      <selection activeCell="I2" sqref="I2:O8"/>
    </sheetView>
  </sheetViews>
  <sheetFormatPr defaultRowHeight="14.5"/>
  <cols>
    <col min="2" max="2" width="12.453125" customWidth="1"/>
    <col min="5" max="5" width="8.7265625" customWidth="1"/>
    <col min="6" max="6" width="6.90625" customWidth="1"/>
    <col min="7" max="7" width="16.7265625" customWidth="1"/>
    <col min="8" max="8" width="16.26953125" customWidth="1"/>
    <col min="10" max="10" width="12.26953125" customWidth="1"/>
    <col min="14" max="14" width="13.90625" customWidth="1"/>
  </cols>
  <sheetData>
    <row r="1" spans="1:16">
      <c r="A1" t="s">
        <v>0</v>
      </c>
      <c r="B1" t="s">
        <v>2</v>
      </c>
      <c r="C1" t="s">
        <v>1</v>
      </c>
      <c r="E1" t="s">
        <v>0</v>
      </c>
      <c r="F1" t="s">
        <v>2</v>
      </c>
      <c r="G1" t="s">
        <v>1</v>
      </c>
      <c r="I1" t="s">
        <v>0</v>
      </c>
      <c r="J1" t="s">
        <v>2</v>
      </c>
      <c r="K1" t="s">
        <v>1</v>
      </c>
      <c r="M1" t="s">
        <v>0</v>
      </c>
      <c r="N1" t="s">
        <v>2</v>
      </c>
      <c r="O1" t="s">
        <v>1</v>
      </c>
    </row>
    <row r="2" spans="1:16">
      <c r="A2" t="s">
        <v>3</v>
      </c>
      <c r="B2">
        <v>-5.8799999999999998E-2</v>
      </c>
      <c r="C2">
        <v>98.373983740000014</v>
      </c>
      <c r="E2" t="s">
        <v>6</v>
      </c>
      <c r="F2">
        <v>-5.8799999999999998E-2</v>
      </c>
      <c r="G2">
        <v>79.128980593333338</v>
      </c>
      <c r="I2" t="s">
        <v>9</v>
      </c>
      <c r="J2">
        <v>-5.62E-2</v>
      </c>
      <c r="K2">
        <v>87.176345666666677</v>
      </c>
      <c r="M2" t="s">
        <v>12</v>
      </c>
      <c r="N2">
        <v>-4.0099999999999997E-2</v>
      </c>
      <c r="O2">
        <v>88.804619543333331</v>
      </c>
    </row>
    <row r="3" spans="1:16">
      <c r="A3" t="s">
        <v>4</v>
      </c>
      <c r="B3">
        <v>-5.62E-2</v>
      </c>
      <c r="C3">
        <v>71.640056476666658</v>
      </c>
      <c r="E3" t="s">
        <v>7</v>
      </c>
      <c r="F3">
        <v>-6.0100000000000001E-2</v>
      </c>
      <c r="G3">
        <v>64.123093679999997</v>
      </c>
      <c r="I3" t="s">
        <v>10</v>
      </c>
      <c r="J3">
        <v>-6.0100000000000001E-2</v>
      </c>
      <c r="K3">
        <v>96.489262373333347</v>
      </c>
      <c r="M3" t="s">
        <v>13</v>
      </c>
      <c r="N3">
        <v>-7.3300000000000004E-2</v>
      </c>
      <c r="O3">
        <v>90.488554903333338</v>
      </c>
    </row>
    <row r="4" spans="1:16">
      <c r="A4" t="s">
        <v>5</v>
      </c>
      <c r="B4">
        <v>-4.0099999999999997E-2</v>
      </c>
      <c r="C4">
        <v>83.684514493333324</v>
      </c>
      <c r="E4" t="s">
        <v>8</v>
      </c>
      <c r="F4">
        <v>-7.3300000000000004E-2</v>
      </c>
      <c r="G4">
        <v>50.396505376666674</v>
      </c>
      <c r="I4" t="s">
        <v>11</v>
      </c>
      <c r="J4">
        <v>-7.2400000000000006E-2</v>
      </c>
      <c r="K4">
        <v>37.473036223333331</v>
      </c>
      <c r="M4" t="s">
        <v>14</v>
      </c>
      <c r="N4">
        <v>-7.2400000000000006E-2</v>
      </c>
      <c r="O4">
        <v>65.403086909999999</v>
      </c>
    </row>
    <row r="5" spans="1:16">
      <c r="D5">
        <f>STDEV(C2:C4)/SQRT(3)</f>
        <v>7.7300005123803617</v>
      </c>
      <c r="H5">
        <f t="shared" ref="H5" si="0">STDEV(G2:G4)/SQRT(3)</f>
        <v>8.2970911923708339</v>
      </c>
      <c r="L5">
        <f>STDEV(K2:K4)/SQRT(3)</f>
        <v>18.318273111527205</v>
      </c>
      <c r="P5">
        <f t="shared" ref="P5" si="1">STDEV(O2:O4)/SQRT(3)</f>
        <v>8.0957741800211522</v>
      </c>
    </row>
    <row r="6" spans="1:16">
      <c r="A6" t="s">
        <v>6</v>
      </c>
      <c r="B6">
        <v>-5.8799999999999998E-2</v>
      </c>
      <c r="C6">
        <v>79.128980593333338</v>
      </c>
      <c r="E6" t="s">
        <v>3</v>
      </c>
      <c r="F6">
        <v>-5.8799999999999998E-2</v>
      </c>
      <c r="G6">
        <v>98.373983740000014</v>
      </c>
      <c r="I6" t="s">
        <v>4</v>
      </c>
      <c r="J6">
        <v>-5.62E-2</v>
      </c>
      <c r="K6">
        <v>71.640056476666658</v>
      </c>
      <c r="M6" t="s">
        <v>5</v>
      </c>
      <c r="N6">
        <v>-4.0099999999999997E-2</v>
      </c>
      <c r="O6">
        <v>83.684514493333324</v>
      </c>
    </row>
    <row r="7" spans="1:16">
      <c r="A7" t="s">
        <v>9</v>
      </c>
      <c r="B7">
        <v>-5.62E-2</v>
      </c>
      <c r="C7">
        <v>87.176345666666677</v>
      </c>
      <c r="E7" t="s">
        <v>10</v>
      </c>
      <c r="F7">
        <v>-6.0100000000000001E-2</v>
      </c>
      <c r="G7">
        <v>96.489262373333347</v>
      </c>
      <c r="I7" t="s">
        <v>7</v>
      </c>
      <c r="J7">
        <v>-6.0100000000000001E-2</v>
      </c>
      <c r="K7">
        <v>64.123093679999997</v>
      </c>
      <c r="M7" t="s">
        <v>8</v>
      </c>
      <c r="N7">
        <v>-7.3300000000000004E-2</v>
      </c>
      <c r="O7">
        <v>50.396505376666674</v>
      </c>
    </row>
    <row r="8" spans="1:16">
      <c r="A8" t="s">
        <v>12</v>
      </c>
      <c r="B8">
        <v>-4.0099999999999997E-2</v>
      </c>
      <c r="C8">
        <v>88.804619543333331</v>
      </c>
      <c r="E8" t="s">
        <v>13</v>
      </c>
      <c r="F8">
        <v>-7.3300000000000004E-2</v>
      </c>
      <c r="G8">
        <v>90.488554903333338</v>
      </c>
      <c r="I8" t="s">
        <v>14</v>
      </c>
      <c r="J8">
        <v>-7.2400000000000006E-2</v>
      </c>
      <c r="K8">
        <v>65.403086909999999</v>
      </c>
      <c r="M8" t="s">
        <v>11</v>
      </c>
      <c r="N8">
        <v>-7.2400000000000006E-2</v>
      </c>
      <c r="O8">
        <v>37.473036223333331</v>
      </c>
    </row>
    <row r="9" spans="1:16">
      <c r="D9">
        <f>STDEV(C6:C8)/SQRT(3)</f>
        <v>2.9909989926416194</v>
      </c>
      <c r="H9">
        <f t="shared" ref="H9" si="2">STDEV(G6:G8)/SQRT(3)</f>
        <v>2.3774478929751797</v>
      </c>
      <c r="L9">
        <f>STDEV(K6:K8)/SQRT(3)</f>
        <v>2.3219113502414652</v>
      </c>
      <c r="P9">
        <f>STDEV(O6:O8)/SQRT(3)</f>
        <v>13.76510953624561</v>
      </c>
    </row>
    <row r="25" spans="6:9">
      <c r="F25" s="6" t="s">
        <v>28</v>
      </c>
      <c r="G25" s="8" t="s">
        <v>34</v>
      </c>
      <c r="H25" s="8" t="s">
        <v>35</v>
      </c>
      <c r="I25" s="5" t="s">
        <v>29</v>
      </c>
    </row>
    <row r="26" spans="6:9">
      <c r="F26" s="7" t="s">
        <v>30</v>
      </c>
      <c r="G26" s="9">
        <v>84.566184903333337</v>
      </c>
      <c r="H26" s="9">
        <v>85.036648601111111</v>
      </c>
      <c r="I26" s="4">
        <v>0.95745770921192352</v>
      </c>
    </row>
    <row r="27" spans="6:9">
      <c r="F27" s="7" t="s">
        <v>31</v>
      </c>
      <c r="G27" s="9">
        <v>64.54952655000001</v>
      </c>
      <c r="H27" s="9">
        <v>95.117267005555561</v>
      </c>
      <c r="I27" s="4">
        <v>2.3978321255410651E-2</v>
      </c>
    </row>
    <row r="28" spans="6:9">
      <c r="F28" s="7" t="s">
        <v>32</v>
      </c>
      <c r="G28" s="9">
        <v>73.712881421111121</v>
      </c>
      <c r="H28" s="9">
        <v>67.055412355555561</v>
      </c>
      <c r="I28" s="4">
        <v>0.73667058569954591</v>
      </c>
    </row>
    <row r="29" spans="6:9">
      <c r="F29" s="7" t="s">
        <v>33</v>
      </c>
      <c r="G29" s="9">
        <v>81.565420452222227</v>
      </c>
      <c r="H29" s="9">
        <v>57.184685364444448</v>
      </c>
      <c r="I29" s="4">
        <v>0.20153724518277016</v>
      </c>
    </row>
    <row r="30" spans="6:9">
      <c r="F30" s="7"/>
      <c r="G30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Self and Batch cross t-test</vt:lpstr>
      <vt:lpstr>Individual Directionality </vt:lpstr>
      <vt:lpstr>Genet Directionality</vt:lpstr>
      <vt:lpstr>Sheet1</vt:lpstr>
      <vt:lpstr>Individual cross t-tests</vt:lpstr>
      <vt:lpstr>mean vs. batch cross</vt:lpstr>
      <vt:lpstr>SelfcrossesvsOutcrosses graph</vt:lpstr>
      <vt:lpstr>Split batch cross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2021-03-19T12:51:12Z</dcterms:created>
  <dcterms:modified xsi:type="dcterms:W3CDTF">2022-12-03T21:06:24Z</dcterms:modified>
</cp:coreProperties>
</file>