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Coral Lab Swap\Emily Parsons\Fertilization Counts\"/>
    </mc:Choice>
  </mc:AlternateContent>
  <bookViews>
    <workbookView xWindow="0" yWindow="0" windowWidth="19200" windowHeight="11460"/>
  </bookViews>
  <sheets>
    <sheet name="A.cer 1" sheetId="2" r:id="rId1"/>
    <sheet name="Acer 1 ova counts" sheetId="9" r:id="rId2"/>
    <sheet name="A.cer 2" sheetId="1" r:id="rId3"/>
    <sheet name="A.cer big graph" sheetId="6" r:id="rId4"/>
    <sheet name="A.cer duplicates" sheetId="5" r:id="rId5"/>
    <sheet name="O.fav 1" sheetId="3" r:id="rId6"/>
    <sheet name="O.fav 2" sheetId="4" r:id="rId7"/>
    <sheet name="Norm. Dist w self crosses " sheetId="10" r:id="rId8"/>
    <sheet name="Norm.Dist.No.Self" sheetId="11" r:id="rId9"/>
    <sheet name="O.fav big graph" sheetId="7" r:id="rId10"/>
    <sheet name="O.fav duplicates " sheetId="8" r:id="rId11"/>
  </sheets>
  <definedNames>
    <definedName name="_xlchart.v1.0" hidden="1">'Acer 1 ova counts'!$G$4:$G$20</definedName>
    <definedName name="_xlchart.v1.1" hidden="1">'Norm. Dist w self crosses '!$S$7:$S$22</definedName>
    <definedName name="_xlchart.v1.2" hidden="1">'Norm. Dist w self crosses '!$T$7:$T$22</definedName>
    <definedName name="_xlchart.v1.3" hidden="1">'Norm. Dist w self crosses '!$AA$7:$AA$70</definedName>
    <definedName name="_xlchart.v1.4" hidden="1">'Norm. Dist w self crosses '!$Z$7:$Z$70</definedName>
    <definedName name="_xlchart.v1.5" hidden="1">'Norm. Dist w self crosses '!$L$7:$L$31</definedName>
    <definedName name="_xlchart.v1.6" hidden="1">'Norm. Dist w self crosses '!$M$7:$M$31</definedName>
    <definedName name="_xlchart.v1.7" hidden="1">'Norm. Dist w self crosses '!$B$6:$B$105</definedName>
    <definedName name="_xlchart.v1.8" hidden="1">'Norm. Dist w self crosses '!$C$6:$C$105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3" l="1"/>
  <c r="G5" i="2" l="1"/>
  <c r="AB6" i="11" l="1"/>
  <c r="AB5" i="11"/>
  <c r="N6" i="11"/>
  <c r="N5" i="11"/>
  <c r="U5" i="11"/>
  <c r="U6" i="11"/>
  <c r="G6" i="11"/>
  <c r="G5" i="11"/>
  <c r="AE7" i="10"/>
  <c r="AE8" i="10"/>
  <c r="X8" i="10"/>
  <c r="X7" i="10"/>
  <c r="Q8" i="10"/>
  <c r="Q7" i="10"/>
  <c r="I20" i="10"/>
  <c r="I19" i="10"/>
  <c r="D7" i="10" l="1"/>
  <c r="D15" i="10"/>
  <c r="D23" i="10"/>
  <c r="D31" i="10"/>
  <c r="D39" i="10"/>
  <c r="D47" i="10"/>
  <c r="D55" i="10"/>
  <c r="D63" i="10"/>
  <c r="D71" i="10"/>
  <c r="D79" i="10"/>
  <c r="D87" i="10"/>
  <c r="D95" i="10"/>
  <c r="D103" i="10"/>
  <c r="D16" i="10"/>
  <c r="D24" i="10"/>
  <c r="D32" i="10"/>
  <c r="D40" i="10"/>
  <c r="D48" i="10"/>
  <c r="D56" i="10"/>
  <c r="D64" i="10"/>
  <c r="D72" i="10"/>
  <c r="D80" i="10"/>
  <c r="D88" i="10"/>
  <c r="D67" i="10"/>
  <c r="D8" i="10"/>
  <c r="D51" i="10"/>
  <c r="D99" i="10"/>
  <c r="D9" i="10"/>
  <c r="D17" i="10"/>
  <c r="D25" i="10"/>
  <c r="D33" i="10"/>
  <c r="D41" i="10"/>
  <c r="D49" i="10"/>
  <c r="D57" i="10"/>
  <c r="D65" i="10"/>
  <c r="D73" i="10"/>
  <c r="D81" i="10"/>
  <c r="D89" i="10"/>
  <c r="D97" i="10"/>
  <c r="D105" i="10"/>
  <c r="D10" i="10"/>
  <c r="D18" i="10"/>
  <c r="D26" i="10"/>
  <c r="D34" i="10"/>
  <c r="D42" i="10"/>
  <c r="D50" i="10"/>
  <c r="D58" i="10"/>
  <c r="D66" i="10"/>
  <c r="D74" i="10"/>
  <c r="D82" i="10"/>
  <c r="D90" i="10"/>
  <c r="D98" i="10"/>
  <c r="D83" i="10"/>
  <c r="D11" i="10"/>
  <c r="D19" i="10"/>
  <c r="D27" i="10"/>
  <c r="D35" i="10"/>
  <c r="D43" i="10"/>
  <c r="D75" i="10"/>
  <c r="D12" i="10"/>
  <c r="D20" i="10"/>
  <c r="D28" i="10"/>
  <c r="D36" i="10"/>
  <c r="D44" i="10"/>
  <c r="D52" i="10"/>
  <c r="D60" i="10"/>
  <c r="D68" i="10"/>
  <c r="D76" i="10"/>
  <c r="D84" i="10"/>
  <c r="D92" i="10"/>
  <c r="D100" i="10"/>
  <c r="D62" i="10"/>
  <c r="D86" i="10"/>
  <c r="D102" i="10"/>
  <c r="D13" i="10"/>
  <c r="D21" i="10"/>
  <c r="D29" i="10"/>
  <c r="D37" i="10"/>
  <c r="D45" i="10"/>
  <c r="D53" i="10"/>
  <c r="D61" i="10"/>
  <c r="D69" i="10"/>
  <c r="D77" i="10"/>
  <c r="D85" i="10"/>
  <c r="D93" i="10"/>
  <c r="D101" i="10"/>
  <c r="D46" i="10"/>
  <c r="D78" i="10"/>
  <c r="D96" i="10"/>
  <c r="D59" i="10"/>
  <c r="D14" i="10"/>
  <c r="D22" i="10"/>
  <c r="D30" i="10"/>
  <c r="D38" i="10"/>
  <c r="D54" i="10"/>
  <c r="D70" i="10"/>
  <c r="D94" i="10"/>
  <c r="D104" i="10"/>
  <c r="D6" i="10"/>
  <c r="D91" i="10"/>
  <c r="G9" i="2"/>
  <c r="N187" i="3"/>
  <c r="I222" i="3"/>
  <c r="H18" i="1"/>
  <c r="P32" i="1"/>
  <c r="H40" i="1"/>
  <c r="H36" i="1"/>
  <c r="H32" i="1"/>
  <c r="H10" i="1"/>
  <c r="H14" i="1"/>
  <c r="H22" i="1"/>
  <c r="H26" i="1"/>
  <c r="H6" i="1"/>
  <c r="F7" i="1"/>
  <c r="H66" i="1" l="1"/>
  <c r="H130" i="1" l="1"/>
  <c r="M96" i="1" l="1"/>
  <c r="L96" i="1"/>
  <c r="N95" i="1"/>
  <c r="O95" i="1" s="1"/>
  <c r="N94" i="1"/>
  <c r="O94" i="1" s="1"/>
  <c r="N93" i="1"/>
  <c r="O93" i="1" s="1"/>
  <c r="L34" i="2"/>
  <c r="J7" i="9"/>
  <c r="J6" i="9"/>
  <c r="J5" i="9"/>
  <c r="S4" i="2"/>
  <c r="S3" i="2"/>
  <c r="P96" i="1" l="1"/>
  <c r="O96" i="1"/>
  <c r="N96" i="1"/>
  <c r="G221" i="3"/>
  <c r="F221" i="3"/>
  <c r="H220" i="3"/>
  <c r="I220" i="3" s="1"/>
  <c r="H219" i="3"/>
  <c r="I219" i="3" s="1"/>
  <c r="H218" i="3"/>
  <c r="I218" i="3" s="1"/>
  <c r="I221" i="3" l="1"/>
  <c r="H221" i="3"/>
  <c r="K215" i="3"/>
  <c r="J215" i="3"/>
  <c r="L214" i="3"/>
  <c r="M214" i="3" s="1"/>
  <c r="L213" i="3"/>
  <c r="M213" i="3" s="1"/>
  <c r="L212" i="3"/>
  <c r="K211" i="3"/>
  <c r="J211" i="3"/>
  <c r="L210" i="3"/>
  <c r="M210" i="3" s="1"/>
  <c r="L209" i="3"/>
  <c r="M209" i="3" s="1"/>
  <c r="L208" i="3"/>
  <c r="M208" i="3" s="1"/>
  <c r="K207" i="3"/>
  <c r="J207" i="3"/>
  <c r="L206" i="3"/>
  <c r="M206" i="3" s="1"/>
  <c r="L205" i="3"/>
  <c r="M205" i="3" s="1"/>
  <c r="L204" i="3"/>
  <c r="M204" i="3" s="1"/>
  <c r="N207" i="3" s="1"/>
  <c r="K203" i="3"/>
  <c r="J203" i="3"/>
  <c r="L202" i="3"/>
  <c r="M202" i="3" s="1"/>
  <c r="L201" i="3"/>
  <c r="M201" i="3" s="1"/>
  <c r="L200" i="3"/>
  <c r="M200" i="3" s="1"/>
  <c r="N203" i="3" s="1"/>
  <c r="K199" i="3"/>
  <c r="J199" i="3"/>
  <c r="L198" i="3"/>
  <c r="M198" i="3" s="1"/>
  <c r="L197" i="3"/>
  <c r="M197" i="3" s="1"/>
  <c r="L196" i="3"/>
  <c r="M196" i="3" s="1"/>
  <c r="K195" i="3"/>
  <c r="J195" i="3"/>
  <c r="L194" i="3"/>
  <c r="M194" i="3" s="1"/>
  <c r="L193" i="3"/>
  <c r="M193" i="3" s="1"/>
  <c r="L192" i="3"/>
  <c r="M192" i="3" s="1"/>
  <c r="K191" i="3"/>
  <c r="J191" i="3"/>
  <c r="L190" i="3"/>
  <c r="M190" i="3" s="1"/>
  <c r="L189" i="3"/>
  <c r="M189" i="3" s="1"/>
  <c r="L188" i="3"/>
  <c r="M188" i="3" s="1"/>
  <c r="N191" i="3" s="1"/>
  <c r="K187" i="3"/>
  <c r="J187" i="3"/>
  <c r="L186" i="3"/>
  <c r="M186" i="3" s="1"/>
  <c r="L185" i="3"/>
  <c r="M185" i="3" s="1"/>
  <c r="L184" i="3"/>
  <c r="M184" i="3" s="1"/>
  <c r="K183" i="3"/>
  <c r="J183" i="3"/>
  <c r="L182" i="3"/>
  <c r="M182" i="3" s="1"/>
  <c r="L181" i="3"/>
  <c r="M181" i="3" s="1"/>
  <c r="L180" i="3"/>
  <c r="M180" i="3" s="1"/>
  <c r="K179" i="3"/>
  <c r="J179" i="3"/>
  <c r="L178" i="3"/>
  <c r="M178" i="3" s="1"/>
  <c r="L177" i="3"/>
  <c r="M177" i="3" s="1"/>
  <c r="L176" i="3"/>
  <c r="M176" i="3" s="1"/>
  <c r="D215" i="3"/>
  <c r="C215" i="3"/>
  <c r="E214" i="3"/>
  <c r="F214" i="3" s="1"/>
  <c r="E213" i="3"/>
  <c r="F213" i="3" s="1"/>
  <c r="E212" i="3"/>
  <c r="F212" i="3" s="1"/>
  <c r="G215" i="3" s="1"/>
  <c r="D211" i="3"/>
  <c r="C211" i="3"/>
  <c r="E210" i="3"/>
  <c r="F210" i="3" s="1"/>
  <c r="E209" i="3"/>
  <c r="F209" i="3" s="1"/>
  <c r="E208" i="3"/>
  <c r="E211" i="3" s="1"/>
  <c r="D207" i="3"/>
  <c r="C207" i="3"/>
  <c r="E206" i="3"/>
  <c r="F206" i="3" s="1"/>
  <c r="E205" i="3"/>
  <c r="F205" i="3" s="1"/>
  <c r="E204" i="3"/>
  <c r="F204" i="3" s="1"/>
  <c r="D203" i="3"/>
  <c r="C203" i="3"/>
  <c r="E202" i="3"/>
  <c r="F202" i="3" s="1"/>
  <c r="E201" i="3"/>
  <c r="F201" i="3" s="1"/>
  <c r="E200" i="3"/>
  <c r="F200" i="3" s="1"/>
  <c r="D199" i="3"/>
  <c r="C199" i="3"/>
  <c r="E198" i="3"/>
  <c r="F198" i="3" s="1"/>
  <c r="E197" i="3"/>
  <c r="F197" i="3" s="1"/>
  <c r="E196" i="3"/>
  <c r="F196" i="3" s="1"/>
  <c r="G199" i="3" s="1"/>
  <c r="D195" i="3"/>
  <c r="C195" i="3"/>
  <c r="E194" i="3"/>
  <c r="F194" i="3" s="1"/>
  <c r="E193" i="3"/>
  <c r="F193" i="3" s="1"/>
  <c r="E192" i="3"/>
  <c r="F192" i="3" s="1"/>
  <c r="G195" i="3" s="1"/>
  <c r="D191" i="3"/>
  <c r="C191" i="3"/>
  <c r="E190" i="3"/>
  <c r="F190" i="3" s="1"/>
  <c r="E189" i="3"/>
  <c r="F189" i="3" s="1"/>
  <c r="E188" i="3"/>
  <c r="F188" i="3" s="1"/>
  <c r="K162" i="3"/>
  <c r="G203" i="3" l="1"/>
  <c r="N195" i="3"/>
  <c r="G191" i="3"/>
  <c r="N183" i="3"/>
  <c r="N179" i="3"/>
  <c r="N211" i="3"/>
  <c r="G207" i="3"/>
  <c r="N199" i="3"/>
  <c r="M187" i="3"/>
  <c r="F215" i="3"/>
  <c r="L215" i="3"/>
  <c r="M211" i="3"/>
  <c r="M207" i="3"/>
  <c r="M203" i="3"/>
  <c r="M199" i="3"/>
  <c r="L199" i="3"/>
  <c r="M195" i="3"/>
  <c r="M191" i="3"/>
  <c r="M183" i="3"/>
  <c r="M179" i="3"/>
  <c r="F208" i="3"/>
  <c r="F207" i="3"/>
  <c r="F203" i="3"/>
  <c r="F199" i="3"/>
  <c r="F195" i="3"/>
  <c r="F191" i="3"/>
  <c r="M212" i="3"/>
  <c r="L187" i="3"/>
  <c r="L203" i="3"/>
  <c r="L207" i="3"/>
  <c r="L191" i="3"/>
  <c r="L179" i="3"/>
  <c r="L195" i="3"/>
  <c r="L211" i="3"/>
  <c r="L183" i="3"/>
  <c r="E215" i="3"/>
  <c r="E203" i="3"/>
  <c r="E207" i="3"/>
  <c r="E199" i="3"/>
  <c r="E191" i="3"/>
  <c r="E195" i="3"/>
  <c r="F211" i="3" l="1"/>
  <c r="G211" i="3"/>
  <c r="M215" i="3"/>
  <c r="N215" i="3"/>
  <c r="K170" i="3"/>
  <c r="J170" i="3"/>
  <c r="L169" i="3"/>
  <c r="M169" i="3" s="1"/>
  <c r="L168" i="3"/>
  <c r="M168" i="3" s="1"/>
  <c r="L167" i="3"/>
  <c r="M167" i="3" s="1"/>
  <c r="N170" i="3" s="1"/>
  <c r="K166" i="3"/>
  <c r="J166" i="3"/>
  <c r="L165" i="3"/>
  <c r="M165" i="3" s="1"/>
  <c r="L164" i="3"/>
  <c r="M164" i="3" s="1"/>
  <c r="L163" i="3"/>
  <c r="M163" i="3" s="1"/>
  <c r="J162" i="3"/>
  <c r="L161" i="3"/>
  <c r="M161" i="3" s="1"/>
  <c r="L160" i="3"/>
  <c r="M160" i="3" s="1"/>
  <c r="L159" i="3"/>
  <c r="M159" i="3" s="1"/>
  <c r="N162" i="3" s="1"/>
  <c r="K158" i="3"/>
  <c r="J158" i="3"/>
  <c r="L157" i="3"/>
  <c r="M157" i="3" s="1"/>
  <c r="L156" i="3"/>
  <c r="M156" i="3" s="1"/>
  <c r="L155" i="3"/>
  <c r="M155" i="3" s="1"/>
  <c r="K154" i="3"/>
  <c r="J154" i="3"/>
  <c r="L153" i="3"/>
  <c r="M153" i="3" s="1"/>
  <c r="L152" i="3"/>
  <c r="M152" i="3" s="1"/>
  <c r="L151" i="3"/>
  <c r="M151" i="3" s="1"/>
  <c r="N158" i="3" l="1"/>
  <c r="N166" i="3"/>
  <c r="N154" i="3"/>
  <c r="M170" i="3"/>
  <c r="M166" i="3"/>
  <c r="M162" i="3"/>
  <c r="M158" i="3"/>
  <c r="M154" i="3"/>
  <c r="L166" i="3"/>
  <c r="L170" i="3"/>
  <c r="L162" i="3"/>
  <c r="L154" i="3"/>
  <c r="L158" i="3"/>
  <c r="D170" i="3"/>
  <c r="C170" i="3"/>
  <c r="E169" i="3"/>
  <c r="F169" i="3" s="1"/>
  <c r="E168" i="3"/>
  <c r="F168" i="3" s="1"/>
  <c r="E167" i="3"/>
  <c r="D166" i="3"/>
  <c r="C166" i="3"/>
  <c r="E165" i="3"/>
  <c r="F165" i="3" s="1"/>
  <c r="E164" i="3"/>
  <c r="F164" i="3" s="1"/>
  <c r="E163" i="3"/>
  <c r="F163" i="3" s="1"/>
  <c r="D162" i="3"/>
  <c r="C162" i="3"/>
  <c r="E161" i="3"/>
  <c r="F161" i="3" s="1"/>
  <c r="E160" i="3"/>
  <c r="F160" i="3" s="1"/>
  <c r="E159" i="3"/>
  <c r="G166" i="3" l="1"/>
  <c r="E170" i="3"/>
  <c r="F167" i="3"/>
  <c r="F166" i="3"/>
  <c r="E162" i="3"/>
  <c r="F159" i="3"/>
  <c r="E166" i="3"/>
  <c r="E132" i="3"/>
  <c r="E124" i="3"/>
  <c r="F124" i="3" s="1"/>
  <c r="G127" i="3" s="1"/>
  <c r="D127" i="3"/>
  <c r="C127" i="3"/>
  <c r="E126" i="3"/>
  <c r="F126" i="3" s="1"/>
  <c r="E125" i="3"/>
  <c r="F125" i="3" s="1"/>
  <c r="D123" i="3"/>
  <c r="C123" i="3"/>
  <c r="E122" i="3"/>
  <c r="F122" i="3" s="1"/>
  <c r="E121" i="3"/>
  <c r="F121" i="3" s="1"/>
  <c r="E120" i="3"/>
  <c r="E113" i="3"/>
  <c r="F162" i="3" l="1"/>
  <c r="G162" i="3"/>
  <c r="F170" i="3"/>
  <c r="G170" i="3"/>
  <c r="F127" i="3"/>
  <c r="E123" i="3"/>
  <c r="F120" i="3"/>
  <c r="E127" i="3"/>
  <c r="Q18" i="4"/>
  <c r="F123" i="3" l="1"/>
  <c r="G123" i="3"/>
  <c r="K49" i="4"/>
  <c r="J49" i="4"/>
  <c r="L48" i="4"/>
  <c r="M48" i="4" s="1"/>
  <c r="L47" i="4"/>
  <c r="M47" i="4" s="1"/>
  <c r="L46" i="4"/>
  <c r="L32" i="4"/>
  <c r="M32" i="4" s="1"/>
  <c r="L49" i="4" l="1"/>
  <c r="M46" i="4"/>
  <c r="D65" i="4"/>
  <c r="C65" i="4"/>
  <c r="E64" i="4"/>
  <c r="F64" i="4" s="1"/>
  <c r="E63" i="4"/>
  <c r="F63" i="4" s="1"/>
  <c r="E62" i="4"/>
  <c r="F62" i="4" s="1"/>
  <c r="D61" i="4"/>
  <c r="C61" i="4"/>
  <c r="E60" i="4"/>
  <c r="F60" i="4" s="1"/>
  <c r="E59" i="4"/>
  <c r="F59" i="4" s="1"/>
  <c r="E58" i="4"/>
  <c r="F58" i="4" s="1"/>
  <c r="D57" i="4"/>
  <c r="C57" i="4"/>
  <c r="E56" i="4"/>
  <c r="F56" i="4" s="1"/>
  <c r="E55" i="4"/>
  <c r="F55" i="4" s="1"/>
  <c r="E54" i="4"/>
  <c r="F54" i="4" s="1"/>
  <c r="G57" i="4" s="1"/>
  <c r="D53" i="4"/>
  <c r="C53" i="4"/>
  <c r="E52" i="4"/>
  <c r="F52" i="4" s="1"/>
  <c r="E51" i="4"/>
  <c r="F51" i="4" s="1"/>
  <c r="E50" i="4"/>
  <c r="F50" i="4" s="1"/>
  <c r="D49" i="4"/>
  <c r="C49" i="4"/>
  <c r="E48" i="4"/>
  <c r="F48" i="4" s="1"/>
  <c r="E47" i="4"/>
  <c r="F47" i="4" s="1"/>
  <c r="E46" i="4"/>
  <c r="F46" i="4" s="1"/>
  <c r="K43" i="4"/>
  <c r="J43" i="4"/>
  <c r="L42" i="4"/>
  <c r="M42" i="4" s="1"/>
  <c r="L41" i="4"/>
  <c r="M41" i="4" s="1"/>
  <c r="L40" i="4"/>
  <c r="M40" i="4" s="1"/>
  <c r="N43" i="4" s="1"/>
  <c r="K39" i="4"/>
  <c r="J39" i="4"/>
  <c r="L38" i="4"/>
  <c r="M38" i="4" s="1"/>
  <c r="L37" i="4"/>
  <c r="M37" i="4" s="1"/>
  <c r="L36" i="4"/>
  <c r="M36" i="4" s="1"/>
  <c r="K35" i="4"/>
  <c r="J35" i="4"/>
  <c r="L34" i="4"/>
  <c r="M34" i="4" s="1"/>
  <c r="L33" i="4"/>
  <c r="M33" i="4" s="1"/>
  <c r="N35" i="4" s="1"/>
  <c r="K31" i="4"/>
  <c r="J31" i="4"/>
  <c r="L30" i="4"/>
  <c r="M30" i="4" s="1"/>
  <c r="L29" i="4"/>
  <c r="M29" i="4" s="1"/>
  <c r="L28" i="4"/>
  <c r="M28" i="4" s="1"/>
  <c r="K27" i="4"/>
  <c r="J27" i="4"/>
  <c r="L26" i="4"/>
  <c r="M26" i="4" s="1"/>
  <c r="L25" i="4"/>
  <c r="M25" i="4" s="1"/>
  <c r="L24" i="4"/>
  <c r="M24" i="4" s="1"/>
  <c r="D43" i="4"/>
  <c r="C43" i="4"/>
  <c r="E42" i="4"/>
  <c r="F42" i="4" s="1"/>
  <c r="E41" i="4"/>
  <c r="F41" i="4" s="1"/>
  <c r="E40" i="4"/>
  <c r="F40" i="4" s="1"/>
  <c r="G43" i="4" s="1"/>
  <c r="D39" i="4"/>
  <c r="C39" i="4"/>
  <c r="E38" i="4"/>
  <c r="F38" i="4" s="1"/>
  <c r="E37" i="4"/>
  <c r="F37" i="4" s="1"/>
  <c r="E36" i="4"/>
  <c r="F36" i="4" s="1"/>
  <c r="D35" i="4"/>
  <c r="C35" i="4"/>
  <c r="E34" i="4"/>
  <c r="F34" i="4" s="1"/>
  <c r="E33" i="4"/>
  <c r="F33" i="4" s="1"/>
  <c r="E32" i="4"/>
  <c r="F32" i="4" s="1"/>
  <c r="K21" i="4"/>
  <c r="J21" i="4"/>
  <c r="L20" i="4"/>
  <c r="M20" i="4" s="1"/>
  <c r="L19" i="4"/>
  <c r="M19" i="4" s="1"/>
  <c r="L18" i="4"/>
  <c r="M18" i="4" s="1"/>
  <c r="N21" i="4" l="1"/>
  <c r="G61" i="4"/>
  <c r="F65" i="4"/>
  <c r="G65" i="4"/>
  <c r="N31" i="4"/>
  <c r="G53" i="4"/>
  <c r="F53" i="4"/>
  <c r="G39" i="4"/>
  <c r="F39" i="4"/>
  <c r="N39" i="4"/>
  <c r="N27" i="4"/>
  <c r="G49" i="4"/>
  <c r="F49" i="4"/>
  <c r="G35" i="4"/>
  <c r="M49" i="4"/>
  <c r="N49" i="4"/>
  <c r="F61" i="4"/>
  <c r="F57" i="4"/>
  <c r="M43" i="4"/>
  <c r="M39" i="4"/>
  <c r="M35" i="4"/>
  <c r="M31" i="4"/>
  <c r="M27" i="4"/>
  <c r="F43" i="4"/>
  <c r="F35" i="4"/>
  <c r="M21" i="4"/>
  <c r="E49" i="4"/>
  <c r="E57" i="4"/>
  <c r="E65" i="4"/>
  <c r="E53" i="4"/>
  <c r="E61" i="4"/>
  <c r="L27" i="4"/>
  <c r="L35" i="4"/>
  <c r="L43" i="4"/>
  <c r="L31" i="4"/>
  <c r="L39" i="4"/>
  <c r="E35" i="4"/>
  <c r="E43" i="4"/>
  <c r="E39" i="4"/>
  <c r="L21" i="4"/>
  <c r="K128" i="3"/>
  <c r="J128" i="3"/>
  <c r="L127" i="3"/>
  <c r="M127" i="3" s="1"/>
  <c r="L126" i="3"/>
  <c r="M126" i="3" s="1"/>
  <c r="L125" i="3"/>
  <c r="M125" i="3" s="1"/>
  <c r="K124" i="3"/>
  <c r="J124" i="3"/>
  <c r="L123" i="3"/>
  <c r="M123" i="3" s="1"/>
  <c r="L122" i="3"/>
  <c r="M122" i="3" s="1"/>
  <c r="L121" i="3"/>
  <c r="M121" i="3" s="1"/>
  <c r="K120" i="3"/>
  <c r="J120" i="3"/>
  <c r="L119" i="3"/>
  <c r="M119" i="3" s="1"/>
  <c r="L118" i="3"/>
  <c r="M118" i="3" s="1"/>
  <c r="L117" i="3"/>
  <c r="M117" i="3" s="1"/>
  <c r="N120" i="3" s="1"/>
  <c r="K116" i="3"/>
  <c r="J116" i="3"/>
  <c r="L115" i="3"/>
  <c r="M115" i="3" s="1"/>
  <c r="L114" i="3"/>
  <c r="M114" i="3" s="1"/>
  <c r="L113" i="3"/>
  <c r="K112" i="3"/>
  <c r="J112" i="3"/>
  <c r="L111" i="3"/>
  <c r="M111" i="3" s="1"/>
  <c r="L110" i="3"/>
  <c r="M110" i="3" s="1"/>
  <c r="L109" i="3"/>
  <c r="M109" i="3" s="1"/>
  <c r="N112" i="3" s="1"/>
  <c r="K108" i="3"/>
  <c r="J108" i="3"/>
  <c r="L107" i="3"/>
  <c r="M107" i="3" s="1"/>
  <c r="L106" i="3"/>
  <c r="M106" i="3" s="1"/>
  <c r="L105" i="3"/>
  <c r="D138" i="3"/>
  <c r="C138" i="3"/>
  <c r="E137" i="3"/>
  <c r="F137" i="3" s="1"/>
  <c r="E136" i="3"/>
  <c r="F136" i="3" s="1"/>
  <c r="E135" i="3"/>
  <c r="F135" i="3" s="1"/>
  <c r="D134" i="3"/>
  <c r="C134" i="3"/>
  <c r="E133" i="3"/>
  <c r="F133" i="3" s="1"/>
  <c r="F132" i="3"/>
  <c r="E131" i="3"/>
  <c r="F131" i="3" s="1"/>
  <c r="G134" i="3" s="1"/>
  <c r="D119" i="3"/>
  <c r="C119" i="3"/>
  <c r="E118" i="3"/>
  <c r="F118" i="3" s="1"/>
  <c r="E117" i="3"/>
  <c r="F117" i="3" s="1"/>
  <c r="E116" i="3"/>
  <c r="D115" i="3"/>
  <c r="C115" i="3"/>
  <c r="E114" i="3"/>
  <c r="F114" i="3" s="1"/>
  <c r="F113" i="3"/>
  <c r="E112" i="3"/>
  <c r="F112" i="3" s="1"/>
  <c r="N128" i="3" l="1"/>
  <c r="G138" i="3"/>
  <c r="G115" i="3"/>
  <c r="N124" i="3"/>
  <c r="F138" i="3"/>
  <c r="F134" i="3"/>
  <c r="F115" i="3"/>
  <c r="M128" i="3"/>
  <c r="M124" i="3"/>
  <c r="M120" i="3"/>
  <c r="M112" i="3"/>
  <c r="L108" i="3"/>
  <c r="L116" i="3"/>
  <c r="L128" i="3"/>
  <c r="M113" i="3"/>
  <c r="L124" i="3"/>
  <c r="M105" i="3"/>
  <c r="L112" i="3"/>
  <c r="L120" i="3"/>
  <c r="E119" i="3"/>
  <c r="E134" i="3"/>
  <c r="E138" i="3"/>
  <c r="F116" i="3"/>
  <c r="E115" i="3"/>
  <c r="D111" i="3"/>
  <c r="C111" i="3"/>
  <c r="E110" i="3"/>
  <c r="F110" i="3" s="1"/>
  <c r="E109" i="3"/>
  <c r="F109" i="3" s="1"/>
  <c r="E108" i="3"/>
  <c r="D107" i="3"/>
  <c r="C107" i="3"/>
  <c r="E106" i="3"/>
  <c r="F106" i="3" s="1"/>
  <c r="E105" i="3"/>
  <c r="F105" i="3" s="1"/>
  <c r="E104" i="3"/>
  <c r="F104" i="3" s="1"/>
  <c r="J100" i="3"/>
  <c r="M116" i="3" l="1"/>
  <c r="N116" i="3"/>
  <c r="F119" i="3"/>
  <c r="G119" i="3"/>
  <c r="G107" i="3"/>
  <c r="M108" i="3"/>
  <c r="N108" i="3"/>
  <c r="E111" i="3"/>
  <c r="F108" i="3"/>
  <c r="F107" i="3"/>
  <c r="E107" i="3"/>
  <c r="K86" i="3"/>
  <c r="J86" i="3"/>
  <c r="L85" i="3"/>
  <c r="M85" i="3" s="1"/>
  <c r="L84" i="3"/>
  <c r="M84" i="3" s="1"/>
  <c r="L83" i="3"/>
  <c r="K82" i="3"/>
  <c r="J82" i="3"/>
  <c r="L81" i="3"/>
  <c r="M81" i="3" s="1"/>
  <c r="L80" i="3"/>
  <c r="M80" i="3" s="1"/>
  <c r="L79" i="3"/>
  <c r="F111" i="3" l="1"/>
  <c r="G111" i="3"/>
  <c r="L86" i="3"/>
  <c r="M83" i="3"/>
  <c r="L82" i="3"/>
  <c r="M79" i="3"/>
  <c r="K67" i="3"/>
  <c r="J67" i="3"/>
  <c r="L66" i="3"/>
  <c r="M66" i="3" s="1"/>
  <c r="L65" i="3"/>
  <c r="M65" i="3" s="1"/>
  <c r="L64" i="3"/>
  <c r="K63" i="3"/>
  <c r="J63" i="3"/>
  <c r="L62" i="3"/>
  <c r="M62" i="3" s="1"/>
  <c r="L61" i="3"/>
  <c r="M61" i="3" s="1"/>
  <c r="L60" i="3"/>
  <c r="M60" i="3" s="1"/>
  <c r="N63" i="3" s="1"/>
  <c r="L71" i="3"/>
  <c r="L72" i="3"/>
  <c r="M72" i="3" s="1"/>
  <c r="L73" i="3"/>
  <c r="M73" i="3" s="1"/>
  <c r="J74" i="3"/>
  <c r="K74" i="3"/>
  <c r="L75" i="3"/>
  <c r="M75" i="3" s="1"/>
  <c r="L76" i="3"/>
  <c r="M76" i="3" s="1"/>
  <c r="L77" i="3"/>
  <c r="M77" i="3" s="1"/>
  <c r="D51" i="3"/>
  <c r="C51" i="3"/>
  <c r="E50" i="3"/>
  <c r="F50" i="3" s="1"/>
  <c r="E49" i="3"/>
  <c r="F49" i="3" s="1"/>
  <c r="E48" i="3"/>
  <c r="D47" i="3"/>
  <c r="C47" i="3"/>
  <c r="E46" i="3"/>
  <c r="F46" i="3" s="1"/>
  <c r="E45" i="3"/>
  <c r="F45" i="3" s="1"/>
  <c r="E44" i="3"/>
  <c r="F44" i="3" s="1"/>
  <c r="N78" i="3" l="1"/>
  <c r="M82" i="3"/>
  <c r="N82" i="3"/>
  <c r="M86" i="3"/>
  <c r="N86" i="3"/>
  <c r="G47" i="3"/>
  <c r="F47" i="3"/>
  <c r="L74" i="3"/>
  <c r="M71" i="3"/>
  <c r="L67" i="3"/>
  <c r="M64" i="3"/>
  <c r="M63" i="3"/>
  <c r="L63" i="3"/>
  <c r="E51" i="3"/>
  <c r="F48" i="3"/>
  <c r="E47" i="3"/>
  <c r="K17" i="3"/>
  <c r="J17" i="3"/>
  <c r="L16" i="3"/>
  <c r="M16" i="3" s="1"/>
  <c r="L15" i="3"/>
  <c r="M15" i="3" s="1"/>
  <c r="L14" i="3"/>
  <c r="M14" i="3" s="1"/>
  <c r="K13" i="3"/>
  <c r="J13" i="3"/>
  <c r="L12" i="3"/>
  <c r="M12" i="3" s="1"/>
  <c r="L11" i="3"/>
  <c r="M11" i="3" s="1"/>
  <c r="L10" i="3"/>
  <c r="M10" i="3" s="1"/>
  <c r="C17" i="3"/>
  <c r="F51" i="3" l="1"/>
  <c r="G51" i="3"/>
  <c r="N13" i="3"/>
  <c r="N17" i="3"/>
  <c r="M67" i="3"/>
  <c r="N67" i="3"/>
  <c r="M74" i="3"/>
  <c r="N74" i="3"/>
  <c r="M13" i="3"/>
  <c r="M17" i="3"/>
  <c r="L17" i="3"/>
  <c r="L13" i="3"/>
  <c r="N97" i="1"/>
  <c r="F93" i="1" l="1"/>
  <c r="M140" i="1" l="1"/>
  <c r="L140" i="1"/>
  <c r="N139" i="1"/>
  <c r="O139" i="1" s="1"/>
  <c r="N138" i="1"/>
  <c r="O138" i="1" s="1"/>
  <c r="N137" i="1"/>
  <c r="O137" i="1" s="1"/>
  <c r="D35" i="2"/>
  <c r="C35" i="2"/>
  <c r="E36" i="2"/>
  <c r="E33" i="2"/>
  <c r="E32" i="2"/>
  <c r="K31" i="2"/>
  <c r="J31" i="2"/>
  <c r="L30" i="2"/>
  <c r="M30" i="2" s="1"/>
  <c r="L29" i="2"/>
  <c r="M29" i="2" s="1"/>
  <c r="L28" i="2"/>
  <c r="M28" i="2" s="1"/>
  <c r="N31" i="2" s="1"/>
  <c r="E10" i="2"/>
  <c r="P140" i="1" l="1"/>
  <c r="O140" i="1"/>
  <c r="N140" i="1"/>
  <c r="E35" i="2"/>
  <c r="M31" i="2"/>
  <c r="L31" i="2"/>
  <c r="E28" i="2"/>
  <c r="D31" i="4"/>
  <c r="C31" i="4"/>
  <c r="E30" i="4"/>
  <c r="F30" i="4" s="1"/>
  <c r="E29" i="4"/>
  <c r="F29" i="4" s="1"/>
  <c r="E28" i="4"/>
  <c r="F28" i="4" s="1"/>
  <c r="D27" i="4"/>
  <c r="C27" i="4"/>
  <c r="E26" i="4"/>
  <c r="F26" i="4" s="1"/>
  <c r="E25" i="4"/>
  <c r="F25" i="4" s="1"/>
  <c r="E24" i="4"/>
  <c r="F24" i="4" s="1"/>
  <c r="K17" i="4"/>
  <c r="J17" i="4"/>
  <c r="L16" i="4"/>
  <c r="M16" i="4" s="1"/>
  <c r="L15" i="4"/>
  <c r="M15" i="4" s="1"/>
  <c r="L14" i="4"/>
  <c r="K13" i="4"/>
  <c r="J13" i="4"/>
  <c r="D21" i="4"/>
  <c r="C21" i="4"/>
  <c r="L12" i="4"/>
  <c r="M12" i="4" s="1"/>
  <c r="E20" i="4"/>
  <c r="F20" i="4" s="1"/>
  <c r="L11" i="4"/>
  <c r="M11" i="4" s="1"/>
  <c r="E19" i="4"/>
  <c r="F19" i="4" s="1"/>
  <c r="L10" i="4"/>
  <c r="E18" i="4"/>
  <c r="F18" i="4" s="1"/>
  <c r="K9" i="4"/>
  <c r="J9" i="4"/>
  <c r="D17" i="4"/>
  <c r="C17" i="4"/>
  <c r="L8" i="4"/>
  <c r="M8" i="4" s="1"/>
  <c r="E16" i="4"/>
  <c r="F16" i="4" s="1"/>
  <c r="L7" i="4"/>
  <c r="M7" i="4" s="1"/>
  <c r="E15" i="4"/>
  <c r="F15" i="4" s="1"/>
  <c r="L6" i="4"/>
  <c r="E14" i="4"/>
  <c r="F14" i="4" s="1"/>
  <c r="K5" i="4"/>
  <c r="J5" i="4"/>
  <c r="D13" i="4"/>
  <c r="C13" i="4"/>
  <c r="L4" i="4"/>
  <c r="M4" i="4" s="1"/>
  <c r="E12" i="4"/>
  <c r="F12" i="4" s="1"/>
  <c r="L3" i="4"/>
  <c r="M3" i="4" s="1"/>
  <c r="E11" i="4"/>
  <c r="F11" i="4" s="1"/>
  <c r="L2" i="4"/>
  <c r="E10" i="4"/>
  <c r="F10" i="4" s="1"/>
  <c r="D9" i="4"/>
  <c r="C9" i="4"/>
  <c r="E8" i="4"/>
  <c r="F8" i="4" s="1"/>
  <c r="E7" i="4"/>
  <c r="F7" i="4" s="1"/>
  <c r="E6" i="4"/>
  <c r="F6" i="4" s="1"/>
  <c r="D5" i="4"/>
  <c r="C5" i="4"/>
  <c r="E4" i="4"/>
  <c r="F4" i="4" s="1"/>
  <c r="E3" i="4"/>
  <c r="F3" i="4" s="1"/>
  <c r="E2" i="4"/>
  <c r="F2" i="4" s="1"/>
  <c r="D187" i="3"/>
  <c r="C187" i="3"/>
  <c r="E186" i="3"/>
  <c r="F186" i="3" s="1"/>
  <c r="E185" i="3"/>
  <c r="F185" i="3" s="1"/>
  <c r="E184" i="3"/>
  <c r="D183" i="3"/>
  <c r="C183" i="3"/>
  <c r="E182" i="3"/>
  <c r="F182" i="3" s="1"/>
  <c r="E181" i="3"/>
  <c r="F181" i="3" s="1"/>
  <c r="E180" i="3"/>
  <c r="F180" i="3" s="1"/>
  <c r="G183" i="3" s="1"/>
  <c r="D179" i="3"/>
  <c r="C179" i="3"/>
  <c r="E178" i="3"/>
  <c r="F178" i="3" s="1"/>
  <c r="E177" i="3"/>
  <c r="F177" i="3" s="1"/>
  <c r="E176" i="3"/>
  <c r="F176" i="3" s="1"/>
  <c r="K150" i="3"/>
  <c r="J150" i="3"/>
  <c r="D158" i="3"/>
  <c r="C158" i="3"/>
  <c r="L149" i="3"/>
  <c r="M149" i="3" s="1"/>
  <c r="E157" i="3"/>
  <c r="F157" i="3" s="1"/>
  <c r="L148" i="3"/>
  <c r="M148" i="3" s="1"/>
  <c r="E156" i="3"/>
  <c r="F156" i="3" s="1"/>
  <c r="L147" i="3"/>
  <c r="M147" i="3" s="1"/>
  <c r="N150" i="3" s="1"/>
  <c r="E155" i="3"/>
  <c r="F155" i="3" s="1"/>
  <c r="G158" i="3" s="1"/>
  <c r="K146" i="3"/>
  <c r="J146" i="3"/>
  <c r="D154" i="3"/>
  <c r="C154" i="3"/>
  <c r="L145" i="3"/>
  <c r="M145" i="3" s="1"/>
  <c r="E153" i="3"/>
  <c r="F153" i="3" s="1"/>
  <c r="L144" i="3"/>
  <c r="M144" i="3" s="1"/>
  <c r="E152" i="3"/>
  <c r="F152" i="3" s="1"/>
  <c r="L143" i="3"/>
  <c r="M143" i="3" s="1"/>
  <c r="N146" i="3" s="1"/>
  <c r="E151" i="3"/>
  <c r="F151" i="3" s="1"/>
  <c r="K142" i="3"/>
  <c r="J142" i="3"/>
  <c r="D150" i="3"/>
  <c r="C150" i="3"/>
  <c r="L141" i="3"/>
  <c r="M141" i="3" s="1"/>
  <c r="E149" i="3"/>
  <c r="F149" i="3" s="1"/>
  <c r="L140" i="3"/>
  <c r="M140" i="3" s="1"/>
  <c r="E148" i="3"/>
  <c r="F148" i="3" s="1"/>
  <c r="L139" i="3"/>
  <c r="M139" i="3" s="1"/>
  <c r="E147" i="3"/>
  <c r="F147" i="3" s="1"/>
  <c r="K138" i="3"/>
  <c r="J138" i="3"/>
  <c r="D146" i="3"/>
  <c r="C146" i="3"/>
  <c r="L137" i="3"/>
  <c r="M137" i="3" s="1"/>
  <c r="E145" i="3"/>
  <c r="F145" i="3" s="1"/>
  <c r="L136" i="3"/>
  <c r="M136" i="3" s="1"/>
  <c r="E144" i="3"/>
  <c r="F144" i="3" s="1"/>
  <c r="L135" i="3"/>
  <c r="M135" i="3" s="1"/>
  <c r="E143" i="3"/>
  <c r="F143" i="3" s="1"/>
  <c r="G146" i="3" s="1"/>
  <c r="K134" i="3"/>
  <c r="J134" i="3"/>
  <c r="D142" i="3"/>
  <c r="C142" i="3"/>
  <c r="L133" i="3"/>
  <c r="M133" i="3" s="1"/>
  <c r="E141" i="3"/>
  <c r="F141" i="3" s="1"/>
  <c r="L132" i="3"/>
  <c r="M132" i="3" s="1"/>
  <c r="E140" i="3"/>
  <c r="F140" i="3" s="1"/>
  <c r="L131" i="3"/>
  <c r="M131" i="3" s="1"/>
  <c r="N134" i="3" s="1"/>
  <c r="E139" i="3"/>
  <c r="D103" i="3"/>
  <c r="C103" i="3"/>
  <c r="E102" i="3"/>
  <c r="F102" i="3" s="1"/>
  <c r="E101" i="3"/>
  <c r="F101" i="3" s="1"/>
  <c r="E100" i="3"/>
  <c r="D99" i="3"/>
  <c r="C99" i="3"/>
  <c r="E98" i="3"/>
  <c r="F98" i="3" s="1"/>
  <c r="E97" i="3"/>
  <c r="F97" i="3" s="1"/>
  <c r="E96" i="3"/>
  <c r="F96" i="3" s="1"/>
  <c r="D95" i="3"/>
  <c r="C95" i="3"/>
  <c r="E94" i="3"/>
  <c r="F94" i="3" s="1"/>
  <c r="E93" i="3"/>
  <c r="F93" i="3" s="1"/>
  <c r="E92" i="3"/>
  <c r="D91" i="3"/>
  <c r="C91" i="3"/>
  <c r="E90" i="3"/>
  <c r="F90" i="3" s="1"/>
  <c r="E89" i="3"/>
  <c r="F89" i="3" s="1"/>
  <c r="E88" i="3"/>
  <c r="F88" i="3" s="1"/>
  <c r="K104" i="3"/>
  <c r="J104" i="3"/>
  <c r="D85" i="3"/>
  <c r="C85" i="3"/>
  <c r="L103" i="3"/>
  <c r="M103" i="3" s="1"/>
  <c r="E84" i="3"/>
  <c r="F84" i="3" s="1"/>
  <c r="L102" i="3"/>
  <c r="M102" i="3" s="1"/>
  <c r="E83" i="3"/>
  <c r="F83" i="3" s="1"/>
  <c r="L101" i="3"/>
  <c r="M101" i="3" s="1"/>
  <c r="E82" i="3"/>
  <c r="K100" i="3"/>
  <c r="D81" i="3"/>
  <c r="C81" i="3"/>
  <c r="L99" i="3"/>
  <c r="M99" i="3" s="1"/>
  <c r="E80" i="3"/>
  <c r="F80" i="3" s="1"/>
  <c r="L98" i="3"/>
  <c r="M98" i="3" s="1"/>
  <c r="E79" i="3"/>
  <c r="F79" i="3" s="1"/>
  <c r="L97" i="3"/>
  <c r="M97" i="3" s="1"/>
  <c r="N100" i="3" s="1"/>
  <c r="E78" i="3"/>
  <c r="F78" i="3" s="1"/>
  <c r="G81" i="3" s="1"/>
  <c r="K96" i="3"/>
  <c r="J96" i="3"/>
  <c r="D77" i="3"/>
  <c r="C77" i="3"/>
  <c r="L95" i="3"/>
  <c r="M95" i="3" s="1"/>
  <c r="E76" i="3"/>
  <c r="F76" i="3" s="1"/>
  <c r="L94" i="3"/>
  <c r="M94" i="3" s="1"/>
  <c r="E75" i="3"/>
  <c r="F75" i="3" s="1"/>
  <c r="L93" i="3"/>
  <c r="M93" i="3" s="1"/>
  <c r="N96" i="3" s="1"/>
  <c r="E74" i="3"/>
  <c r="F74" i="3" s="1"/>
  <c r="G77" i="3" s="1"/>
  <c r="K92" i="3"/>
  <c r="J92" i="3"/>
  <c r="D73" i="3"/>
  <c r="C73" i="3"/>
  <c r="L91" i="3"/>
  <c r="M91" i="3" s="1"/>
  <c r="E72" i="3"/>
  <c r="F72" i="3" s="1"/>
  <c r="L90" i="3"/>
  <c r="M90" i="3" s="1"/>
  <c r="E71" i="3"/>
  <c r="F71" i="3" s="1"/>
  <c r="L89" i="3"/>
  <c r="M89" i="3" s="1"/>
  <c r="E70" i="3"/>
  <c r="F70" i="3" s="1"/>
  <c r="K78" i="3"/>
  <c r="J78" i="3"/>
  <c r="D69" i="3"/>
  <c r="C69" i="3"/>
  <c r="E68" i="3"/>
  <c r="F68" i="3" s="1"/>
  <c r="E67" i="3"/>
  <c r="F67" i="3" s="1"/>
  <c r="M78" i="3"/>
  <c r="E66" i="3"/>
  <c r="D65" i="3"/>
  <c r="C65" i="3"/>
  <c r="E64" i="3"/>
  <c r="F64" i="3" s="1"/>
  <c r="E63" i="3"/>
  <c r="F63" i="3" s="1"/>
  <c r="E62" i="3"/>
  <c r="F62" i="3" s="1"/>
  <c r="G65" i="3" s="1"/>
  <c r="K59" i="3"/>
  <c r="J59" i="3"/>
  <c r="D59" i="3"/>
  <c r="C59" i="3"/>
  <c r="L58" i="3"/>
  <c r="M58" i="3" s="1"/>
  <c r="E58" i="3"/>
  <c r="F58" i="3" s="1"/>
  <c r="L57" i="3"/>
  <c r="M57" i="3" s="1"/>
  <c r="E57" i="3"/>
  <c r="F57" i="3" s="1"/>
  <c r="L56" i="3"/>
  <c r="M56" i="3" s="1"/>
  <c r="N59" i="3" s="1"/>
  <c r="E56" i="3"/>
  <c r="K55" i="3"/>
  <c r="J55" i="3"/>
  <c r="D55" i="3"/>
  <c r="C55" i="3"/>
  <c r="L54" i="3"/>
  <c r="M54" i="3" s="1"/>
  <c r="E54" i="3"/>
  <c r="F54" i="3" s="1"/>
  <c r="L53" i="3"/>
  <c r="M53" i="3" s="1"/>
  <c r="E53" i="3"/>
  <c r="F53" i="3" s="1"/>
  <c r="L52" i="3"/>
  <c r="M52" i="3" s="1"/>
  <c r="E52" i="3"/>
  <c r="F52" i="3" s="1"/>
  <c r="K51" i="3"/>
  <c r="J51" i="3"/>
  <c r="D43" i="3"/>
  <c r="C43" i="3"/>
  <c r="L50" i="3"/>
  <c r="M50" i="3" s="1"/>
  <c r="E42" i="3"/>
  <c r="F42" i="3" s="1"/>
  <c r="L49" i="3"/>
  <c r="M49" i="3" s="1"/>
  <c r="E41" i="3"/>
  <c r="F41" i="3" s="1"/>
  <c r="L48" i="3"/>
  <c r="E40" i="3"/>
  <c r="F40" i="3" s="1"/>
  <c r="G43" i="3" s="1"/>
  <c r="K47" i="3"/>
  <c r="J47" i="3"/>
  <c r="D39" i="3"/>
  <c r="C39" i="3"/>
  <c r="L46" i="3"/>
  <c r="M46" i="3" s="1"/>
  <c r="E38" i="3"/>
  <c r="F38" i="3" s="1"/>
  <c r="L45" i="3"/>
  <c r="M45" i="3" s="1"/>
  <c r="E37" i="3"/>
  <c r="F37" i="3" s="1"/>
  <c r="L44" i="3"/>
  <c r="M44" i="3" s="1"/>
  <c r="N47" i="3" s="1"/>
  <c r="E36" i="3"/>
  <c r="F36" i="3" s="1"/>
  <c r="G39" i="3" s="1"/>
  <c r="K43" i="3"/>
  <c r="J43" i="3"/>
  <c r="D35" i="3"/>
  <c r="C35" i="3"/>
  <c r="L42" i="3"/>
  <c r="M42" i="3" s="1"/>
  <c r="E34" i="3"/>
  <c r="L41" i="3"/>
  <c r="M41" i="3" s="1"/>
  <c r="E33" i="3"/>
  <c r="F33" i="3" s="1"/>
  <c r="L40" i="3"/>
  <c r="M40" i="3" s="1"/>
  <c r="N43" i="3" s="1"/>
  <c r="E32" i="3"/>
  <c r="F32" i="3" s="1"/>
  <c r="K39" i="3"/>
  <c r="J39" i="3"/>
  <c r="D31" i="3"/>
  <c r="C31" i="3"/>
  <c r="L38" i="3"/>
  <c r="M38" i="3" s="1"/>
  <c r="E30" i="3"/>
  <c r="F30" i="3" s="1"/>
  <c r="L37" i="3"/>
  <c r="M37" i="3" s="1"/>
  <c r="E29" i="3"/>
  <c r="F29" i="3" s="1"/>
  <c r="L36" i="3"/>
  <c r="M36" i="3" s="1"/>
  <c r="E28" i="3"/>
  <c r="F28" i="3" s="1"/>
  <c r="K33" i="3"/>
  <c r="J33" i="3"/>
  <c r="D25" i="3"/>
  <c r="C25" i="3"/>
  <c r="L32" i="3"/>
  <c r="M32" i="3" s="1"/>
  <c r="E24" i="3"/>
  <c r="F24" i="3" s="1"/>
  <c r="L31" i="3"/>
  <c r="M31" i="3" s="1"/>
  <c r="E23" i="3"/>
  <c r="F23" i="3" s="1"/>
  <c r="L30" i="3"/>
  <c r="E22" i="3"/>
  <c r="K29" i="3"/>
  <c r="J29" i="3"/>
  <c r="D21" i="3"/>
  <c r="C21" i="3"/>
  <c r="L28" i="3"/>
  <c r="M28" i="3" s="1"/>
  <c r="E20" i="3"/>
  <c r="F20" i="3" s="1"/>
  <c r="L27" i="3"/>
  <c r="M27" i="3" s="1"/>
  <c r="E19" i="3"/>
  <c r="F19" i="3" s="1"/>
  <c r="L26" i="3"/>
  <c r="M26" i="3" s="1"/>
  <c r="N29" i="3" s="1"/>
  <c r="E18" i="3"/>
  <c r="F18" i="3" s="1"/>
  <c r="G21" i="3" s="1"/>
  <c r="K25" i="3"/>
  <c r="J25" i="3"/>
  <c r="D17" i="3"/>
  <c r="L24" i="3"/>
  <c r="M24" i="3" s="1"/>
  <c r="E16" i="3"/>
  <c r="F16" i="3" s="1"/>
  <c r="L23" i="3"/>
  <c r="M23" i="3" s="1"/>
  <c r="E15" i="3"/>
  <c r="F15" i="3" s="1"/>
  <c r="L22" i="3"/>
  <c r="M22" i="3" s="1"/>
  <c r="N25" i="3" s="1"/>
  <c r="E14" i="3"/>
  <c r="F14" i="3" s="1"/>
  <c r="K21" i="3"/>
  <c r="J21" i="3"/>
  <c r="D13" i="3"/>
  <c r="C13" i="3"/>
  <c r="L20" i="3"/>
  <c r="M20" i="3" s="1"/>
  <c r="E12" i="3"/>
  <c r="F12" i="3" s="1"/>
  <c r="L19" i="3"/>
  <c r="M19" i="3" s="1"/>
  <c r="E11" i="3"/>
  <c r="F11" i="3" s="1"/>
  <c r="L18" i="3"/>
  <c r="M18" i="3" s="1"/>
  <c r="E10" i="3"/>
  <c r="F10" i="3" s="1"/>
  <c r="K9" i="3"/>
  <c r="J9" i="3"/>
  <c r="D9" i="3"/>
  <c r="C9" i="3"/>
  <c r="L8" i="3"/>
  <c r="M8" i="3" s="1"/>
  <c r="E8" i="3"/>
  <c r="F8" i="3" s="1"/>
  <c r="L7" i="3"/>
  <c r="M7" i="3" s="1"/>
  <c r="E7" i="3"/>
  <c r="F7" i="3" s="1"/>
  <c r="L6" i="3"/>
  <c r="E6" i="3"/>
  <c r="K5" i="3"/>
  <c r="J5" i="3"/>
  <c r="D5" i="3"/>
  <c r="C5" i="3"/>
  <c r="L4" i="3"/>
  <c r="M4" i="3" s="1"/>
  <c r="E4" i="3"/>
  <c r="F4" i="3" s="1"/>
  <c r="L3" i="3"/>
  <c r="M3" i="3" s="1"/>
  <c r="E3" i="3"/>
  <c r="F3" i="3" s="1"/>
  <c r="L2" i="3"/>
  <c r="M2" i="3" s="1"/>
  <c r="N5" i="3" s="1"/>
  <c r="E2" i="3"/>
  <c r="F2" i="3" s="1"/>
  <c r="G5" i="3" s="1"/>
  <c r="D43" i="2"/>
  <c r="C43" i="2"/>
  <c r="E42" i="2"/>
  <c r="F42" i="2" s="1"/>
  <c r="E41" i="2"/>
  <c r="F41" i="2" s="1"/>
  <c r="E40" i="2"/>
  <c r="F40" i="2" s="1"/>
  <c r="D39" i="2"/>
  <c r="C39" i="2"/>
  <c r="E38" i="2"/>
  <c r="F38" i="2" s="1"/>
  <c r="E37" i="2"/>
  <c r="F37" i="2" s="1"/>
  <c r="F36" i="2"/>
  <c r="E34" i="2"/>
  <c r="F34" i="2" s="1"/>
  <c r="F33" i="2"/>
  <c r="F32" i="2"/>
  <c r="D31" i="2"/>
  <c r="C31" i="2"/>
  <c r="E30" i="2"/>
  <c r="F30" i="2" s="1"/>
  <c r="E29" i="2"/>
  <c r="F29" i="2" s="1"/>
  <c r="K25" i="2"/>
  <c r="J25" i="2"/>
  <c r="D25" i="2"/>
  <c r="C25" i="2"/>
  <c r="L24" i="2"/>
  <c r="M24" i="2" s="1"/>
  <c r="E24" i="2"/>
  <c r="F24" i="2" s="1"/>
  <c r="L23" i="2"/>
  <c r="M23" i="2" s="1"/>
  <c r="E23" i="2"/>
  <c r="F23" i="2" s="1"/>
  <c r="L22" i="2"/>
  <c r="M22" i="2" s="1"/>
  <c r="E22" i="2"/>
  <c r="F22" i="2" s="1"/>
  <c r="K21" i="2"/>
  <c r="J21" i="2"/>
  <c r="D21" i="2"/>
  <c r="C21" i="2"/>
  <c r="L20" i="2"/>
  <c r="M20" i="2" s="1"/>
  <c r="E20" i="2"/>
  <c r="F20" i="2" s="1"/>
  <c r="L19" i="2"/>
  <c r="M19" i="2" s="1"/>
  <c r="E19" i="2"/>
  <c r="F19" i="2" s="1"/>
  <c r="L18" i="2"/>
  <c r="M18" i="2" s="1"/>
  <c r="E18" i="2"/>
  <c r="F18" i="2" s="1"/>
  <c r="K17" i="2"/>
  <c r="J17" i="2"/>
  <c r="D17" i="2"/>
  <c r="C17" i="2"/>
  <c r="L16" i="2"/>
  <c r="M16" i="2" s="1"/>
  <c r="E16" i="2"/>
  <c r="F16" i="2" s="1"/>
  <c r="L15" i="2"/>
  <c r="M15" i="2" s="1"/>
  <c r="E15" i="2"/>
  <c r="F15" i="2" s="1"/>
  <c r="L14" i="2"/>
  <c r="M14" i="2" s="1"/>
  <c r="E14" i="2"/>
  <c r="K13" i="2"/>
  <c r="J13" i="2"/>
  <c r="D13" i="2"/>
  <c r="C13" i="2"/>
  <c r="L12" i="2"/>
  <c r="M12" i="2" s="1"/>
  <c r="E12" i="2"/>
  <c r="F12" i="2" s="1"/>
  <c r="L11" i="2"/>
  <c r="M11" i="2" s="1"/>
  <c r="E11" i="2"/>
  <c r="F11" i="2" s="1"/>
  <c r="L10" i="2"/>
  <c r="M10" i="2" s="1"/>
  <c r="F10" i="2"/>
  <c r="K9" i="2"/>
  <c r="J9" i="2"/>
  <c r="D9" i="2"/>
  <c r="C9" i="2"/>
  <c r="L8" i="2"/>
  <c r="M8" i="2" s="1"/>
  <c r="E8" i="2"/>
  <c r="F8" i="2" s="1"/>
  <c r="L7" i="2"/>
  <c r="M7" i="2" s="1"/>
  <c r="E7" i="2"/>
  <c r="F7" i="2" s="1"/>
  <c r="L6" i="2"/>
  <c r="M6" i="2" s="1"/>
  <c r="E6" i="2"/>
  <c r="K5" i="2"/>
  <c r="J5" i="2"/>
  <c r="D5" i="2"/>
  <c r="C5" i="2"/>
  <c r="L4" i="2"/>
  <c r="M4" i="2" s="1"/>
  <c r="E4" i="2"/>
  <c r="F4" i="2" s="1"/>
  <c r="L3" i="2"/>
  <c r="M3" i="2" s="1"/>
  <c r="E3" i="2"/>
  <c r="F3" i="2" s="1"/>
  <c r="L2" i="2"/>
  <c r="M2" i="2" s="1"/>
  <c r="E2" i="2"/>
  <c r="F2" i="2" s="1"/>
  <c r="E26" i="1"/>
  <c r="D26" i="1"/>
  <c r="F25" i="1"/>
  <c r="G25" i="1" s="1"/>
  <c r="F24" i="1"/>
  <c r="G24" i="1" s="1"/>
  <c r="F23" i="1"/>
  <c r="E22" i="1"/>
  <c r="D22" i="1"/>
  <c r="F21" i="1"/>
  <c r="G21" i="1" s="1"/>
  <c r="F20" i="1"/>
  <c r="G20" i="1" s="1"/>
  <c r="F19" i="1"/>
  <c r="E18" i="1"/>
  <c r="D18" i="1"/>
  <c r="F17" i="1"/>
  <c r="G17" i="1" s="1"/>
  <c r="F16" i="1"/>
  <c r="G16" i="1" s="1"/>
  <c r="F15" i="1"/>
  <c r="E14" i="1"/>
  <c r="D14" i="1"/>
  <c r="F13" i="1"/>
  <c r="G13" i="1" s="1"/>
  <c r="F12" i="1"/>
  <c r="G12" i="1" s="1"/>
  <c r="F11" i="1"/>
  <c r="E10" i="1"/>
  <c r="D10" i="1"/>
  <c r="F9" i="1"/>
  <c r="G9" i="1" s="1"/>
  <c r="F8" i="1"/>
  <c r="G8" i="1" s="1"/>
  <c r="E6" i="1"/>
  <c r="D6" i="1"/>
  <c r="F5" i="1"/>
  <c r="G5" i="1" s="1"/>
  <c r="F4" i="1"/>
  <c r="G4" i="1" s="1"/>
  <c r="F3" i="1"/>
  <c r="M26" i="1"/>
  <c r="L26" i="1"/>
  <c r="N25" i="1"/>
  <c r="O25" i="1" s="1"/>
  <c r="N24" i="1"/>
  <c r="O24" i="1" s="1"/>
  <c r="N23" i="1"/>
  <c r="O23" i="1" s="1"/>
  <c r="M22" i="1"/>
  <c r="L22" i="1"/>
  <c r="N21" i="1"/>
  <c r="O21" i="1" s="1"/>
  <c r="N20" i="1"/>
  <c r="O20" i="1" s="1"/>
  <c r="N19" i="1"/>
  <c r="M18" i="1"/>
  <c r="L18" i="1"/>
  <c r="N17" i="1"/>
  <c r="O17" i="1" s="1"/>
  <c r="N16" i="1"/>
  <c r="O16" i="1" s="1"/>
  <c r="N15" i="1"/>
  <c r="O15" i="1" s="1"/>
  <c r="M14" i="1"/>
  <c r="L14" i="1"/>
  <c r="N13" i="1"/>
  <c r="O13" i="1" s="1"/>
  <c r="N12" i="1"/>
  <c r="O12" i="1" s="1"/>
  <c r="N11" i="1"/>
  <c r="O11" i="1" s="1"/>
  <c r="M10" i="1"/>
  <c r="L10" i="1"/>
  <c r="N9" i="1"/>
  <c r="O9" i="1" s="1"/>
  <c r="N8" i="1"/>
  <c r="O8" i="1" s="1"/>
  <c r="N7" i="1"/>
  <c r="O7" i="1" s="1"/>
  <c r="M6" i="1"/>
  <c r="L6" i="1"/>
  <c r="N5" i="1"/>
  <c r="O5" i="1" s="1"/>
  <c r="N4" i="1"/>
  <c r="O4" i="1" s="1"/>
  <c r="N3" i="1"/>
  <c r="E52" i="1"/>
  <c r="D52" i="1"/>
  <c r="F51" i="1"/>
  <c r="G51" i="1" s="1"/>
  <c r="F50" i="1"/>
  <c r="G50" i="1" s="1"/>
  <c r="F49" i="1"/>
  <c r="G49" i="1" s="1"/>
  <c r="E48" i="1"/>
  <c r="D48" i="1"/>
  <c r="F47" i="1"/>
  <c r="G47" i="1" s="1"/>
  <c r="F46" i="1"/>
  <c r="G46" i="1" s="1"/>
  <c r="F45" i="1"/>
  <c r="G45" i="1" s="1"/>
  <c r="E44" i="1"/>
  <c r="D44" i="1"/>
  <c r="F43" i="1"/>
  <c r="G43" i="1" s="1"/>
  <c r="F42" i="1"/>
  <c r="G42" i="1" s="1"/>
  <c r="F41" i="1"/>
  <c r="E40" i="1"/>
  <c r="D40" i="1"/>
  <c r="F39" i="1"/>
  <c r="G39" i="1" s="1"/>
  <c r="F38" i="1"/>
  <c r="G38" i="1" s="1"/>
  <c r="F37" i="1"/>
  <c r="G37" i="1" s="1"/>
  <c r="E36" i="1"/>
  <c r="D36" i="1"/>
  <c r="F35" i="1"/>
  <c r="G35" i="1" s="1"/>
  <c r="F34" i="1"/>
  <c r="F33" i="1"/>
  <c r="G33" i="1" s="1"/>
  <c r="E32" i="1"/>
  <c r="D32" i="1"/>
  <c r="F31" i="1"/>
  <c r="F30" i="1"/>
  <c r="G30" i="1" s="1"/>
  <c r="F29" i="1"/>
  <c r="G29" i="1" s="1"/>
  <c r="M32" i="1"/>
  <c r="L32" i="1"/>
  <c r="N31" i="1"/>
  <c r="O31" i="1" s="1"/>
  <c r="N30" i="1"/>
  <c r="O30" i="1" s="1"/>
  <c r="N29" i="1"/>
  <c r="O29" i="1" s="1"/>
  <c r="M36" i="1"/>
  <c r="L36" i="1"/>
  <c r="N35" i="1"/>
  <c r="O35" i="1" s="1"/>
  <c r="N34" i="1"/>
  <c r="O34" i="1" s="1"/>
  <c r="N33" i="1"/>
  <c r="O33" i="1" s="1"/>
  <c r="M40" i="1"/>
  <c r="L40" i="1"/>
  <c r="N39" i="1"/>
  <c r="O39" i="1" s="1"/>
  <c r="N38" i="1"/>
  <c r="O38" i="1" s="1"/>
  <c r="N37" i="1"/>
  <c r="O37" i="1" s="1"/>
  <c r="M44" i="1"/>
  <c r="L44" i="1"/>
  <c r="N43" i="1"/>
  <c r="O43" i="1" s="1"/>
  <c r="N42" i="1"/>
  <c r="O42" i="1" s="1"/>
  <c r="N41" i="1"/>
  <c r="O41" i="1" s="1"/>
  <c r="M48" i="1"/>
  <c r="L48" i="1"/>
  <c r="N47" i="1"/>
  <c r="O47" i="1" s="1"/>
  <c r="N46" i="1"/>
  <c r="O46" i="1" s="1"/>
  <c r="N45" i="1"/>
  <c r="O45" i="1" s="1"/>
  <c r="M52" i="1"/>
  <c r="L52" i="1"/>
  <c r="N51" i="1"/>
  <c r="O51" i="1" s="1"/>
  <c r="N50" i="1"/>
  <c r="O50" i="1" s="1"/>
  <c r="N49" i="1"/>
  <c r="O49" i="1" s="1"/>
  <c r="E78" i="1"/>
  <c r="D78" i="1"/>
  <c r="F77" i="1"/>
  <c r="G77" i="1" s="1"/>
  <c r="F76" i="1"/>
  <c r="G76" i="1" s="1"/>
  <c r="F75" i="1"/>
  <c r="G75" i="1" s="1"/>
  <c r="E74" i="1"/>
  <c r="D74" i="1"/>
  <c r="F73" i="1"/>
  <c r="G73" i="1" s="1"/>
  <c r="F72" i="1"/>
  <c r="G72" i="1" s="1"/>
  <c r="F71" i="1"/>
  <c r="G71" i="1" s="1"/>
  <c r="E70" i="1"/>
  <c r="D70" i="1"/>
  <c r="F69" i="1"/>
  <c r="G69" i="1" s="1"/>
  <c r="F68" i="1"/>
  <c r="G68" i="1" s="1"/>
  <c r="F67" i="1"/>
  <c r="E66" i="1"/>
  <c r="D66" i="1"/>
  <c r="F65" i="1"/>
  <c r="G65" i="1" s="1"/>
  <c r="F64" i="1"/>
  <c r="G64" i="1" s="1"/>
  <c r="F63" i="1"/>
  <c r="G63" i="1" s="1"/>
  <c r="E62" i="1"/>
  <c r="D62" i="1"/>
  <c r="F61" i="1"/>
  <c r="G61" i="1" s="1"/>
  <c r="F60" i="1"/>
  <c r="G60" i="1" s="1"/>
  <c r="F59" i="1"/>
  <c r="G59" i="1" s="1"/>
  <c r="E58" i="1"/>
  <c r="D58" i="1"/>
  <c r="F57" i="1"/>
  <c r="G57" i="1" s="1"/>
  <c r="F56" i="1"/>
  <c r="G56" i="1" s="1"/>
  <c r="F55" i="1"/>
  <c r="G55" i="1" s="1"/>
  <c r="M58" i="1"/>
  <c r="L58" i="1"/>
  <c r="N57" i="1"/>
  <c r="O57" i="1" s="1"/>
  <c r="N56" i="1"/>
  <c r="O56" i="1" s="1"/>
  <c r="N55" i="1"/>
  <c r="O55" i="1" s="1"/>
  <c r="M62" i="1"/>
  <c r="L62" i="1"/>
  <c r="N61" i="1"/>
  <c r="O61" i="1" s="1"/>
  <c r="N60" i="1"/>
  <c r="O60" i="1" s="1"/>
  <c r="N59" i="1"/>
  <c r="O59" i="1" s="1"/>
  <c r="M66" i="1"/>
  <c r="L66" i="1"/>
  <c r="N65" i="1"/>
  <c r="O65" i="1" s="1"/>
  <c r="N64" i="1"/>
  <c r="O64" i="1" s="1"/>
  <c r="N63" i="1"/>
  <c r="O63" i="1" s="1"/>
  <c r="M70" i="1"/>
  <c r="L70" i="1"/>
  <c r="N69" i="1"/>
  <c r="O69" i="1" s="1"/>
  <c r="N68" i="1"/>
  <c r="O68" i="1" s="1"/>
  <c r="N67" i="1"/>
  <c r="O67" i="1" s="1"/>
  <c r="M74" i="1"/>
  <c r="L74" i="1"/>
  <c r="N73" i="1"/>
  <c r="O73" i="1" s="1"/>
  <c r="N72" i="1"/>
  <c r="O72" i="1" s="1"/>
  <c r="N71" i="1"/>
  <c r="O71" i="1" s="1"/>
  <c r="M78" i="1"/>
  <c r="L78" i="1"/>
  <c r="N77" i="1"/>
  <c r="O77" i="1" s="1"/>
  <c r="N76" i="1"/>
  <c r="O76" i="1" s="1"/>
  <c r="N75" i="1"/>
  <c r="O75" i="1" s="1"/>
  <c r="M84" i="1"/>
  <c r="L84" i="1"/>
  <c r="N83" i="1"/>
  <c r="O83" i="1" s="1"/>
  <c r="N82" i="1"/>
  <c r="O82" i="1" s="1"/>
  <c r="N81" i="1"/>
  <c r="O81" i="1" s="1"/>
  <c r="M88" i="1"/>
  <c r="L88" i="1"/>
  <c r="N87" i="1"/>
  <c r="O87" i="1" s="1"/>
  <c r="N86" i="1"/>
  <c r="O86" i="1" s="1"/>
  <c r="N85" i="1"/>
  <c r="M92" i="1"/>
  <c r="L92" i="1"/>
  <c r="N91" i="1"/>
  <c r="O91" i="1" s="1"/>
  <c r="N90" i="1"/>
  <c r="O90" i="1" s="1"/>
  <c r="N89" i="1"/>
  <c r="O89" i="1" s="1"/>
  <c r="M100" i="1"/>
  <c r="L100" i="1"/>
  <c r="N99" i="1"/>
  <c r="O99" i="1" s="1"/>
  <c r="N98" i="1"/>
  <c r="O98" i="1" s="1"/>
  <c r="O97" i="1"/>
  <c r="M104" i="1"/>
  <c r="L104" i="1"/>
  <c r="N103" i="1"/>
  <c r="O103" i="1" s="1"/>
  <c r="N102" i="1"/>
  <c r="O102" i="1" s="1"/>
  <c r="N101" i="1"/>
  <c r="O101" i="1" s="1"/>
  <c r="M108" i="1"/>
  <c r="L108" i="1"/>
  <c r="N107" i="1"/>
  <c r="O107" i="1" s="1"/>
  <c r="N106" i="1"/>
  <c r="O106" i="1" s="1"/>
  <c r="N105" i="1"/>
  <c r="O105" i="1" s="1"/>
  <c r="E104" i="1"/>
  <c r="D104" i="1"/>
  <c r="F103" i="1"/>
  <c r="G103" i="1" s="1"/>
  <c r="F102" i="1"/>
  <c r="G102" i="1" s="1"/>
  <c r="F101" i="1"/>
  <c r="G101" i="1" s="1"/>
  <c r="E100" i="1"/>
  <c r="D100" i="1"/>
  <c r="F99" i="1"/>
  <c r="G99" i="1" s="1"/>
  <c r="F98" i="1"/>
  <c r="G98" i="1" s="1"/>
  <c r="F97" i="1"/>
  <c r="E96" i="1"/>
  <c r="D96" i="1"/>
  <c r="F95" i="1"/>
  <c r="G95" i="1" s="1"/>
  <c r="F94" i="1"/>
  <c r="G94" i="1" s="1"/>
  <c r="G93" i="1"/>
  <c r="E92" i="1"/>
  <c r="D92" i="1"/>
  <c r="F91" i="1"/>
  <c r="G91" i="1" s="1"/>
  <c r="F90" i="1"/>
  <c r="G90" i="1" s="1"/>
  <c r="F89" i="1"/>
  <c r="G89" i="1" s="1"/>
  <c r="E88" i="1"/>
  <c r="D88" i="1"/>
  <c r="F87" i="1"/>
  <c r="G87" i="1" s="1"/>
  <c r="F86" i="1"/>
  <c r="G86" i="1" s="1"/>
  <c r="F85" i="1"/>
  <c r="G85" i="1" s="1"/>
  <c r="E84" i="1"/>
  <c r="D84" i="1"/>
  <c r="F83" i="1"/>
  <c r="G83" i="1" s="1"/>
  <c r="F82" i="1"/>
  <c r="G82" i="1" s="1"/>
  <c r="F81" i="1"/>
  <c r="G81" i="1" s="1"/>
  <c r="M134" i="1"/>
  <c r="L134" i="1"/>
  <c r="N133" i="1"/>
  <c r="O133" i="1" s="1"/>
  <c r="N132" i="1"/>
  <c r="O132" i="1" s="1"/>
  <c r="N131" i="1"/>
  <c r="M130" i="1"/>
  <c r="L130" i="1"/>
  <c r="N129" i="1"/>
  <c r="O129" i="1" s="1"/>
  <c r="N128" i="1"/>
  <c r="O128" i="1" s="1"/>
  <c r="N127" i="1"/>
  <c r="O127" i="1" s="1"/>
  <c r="M126" i="1"/>
  <c r="L126" i="1"/>
  <c r="N125" i="1"/>
  <c r="O125" i="1" s="1"/>
  <c r="N124" i="1"/>
  <c r="O124" i="1" s="1"/>
  <c r="N123" i="1"/>
  <c r="O123" i="1" s="1"/>
  <c r="M122" i="1"/>
  <c r="L122" i="1"/>
  <c r="N121" i="1"/>
  <c r="O121" i="1" s="1"/>
  <c r="N120" i="1"/>
  <c r="O120" i="1" s="1"/>
  <c r="N119" i="1"/>
  <c r="O119" i="1" s="1"/>
  <c r="M118" i="1"/>
  <c r="L118" i="1"/>
  <c r="N117" i="1"/>
  <c r="O117" i="1" s="1"/>
  <c r="N116" i="1"/>
  <c r="O116" i="1" s="1"/>
  <c r="N115" i="1"/>
  <c r="O115" i="1" s="1"/>
  <c r="M114" i="1"/>
  <c r="L114" i="1"/>
  <c r="N113" i="1"/>
  <c r="O113" i="1" s="1"/>
  <c r="N112" i="1"/>
  <c r="O112" i="1" s="1"/>
  <c r="N111" i="1"/>
  <c r="O111" i="1" s="1"/>
  <c r="E110" i="1"/>
  <c r="D110" i="1"/>
  <c r="F109" i="1"/>
  <c r="G109" i="1" s="1"/>
  <c r="F108" i="1"/>
  <c r="G108" i="1" s="1"/>
  <c r="F107" i="1"/>
  <c r="E114" i="1"/>
  <c r="D114" i="1"/>
  <c r="F113" i="1"/>
  <c r="G113" i="1" s="1"/>
  <c r="F112" i="1"/>
  <c r="G112" i="1" s="1"/>
  <c r="F111" i="1"/>
  <c r="E118" i="1"/>
  <c r="D118" i="1"/>
  <c r="F117" i="1"/>
  <c r="G117" i="1" s="1"/>
  <c r="F116" i="1"/>
  <c r="G116" i="1" s="1"/>
  <c r="F115" i="1"/>
  <c r="G115" i="1" s="1"/>
  <c r="E122" i="1"/>
  <c r="D122" i="1"/>
  <c r="F121" i="1"/>
  <c r="G121" i="1" s="1"/>
  <c r="F120" i="1"/>
  <c r="G120" i="1" s="1"/>
  <c r="F119" i="1"/>
  <c r="E126" i="1"/>
  <c r="D126" i="1"/>
  <c r="F125" i="1"/>
  <c r="G125" i="1" s="1"/>
  <c r="F124" i="1"/>
  <c r="G124" i="1" s="1"/>
  <c r="F123" i="1"/>
  <c r="F128" i="1"/>
  <c r="G128" i="1" s="1"/>
  <c r="E130" i="1"/>
  <c r="D130" i="1"/>
  <c r="F129" i="1"/>
  <c r="G129" i="1" s="1"/>
  <c r="F127" i="1"/>
  <c r="G127" i="1" s="1"/>
  <c r="F143" i="1"/>
  <c r="G143" i="1" s="1"/>
  <c r="F142" i="1"/>
  <c r="G142" i="1" s="1"/>
  <c r="F141" i="1"/>
  <c r="G141" i="1" s="1"/>
  <c r="F138" i="1"/>
  <c r="G138" i="1" s="1"/>
  <c r="F139" i="1"/>
  <c r="G139" i="1" s="1"/>
  <c r="F137" i="1"/>
  <c r="G137" i="1" s="1"/>
  <c r="F134" i="1"/>
  <c r="G134" i="1" s="1"/>
  <c r="F135" i="1"/>
  <c r="G135" i="1" s="1"/>
  <c r="F133" i="1"/>
  <c r="G133" i="1" s="1"/>
  <c r="E144" i="1"/>
  <c r="D144" i="1"/>
  <c r="E140" i="1"/>
  <c r="D140" i="1"/>
  <c r="E136" i="1"/>
  <c r="D136" i="1"/>
  <c r="G21" i="4" l="1"/>
  <c r="G31" i="4"/>
  <c r="G5" i="4"/>
  <c r="G13" i="4"/>
  <c r="F13" i="4"/>
  <c r="G17" i="4"/>
  <c r="G9" i="4"/>
  <c r="G27" i="4"/>
  <c r="G179" i="3"/>
  <c r="N104" i="3"/>
  <c r="N138" i="3"/>
  <c r="G31" i="3"/>
  <c r="G55" i="3"/>
  <c r="G91" i="3"/>
  <c r="G150" i="3"/>
  <c r="F17" i="3"/>
  <c r="G17" i="3"/>
  <c r="G13" i="3"/>
  <c r="N39" i="3"/>
  <c r="N55" i="3"/>
  <c r="G73" i="3"/>
  <c r="N142" i="3"/>
  <c r="N21" i="3"/>
  <c r="N92" i="3"/>
  <c r="G99" i="3"/>
  <c r="G154" i="3"/>
  <c r="P92" i="1"/>
  <c r="P100" i="1"/>
  <c r="P36" i="1"/>
  <c r="H88" i="1"/>
  <c r="P58" i="1"/>
  <c r="P48" i="1"/>
  <c r="P26" i="1"/>
  <c r="H74" i="1"/>
  <c r="P14" i="1"/>
  <c r="H84" i="1"/>
  <c r="P62" i="1"/>
  <c r="P122" i="1"/>
  <c r="P78" i="1"/>
  <c r="H140" i="1"/>
  <c r="P130" i="1"/>
  <c r="P108" i="1"/>
  <c r="P70" i="1"/>
  <c r="G11" i="1"/>
  <c r="G14" i="1" s="1"/>
  <c r="H136" i="1"/>
  <c r="H118" i="1"/>
  <c r="P104" i="1"/>
  <c r="P66" i="1"/>
  <c r="H78" i="1"/>
  <c r="P18" i="1"/>
  <c r="G19" i="1"/>
  <c r="G22" i="1" s="1"/>
  <c r="P118" i="1"/>
  <c r="H96" i="1"/>
  <c r="P84" i="1"/>
  <c r="H62" i="1"/>
  <c r="P40" i="1"/>
  <c r="H52" i="1"/>
  <c r="G7" i="1"/>
  <c r="G10" i="1" s="1"/>
  <c r="P52" i="1"/>
  <c r="H144" i="1"/>
  <c r="P126" i="1"/>
  <c r="H104" i="1"/>
  <c r="P74" i="1"/>
  <c r="P10" i="1"/>
  <c r="P114" i="1"/>
  <c r="H92" i="1"/>
  <c r="H58" i="1"/>
  <c r="P44" i="1"/>
  <c r="H48" i="1"/>
  <c r="G3" i="1"/>
  <c r="G6" i="1" s="1"/>
  <c r="N9" i="2"/>
  <c r="N25" i="2"/>
  <c r="G39" i="2"/>
  <c r="G25" i="2"/>
  <c r="G13" i="2"/>
  <c r="N13" i="2"/>
  <c r="N17" i="2"/>
  <c r="G21" i="2"/>
  <c r="G35" i="2"/>
  <c r="G43" i="2"/>
  <c r="N5" i="2"/>
  <c r="N21" i="2"/>
  <c r="M146" i="3"/>
  <c r="F183" i="3"/>
  <c r="F179" i="3"/>
  <c r="M150" i="3"/>
  <c r="M142" i="3"/>
  <c r="M138" i="3"/>
  <c r="M134" i="3"/>
  <c r="F158" i="3"/>
  <c r="F154" i="3"/>
  <c r="F150" i="3"/>
  <c r="F146" i="3"/>
  <c r="O84" i="1"/>
  <c r="G84" i="1"/>
  <c r="G144" i="1"/>
  <c r="O10" i="1"/>
  <c r="O26" i="1"/>
  <c r="G58" i="1"/>
  <c r="F31" i="4"/>
  <c r="F27" i="4"/>
  <c r="F21" i="4"/>
  <c r="F17" i="4"/>
  <c r="F9" i="4"/>
  <c r="F5" i="4"/>
  <c r="L17" i="4"/>
  <c r="N52" i="1"/>
  <c r="L13" i="4"/>
  <c r="O62" i="1"/>
  <c r="L5" i="4"/>
  <c r="L9" i="4"/>
  <c r="G88" i="1"/>
  <c r="F25" i="2"/>
  <c r="M10" i="4"/>
  <c r="O130" i="1"/>
  <c r="O74" i="1"/>
  <c r="F70" i="1"/>
  <c r="O40" i="1"/>
  <c r="M2" i="4"/>
  <c r="E27" i="4"/>
  <c r="F99" i="3"/>
  <c r="F91" i="3"/>
  <c r="M104" i="3"/>
  <c r="M100" i="3"/>
  <c r="M96" i="3"/>
  <c r="M92" i="3"/>
  <c r="E187" i="3"/>
  <c r="F81" i="3"/>
  <c r="F77" i="3"/>
  <c r="F73" i="3"/>
  <c r="F65" i="3"/>
  <c r="M59" i="3"/>
  <c r="M55" i="3"/>
  <c r="M47" i="3"/>
  <c r="M43" i="3"/>
  <c r="M39" i="3"/>
  <c r="M21" i="3"/>
  <c r="E85" i="3"/>
  <c r="E150" i="3"/>
  <c r="F55" i="3"/>
  <c r="F43" i="3"/>
  <c r="F39" i="3"/>
  <c r="F31" i="3"/>
  <c r="M29" i="3"/>
  <c r="M25" i="3"/>
  <c r="E59" i="3"/>
  <c r="E142" i="3"/>
  <c r="E31" i="3"/>
  <c r="E35" i="3"/>
  <c r="E95" i="3"/>
  <c r="E69" i="3"/>
  <c r="L33" i="3"/>
  <c r="F82" i="3"/>
  <c r="L51" i="3"/>
  <c r="E43" i="3"/>
  <c r="E77" i="3"/>
  <c r="E103" i="3"/>
  <c r="M48" i="3"/>
  <c r="F34" i="3"/>
  <c r="F35" i="3" s="1"/>
  <c r="E39" i="3"/>
  <c r="E65" i="3"/>
  <c r="F92" i="3"/>
  <c r="L134" i="3"/>
  <c r="E158" i="3"/>
  <c r="F184" i="3"/>
  <c r="F56" i="3"/>
  <c r="E73" i="3"/>
  <c r="F100" i="3"/>
  <c r="M30" i="3"/>
  <c r="E81" i="3"/>
  <c r="L104" i="3"/>
  <c r="E146" i="3"/>
  <c r="F66" i="3"/>
  <c r="E91" i="3"/>
  <c r="F139" i="3"/>
  <c r="E154" i="3"/>
  <c r="L25" i="3"/>
  <c r="E55" i="3"/>
  <c r="L59" i="3"/>
  <c r="E99" i="3"/>
  <c r="L9" i="3"/>
  <c r="M5" i="3"/>
  <c r="E25" i="3"/>
  <c r="F22" i="3"/>
  <c r="F21" i="3"/>
  <c r="E21" i="3"/>
  <c r="E17" i="3"/>
  <c r="F13" i="3"/>
  <c r="E13" i="3"/>
  <c r="E9" i="3"/>
  <c r="F6" i="3"/>
  <c r="F5" i="3"/>
  <c r="E5" i="3"/>
  <c r="F144" i="1"/>
  <c r="G140" i="1"/>
  <c r="G136" i="1"/>
  <c r="N134" i="1"/>
  <c r="O131" i="1"/>
  <c r="O126" i="1"/>
  <c r="O122" i="1"/>
  <c r="O118" i="1"/>
  <c r="O114" i="1"/>
  <c r="G130" i="1"/>
  <c r="F126" i="1"/>
  <c r="G123" i="1"/>
  <c r="F122" i="1"/>
  <c r="G118" i="1"/>
  <c r="F114" i="1"/>
  <c r="G111" i="1"/>
  <c r="F110" i="1"/>
  <c r="G107" i="1"/>
  <c r="O108" i="1"/>
  <c r="N104" i="1"/>
  <c r="O104" i="1"/>
  <c r="O100" i="1"/>
  <c r="O92" i="1"/>
  <c r="N88" i="1"/>
  <c r="O85" i="1"/>
  <c r="G104" i="1"/>
  <c r="F100" i="1"/>
  <c r="G97" i="1"/>
  <c r="G96" i="1"/>
  <c r="F92" i="1"/>
  <c r="G92" i="1"/>
  <c r="F84" i="1"/>
  <c r="O78" i="1"/>
  <c r="O70" i="1"/>
  <c r="O66" i="1"/>
  <c r="O58" i="1"/>
  <c r="G78" i="1"/>
  <c r="F74" i="1"/>
  <c r="G74" i="1"/>
  <c r="G66" i="1"/>
  <c r="G62" i="1"/>
  <c r="F62" i="1"/>
  <c r="O52" i="1"/>
  <c r="O48" i="1"/>
  <c r="O44" i="1"/>
  <c r="O36" i="1"/>
  <c r="O32" i="1"/>
  <c r="G52" i="1"/>
  <c r="G48" i="1"/>
  <c r="F44" i="1"/>
  <c r="G40" i="1"/>
  <c r="F36" i="1"/>
  <c r="F32" i="1"/>
  <c r="N22" i="1"/>
  <c r="O19" i="1"/>
  <c r="O18" i="1"/>
  <c r="O14" i="1"/>
  <c r="N6" i="1"/>
  <c r="O3" i="1"/>
  <c r="F26" i="1"/>
  <c r="F18" i="1"/>
  <c r="G15" i="1"/>
  <c r="G18" i="1" s="1"/>
  <c r="F35" i="2"/>
  <c r="F39" i="2"/>
  <c r="F43" i="2"/>
  <c r="E39" i="2"/>
  <c r="E31" i="2"/>
  <c r="F28" i="2"/>
  <c r="M25" i="2"/>
  <c r="M21" i="2"/>
  <c r="M17" i="2"/>
  <c r="M13" i="2"/>
  <c r="M9" i="2"/>
  <c r="M5" i="2"/>
  <c r="F21" i="2"/>
  <c r="E21" i="2"/>
  <c r="F13" i="2"/>
  <c r="E13" i="2"/>
  <c r="F5" i="2"/>
  <c r="M6" i="4"/>
  <c r="M14" i="4"/>
  <c r="E5" i="4"/>
  <c r="E13" i="4"/>
  <c r="E21" i="4"/>
  <c r="E9" i="4"/>
  <c r="E17" i="4"/>
  <c r="E31" i="4"/>
  <c r="L43" i="3"/>
  <c r="L142" i="3"/>
  <c r="M6" i="3"/>
  <c r="L78" i="3"/>
  <c r="L150" i="3"/>
  <c r="L96" i="3"/>
  <c r="E179" i="3"/>
  <c r="L5" i="3"/>
  <c r="L21" i="3"/>
  <c r="L29" i="3"/>
  <c r="L39" i="3"/>
  <c r="L47" i="3"/>
  <c r="L55" i="3"/>
  <c r="L92" i="3"/>
  <c r="L100" i="3"/>
  <c r="L138" i="3"/>
  <c r="L146" i="3"/>
  <c r="E183" i="3"/>
  <c r="F6" i="2"/>
  <c r="E9" i="2"/>
  <c r="L17" i="2"/>
  <c r="L9" i="2"/>
  <c r="E5" i="2"/>
  <c r="F14" i="2"/>
  <c r="E17" i="2"/>
  <c r="L25" i="2"/>
  <c r="L5" i="2"/>
  <c r="E43" i="2"/>
  <c r="L13" i="2"/>
  <c r="L21" i="2"/>
  <c r="E25" i="2"/>
  <c r="F10" i="1"/>
  <c r="G23" i="1"/>
  <c r="G26" i="1" s="1"/>
  <c r="F14" i="1"/>
  <c r="F6" i="1"/>
  <c r="F22" i="1"/>
  <c r="N26" i="1"/>
  <c r="N14" i="1"/>
  <c r="N18" i="1"/>
  <c r="N10" i="1"/>
  <c r="G31" i="1"/>
  <c r="G32" i="1" s="1"/>
  <c r="G41" i="1"/>
  <c r="G34" i="1"/>
  <c r="G36" i="1" s="1"/>
  <c r="F48" i="1"/>
  <c r="F40" i="1"/>
  <c r="F52" i="1"/>
  <c r="N32" i="1"/>
  <c r="N36" i="1"/>
  <c r="N40" i="1"/>
  <c r="N44" i="1"/>
  <c r="N48" i="1"/>
  <c r="F78" i="1"/>
  <c r="G67" i="1"/>
  <c r="F66" i="1"/>
  <c r="F58" i="1"/>
  <c r="N58" i="1"/>
  <c r="N62" i="1"/>
  <c r="N66" i="1"/>
  <c r="N70" i="1"/>
  <c r="N74" i="1"/>
  <c r="N78" i="1"/>
  <c r="N84" i="1"/>
  <c r="N92" i="1"/>
  <c r="N100" i="1"/>
  <c r="N108" i="1"/>
  <c r="F104" i="1"/>
  <c r="F96" i="1"/>
  <c r="F88" i="1"/>
  <c r="N130" i="1"/>
  <c r="N126" i="1"/>
  <c r="N122" i="1"/>
  <c r="N118" i="1"/>
  <c r="N114" i="1"/>
  <c r="F118" i="1"/>
  <c r="G119" i="1"/>
  <c r="F130" i="1"/>
  <c r="F140" i="1"/>
  <c r="F136" i="1"/>
  <c r="M9" i="4" l="1"/>
  <c r="N9" i="4"/>
  <c r="M5" i="4"/>
  <c r="N5" i="4"/>
  <c r="M13" i="4"/>
  <c r="N13" i="4"/>
  <c r="M17" i="4"/>
  <c r="N17" i="4"/>
  <c r="F59" i="3"/>
  <c r="G59" i="3"/>
  <c r="M51" i="3"/>
  <c r="N51" i="3"/>
  <c r="F142" i="3"/>
  <c r="G142" i="3"/>
  <c r="G35" i="3"/>
  <c r="F69" i="3"/>
  <c r="G69" i="3"/>
  <c r="M9" i="3"/>
  <c r="N9" i="3"/>
  <c r="F187" i="3"/>
  <c r="G187" i="3"/>
  <c r="F95" i="3"/>
  <c r="G95" i="3"/>
  <c r="F9" i="3"/>
  <c r="G9" i="3"/>
  <c r="M33" i="3"/>
  <c r="N33" i="3"/>
  <c r="F85" i="3"/>
  <c r="G85" i="3"/>
  <c r="F25" i="3"/>
  <c r="G25" i="3"/>
  <c r="F103" i="3"/>
  <c r="G103" i="3"/>
  <c r="G70" i="1"/>
  <c r="H70" i="1"/>
  <c r="O22" i="1"/>
  <c r="P22" i="1"/>
  <c r="O134" i="1"/>
  <c r="P134" i="1"/>
  <c r="G100" i="1"/>
  <c r="H100" i="1"/>
  <c r="G126" i="1"/>
  <c r="H126" i="1"/>
  <c r="G44" i="1"/>
  <c r="H44" i="1"/>
  <c r="O6" i="1"/>
  <c r="P6" i="1"/>
  <c r="G122" i="1"/>
  <c r="H122" i="1"/>
  <c r="G110" i="1"/>
  <c r="H110" i="1"/>
  <c r="O88" i="1"/>
  <c r="P88" i="1"/>
  <c r="G114" i="1"/>
  <c r="H114" i="1"/>
  <c r="I35" i="2"/>
  <c r="F31" i="2"/>
  <c r="G31" i="2"/>
  <c r="F9" i="2"/>
  <c r="F17" i="2"/>
  <c r="G17" i="2"/>
  <c r="T4" i="3"/>
</calcChain>
</file>

<file path=xl/sharedStrings.xml><?xml version="1.0" encoding="utf-8"?>
<sst xmlns="http://schemas.openxmlformats.org/spreadsheetml/2006/main" count="2581" uniqueCount="746">
  <si>
    <t>Date</t>
  </si>
  <si>
    <t>Sample ID</t>
  </si>
  <si>
    <t>Fert</t>
  </si>
  <si>
    <t>Unfert</t>
  </si>
  <si>
    <t>Total</t>
  </si>
  <si>
    <t>% Fert</t>
  </si>
  <si>
    <t>AC</t>
  </si>
  <si>
    <t>HB</t>
  </si>
  <si>
    <t>SPECIES:</t>
  </si>
  <si>
    <t>BH</t>
  </si>
  <si>
    <t>CA</t>
  </si>
  <si>
    <t>A.CER</t>
  </si>
  <si>
    <t>Batch 1</t>
  </si>
  <si>
    <t>Batch 2</t>
  </si>
  <si>
    <t>Batch 3</t>
  </si>
  <si>
    <t>Batch Avg</t>
  </si>
  <si>
    <t>Batch</t>
  </si>
  <si>
    <t>Batch Avg.</t>
  </si>
  <si>
    <t>Cross</t>
  </si>
  <si>
    <t>%Fert</t>
  </si>
  <si>
    <t>AA1</t>
  </si>
  <si>
    <t>AA2</t>
  </si>
  <si>
    <t>AA3</t>
  </si>
  <si>
    <t>AA Avg.</t>
  </si>
  <si>
    <t>AB1</t>
  </si>
  <si>
    <t>AB2</t>
  </si>
  <si>
    <t>AB3</t>
  </si>
  <si>
    <t>AB Avg.</t>
  </si>
  <si>
    <t>AC1</t>
  </si>
  <si>
    <t>AC2</t>
  </si>
  <si>
    <t>AC3</t>
  </si>
  <si>
    <t>AC Avg.</t>
  </si>
  <si>
    <t>AD1</t>
  </si>
  <si>
    <t>AD2</t>
  </si>
  <si>
    <t>AD3</t>
  </si>
  <si>
    <t>AD Avg.</t>
  </si>
  <si>
    <t>AE1</t>
  </si>
  <si>
    <t>AE2</t>
  </si>
  <si>
    <t>AE3</t>
  </si>
  <si>
    <t>AE Avg.</t>
  </si>
  <si>
    <t>AF1</t>
  </si>
  <si>
    <t>AF2</t>
  </si>
  <si>
    <t>AF3</t>
  </si>
  <si>
    <t>AF Avg.</t>
  </si>
  <si>
    <t>AG1</t>
  </si>
  <si>
    <t>AG2</t>
  </si>
  <si>
    <t>AG3</t>
  </si>
  <si>
    <t>AG Avg.</t>
  </si>
  <si>
    <t>AH1</t>
  </si>
  <si>
    <t>AH2</t>
  </si>
  <si>
    <t>AH3</t>
  </si>
  <si>
    <t>AH Avg.</t>
  </si>
  <si>
    <t>BA1</t>
  </si>
  <si>
    <t>BA2</t>
  </si>
  <si>
    <t>BA3</t>
  </si>
  <si>
    <t>BA Avg</t>
  </si>
  <si>
    <t>BB1</t>
  </si>
  <si>
    <t>BB2</t>
  </si>
  <si>
    <t>BB3</t>
  </si>
  <si>
    <t>BB Avg</t>
  </si>
  <si>
    <t>BC1</t>
  </si>
  <si>
    <t>BC2</t>
  </si>
  <si>
    <t>BC3</t>
  </si>
  <si>
    <t>BC Avg</t>
  </si>
  <si>
    <t>BD1</t>
  </si>
  <si>
    <t>BD2</t>
  </si>
  <si>
    <t>BD3</t>
  </si>
  <si>
    <t>BD Avg</t>
  </si>
  <si>
    <t>BE1</t>
  </si>
  <si>
    <t>BE2</t>
  </si>
  <si>
    <t>BE3</t>
  </si>
  <si>
    <t>BE Avg</t>
  </si>
  <si>
    <t>BF1</t>
  </si>
  <si>
    <t>BF2</t>
  </si>
  <si>
    <t>BF3</t>
  </si>
  <si>
    <t>BF Avg.</t>
  </si>
  <si>
    <t>BG1</t>
  </si>
  <si>
    <t>BG2</t>
  </si>
  <si>
    <t>BG3</t>
  </si>
  <si>
    <t>BG Avg</t>
  </si>
  <si>
    <t>BH1</t>
  </si>
  <si>
    <t>BH2</t>
  </si>
  <si>
    <t>BH3</t>
  </si>
  <si>
    <t>BH Avg</t>
  </si>
  <si>
    <t>CA1</t>
  </si>
  <si>
    <t>CA2</t>
  </si>
  <si>
    <t>CA3</t>
  </si>
  <si>
    <t>CA Avg</t>
  </si>
  <si>
    <t>CB1</t>
  </si>
  <si>
    <t>CB2</t>
  </si>
  <si>
    <t>CB3</t>
  </si>
  <si>
    <t>CB Avg</t>
  </si>
  <si>
    <t>CC2</t>
  </si>
  <si>
    <t>CC1</t>
  </si>
  <si>
    <t>CC3</t>
  </si>
  <si>
    <t>CC Avg</t>
  </si>
  <si>
    <t>CD1</t>
  </si>
  <si>
    <t>CD2</t>
  </si>
  <si>
    <t>CD3</t>
  </si>
  <si>
    <t>CD Avg</t>
  </si>
  <si>
    <t>CE1</t>
  </si>
  <si>
    <t>CE2</t>
  </si>
  <si>
    <t>CE3</t>
  </si>
  <si>
    <t>CE Avg</t>
  </si>
  <si>
    <t>CF1</t>
  </si>
  <si>
    <t>CF2</t>
  </si>
  <si>
    <t>CF3</t>
  </si>
  <si>
    <t>CF Avg</t>
  </si>
  <si>
    <t>CG1</t>
  </si>
  <si>
    <t>CG2</t>
  </si>
  <si>
    <t>CG3</t>
  </si>
  <si>
    <t>CG Avg</t>
  </si>
  <si>
    <t>CH1</t>
  </si>
  <si>
    <t>CH2</t>
  </si>
  <si>
    <t>CH3</t>
  </si>
  <si>
    <t>CH Avg</t>
  </si>
  <si>
    <t>DA1</t>
  </si>
  <si>
    <t>DA2</t>
  </si>
  <si>
    <t>DA3</t>
  </si>
  <si>
    <t>DA Avg</t>
  </si>
  <si>
    <t>DB1</t>
  </si>
  <si>
    <t>DB2</t>
  </si>
  <si>
    <t>DB3</t>
  </si>
  <si>
    <t>DB Avg</t>
  </si>
  <si>
    <t>DC1</t>
  </si>
  <si>
    <t>DC2</t>
  </si>
  <si>
    <t>DC3</t>
  </si>
  <si>
    <t>DC Avg</t>
  </si>
  <si>
    <t>DD1</t>
  </si>
  <si>
    <t>DD2</t>
  </si>
  <si>
    <t>DD3</t>
  </si>
  <si>
    <t>DD Avg</t>
  </si>
  <si>
    <t>DE1</t>
  </si>
  <si>
    <t>DE2</t>
  </si>
  <si>
    <t>DE3</t>
  </si>
  <si>
    <t>DE Avg</t>
  </si>
  <si>
    <t>DF1</t>
  </si>
  <si>
    <t>DF2</t>
  </si>
  <si>
    <t>DF3</t>
  </si>
  <si>
    <t>DF Avg</t>
  </si>
  <si>
    <t>DG1</t>
  </si>
  <si>
    <t>DG2</t>
  </si>
  <si>
    <t>DG3</t>
  </si>
  <si>
    <t>DG Avg</t>
  </si>
  <si>
    <t>DH1</t>
  </si>
  <si>
    <t>DH2</t>
  </si>
  <si>
    <t>DH3</t>
  </si>
  <si>
    <t>DH Avg</t>
  </si>
  <si>
    <t>EA1</t>
  </si>
  <si>
    <t>EA2</t>
  </si>
  <si>
    <t>EA3</t>
  </si>
  <si>
    <t>EA Avg</t>
  </si>
  <si>
    <t>EB1</t>
  </si>
  <si>
    <t>EB2</t>
  </si>
  <si>
    <t>EB3</t>
  </si>
  <si>
    <t>EB Avg</t>
  </si>
  <si>
    <t>EC1</t>
  </si>
  <si>
    <t>EC2</t>
  </si>
  <si>
    <t>EC3</t>
  </si>
  <si>
    <t>EC Avg</t>
  </si>
  <si>
    <t>ED1</t>
  </si>
  <si>
    <t>ED2</t>
  </si>
  <si>
    <t>ED3</t>
  </si>
  <si>
    <t>ED Avg</t>
  </si>
  <si>
    <t>EE1</t>
  </si>
  <si>
    <t>EE2</t>
  </si>
  <si>
    <t>EE3</t>
  </si>
  <si>
    <t>EE Avg</t>
  </si>
  <si>
    <t>EF1</t>
  </si>
  <si>
    <t>EF2</t>
  </si>
  <si>
    <t>EF3</t>
  </si>
  <si>
    <t>EF Avg</t>
  </si>
  <si>
    <t>EG1</t>
  </si>
  <si>
    <t>EG2</t>
  </si>
  <si>
    <t>EG3</t>
  </si>
  <si>
    <t>EG Avg</t>
  </si>
  <si>
    <t>EH1</t>
  </si>
  <si>
    <t>EH2</t>
  </si>
  <si>
    <t>EH3</t>
  </si>
  <si>
    <t>EH Avg</t>
  </si>
  <si>
    <t>FA1</t>
  </si>
  <si>
    <t>FA2</t>
  </si>
  <si>
    <t>FA3</t>
  </si>
  <si>
    <t>FA Avg</t>
  </si>
  <si>
    <t>FB1</t>
  </si>
  <si>
    <t>FB2</t>
  </si>
  <si>
    <t>FB3</t>
  </si>
  <si>
    <t>FB Avg</t>
  </si>
  <si>
    <t>FC1</t>
  </si>
  <si>
    <t>FC2</t>
  </si>
  <si>
    <t>FC3</t>
  </si>
  <si>
    <t>FC Avg</t>
  </si>
  <si>
    <t>FD1</t>
  </si>
  <si>
    <t>FD2</t>
  </si>
  <si>
    <t>FD3</t>
  </si>
  <si>
    <t>FD Avg</t>
  </si>
  <si>
    <t>FE1</t>
  </si>
  <si>
    <t>FE2</t>
  </si>
  <si>
    <t>FE3</t>
  </si>
  <si>
    <t>FE Avg</t>
  </si>
  <si>
    <t>FG1</t>
  </si>
  <si>
    <t>FG2</t>
  </si>
  <si>
    <t>FG3</t>
  </si>
  <si>
    <t>FG Avg</t>
  </si>
  <si>
    <t>FH1</t>
  </si>
  <si>
    <t>FH2</t>
  </si>
  <si>
    <t>FH3</t>
  </si>
  <si>
    <t>FH Avg</t>
  </si>
  <si>
    <t>GA1</t>
  </si>
  <si>
    <t>GA2</t>
  </si>
  <si>
    <t>GA3</t>
  </si>
  <si>
    <t>GA Avg</t>
  </si>
  <si>
    <t>GB1</t>
  </si>
  <si>
    <t>GB2</t>
  </si>
  <si>
    <t>GB3</t>
  </si>
  <si>
    <t>GB Avg</t>
  </si>
  <si>
    <t>GC1</t>
  </si>
  <si>
    <t>GC2</t>
  </si>
  <si>
    <t>GC3</t>
  </si>
  <si>
    <t>GC Avg</t>
  </si>
  <si>
    <t>GD1</t>
  </si>
  <si>
    <t>GD2</t>
  </si>
  <si>
    <t>GD3</t>
  </si>
  <si>
    <t>GD Avg</t>
  </si>
  <si>
    <t>GE1</t>
  </si>
  <si>
    <t>GE2</t>
  </si>
  <si>
    <t>GE3</t>
  </si>
  <si>
    <t>GE Avg</t>
  </si>
  <si>
    <t>GF1</t>
  </si>
  <si>
    <t>GF2</t>
  </si>
  <si>
    <t>GF3</t>
  </si>
  <si>
    <t>GF Avg</t>
  </si>
  <si>
    <t>GG1</t>
  </si>
  <si>
    <t>GG2</t>
  </si>
  <si>
    <t>GG3</t>
  </si>
  <si>
    <t>GG Avg</t>
  </si>
  <si>
    <t>GH1</t>
  </si>
  <si>
    <t>GH2</t>
  </si>
  <si>
    <t>GH3</t>
  </si>
  <si>
    <t>GH Avg</t>
  </si>
  <si>
    <t>HA1</t>
  </si>
  <si>
    <t>HA2</t>
  </si>
  <si>
    <t>HA3</t>
  </si>
  <si>
    <t>HA Avg</t>
  </si>
  <si>
    <t>HB1</t>
  </si>
  <si>
    <t>HB2</t>
  </si>
  <si>
    <t>HB3</t>
  </si>
  <si>
    <t>HB Avg</t>
  </si>
  <si>
    <t>HC1</t>
  </si>
  <si>
    <t>HC2</t>
  </si>
  <si>
    <t>HC3</t>
  </si>
  <si>
    <t>HC Avg</t>
  </si>
  <si>
    <t>HD1</t>
  </si>
  <si>
    <t>HD2</t>
  </si>
  <si>
    <t>HD3</t>
  </si>
  <si>
    <t>HD Avg</t>
  </si>
  <si>
    <t>HE1</t>
  </si>
  <si>
    <t>HE2</t>
  </si>
  <si>
    <t>HE3</t>
  </si>
  <si>
    <t>HE Avg</t>
  </si>
  <si>
    <t>HF1</t>
  </si>
  <si>
    <t>HF2</t>
  </si>
  <si>
    <t>HF3</t>
  </si>
  <si>
    <t>HF Avg</t>
  </si>
  <si>
    <t>HG1</t>
  </si>
  <si>
    <t>HG2</t>
  </si>
  <si>
    <t>HG3</t>
  </si>
  <si>
    <t>HG Avg</t>
  </si>
  <si>
    <t>HH1</t>
  </si>
  <si>
    <t>HH2</t>
  </si>
  <si>
    <t>HH3</t>
  </si>
  <si>
    <t>HH Avg</t>
  </si>
  <si>
    <t>AA Avg</t>
  </si>
  <si>
    <t>AB Avg</t>
  </si>
  <si>
    <t>AC Avg</t>
  </si>
  <si>
    <t>AD Avg</t>
  </si>
  <si>
    <t>ACER 1 cross</t>
  </si>
  <si>
    <t>Colony</t>
  </si>
  <si>
    <t>A</t>
  </si>
  <si>
    <t>B8</t>
  </si>
  <si>
    <t>B</t>
  </si>
  <si>
    <t>U38</t>
  </si>
  <si>
    <t>C</t>
  </si>
  <si>
    <t>U50</t>
  </si>
  <si>
    <t>D</t>
  </si>
  <si>
    <t>U94</t>
  </si>
  <si>
    <t>Cross (Sperm-Ova)</t>
  </si>
  <si>
    <t>% Fert.</t>
  </si>
  <si>
    <t>B8-B8</t>
  </si>
  <si>
    <t>U38-U38</t>
  </si>
  <si>
    <t>B8 - U38</t>
  </si>
  <si>
    <t>U38 - B8</t>
  </si>
  <si>
    <t>U50-U50</t>
  </si>
  <si>
    <t>B8-U50</t>
  </si>
  <si>
    <t>U94-U94</t>
  </si>
  <si>
    <t>U94-B8</t>
  </si>
  <si>
    <t>B8-U94</t>
  </si>
  <si>
    <t xml:space="preserve">U38-U94 </t>
  </si>
  <si>
    <t>U94-U38</t>
  </si>
  <si>
    <t>U38-U50</t>
  </si>
  <si>
    <t>U50-U38</t>
  </si>
  <si>
    <t>U50-U94</t>
  </si>
  <si>
    <t>U94-U50</t>
  </si>
  <si>
    <t>ACER 2 Cross</t>
  </si>
  <si>
    <t>U24</t>
  </si>
  <si>
    <t>M13</t>
  </si>
  <si>
    <t>E</t>
  </si>
  <si>
    <t>U32</t>
  </si>
  <si>
    <t>F</t>
  </si>
  <si>
    <t>U12</t>
  </si>
  <si>
    <t>G</t>
  </si>
  <si>
    <t>U16</t>
  </si>
  <si>
    <t>H</t>
  </si>
  <si>
    <t>U4</t>
  </si>
  <si>
    <t>U24-U94</t>
  </si>
  <si>
    <t>U24-M13</t>
  </si>
  <si>
    <t>U24-U50</t>
  </si>
  <si>
    <t>U24-U32</t>
  </si>
  <si>
    <t>U24-U12</t>
  </si>
  <si>
    <t>U24-U16</t>
  </si>
  <si>
    <t>U24-U4</t>
  </si>
  <si>
    <t>U94-U24</t>
  </si>
  <si>
    <t>U94-M13</t>
  </si>
  <si>
    <t>U94-U32</t>
  </si>
  <si>
    <t>U94-U12</t>
  </si>
  <si>
    <t>U94-U16</t>
  </si>
  <si>
    <t>U94-U4</t>
  </si>
  <si>
    <t>M13-U24</t>
  </si>
  <si>
    <t>M13-U94</t>
  </si>
  <si>
    <t>M13-U50</t>
  </si>
  <si>
    <t>M13-U32</t>
  </si>
  <si>
    <t>M13-U12</t>
  </si>
  <si>
    <t>M13-U16</t>
  </si>
  <si>
    <t>M13-U4</t>
  </si>
  <si>
    <t>U50-U24</t>
  </si>
  <si>
    <t>U50-M13</t>
  </si>
  <si>
    <t>U50-U32</t>
  </si>
  <si>
    <t>U50-U12</t>
  </si>
  <si>
    <t>U50-U16</t>
  </si>
  <si>
    <t>U50-U4</t>
  </si>
  <si>
    <t>U32-U24</t>
  </si>
  <si>
    <t>U32-U94</t>
  </si>
  <si>
    <t>U32-M13</t>
  </si>
  <si>
    <t>U32-U50</t>
  </si>
  <si>
    <t>U32-U12</t>
  </si>
  <si>
    <t>U32-U16</t>
  </si>
  <si>
    <t>U32-U4</t>
  </si>
  <si>
    <t>U12-U24</t>
  </si>
  <si>
    <t>U12-U94</t>
  </si>
  <si>
    <t>U12-M13</t>
  </si>
  <si>
    <t>U12-U50</t>
  </si>
  <si>
    <t>U12-U32</t>
  </si>
  <si>
    <t>U12-U16</t>
  </si>
  <si>
    <t>U12-U4</t>
  </si>
  <si>
    <t>U16-U24</t>
  </si>
  <si>
    <t>U16-U94</t>
  </si>
  <si>
    <t>U16-M13</t>
  </si>
  <si>
    <t>U16-U50</t>
  </si>
  <si>
    <t>U16-U32</t>
  </si>
  <si>
    <t>U16-U12</t>
  </si>
  <si>
    <t>U16-U4</t>
  </si>
  <si>
    <t>U4-U24</t>
  </si>
  <si>
    <t>U4-U94</t>
  </si>
  <si>
    <t>U4-M13</t>
  </si>
  <si>
    <t>U4-U50</t>
  </si>
  <si>
    <t>U4-U32</t>
  </si>
  <si>
    <t>U4-U12</t>
  </si>
  <si>
    <t>U4-U16</t>
  </si>
  <si>
    <t xml:space="preserve">Batch </t>
  </si>
  <si>
    <t>night 1</t>
  </si>
  <si>
    <t>night 3</t>
  </si>
  <si>
    <t>NIGHT 2</t>
  </si>
  <si>
    <t>Fert.</t>
  </si>
  <si>
    <t xml:space="preserve">Unfert. </t>
  </si>
  <si>
    <t xml:space="preserve">Total </t>
  </si>
  <si>
    <t>Night 1</t>
  </si>
  <si>
    <t>% fert</t>
  </si>
  <si>
    <t>C=U50</t>
  </si>
  <si>
    <t>D=U94</t>
  </si>
  <si>
    <t>D=U50</t>
  </si>
  <si>
    <t>B=U94</t>
  </si>
  <si>
    <t>%fert</t>
  </si>
  <si>
    <t>*More ova = higher % fert?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</si>
  <si>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</si>
  <si>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</si>
  <si>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</si>
  <si>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</si>
  <si>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</si>
  <si>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</si>
  <si>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</si>
  <si>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</si>
  <si>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</si>
  <si>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</si>
  <si>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</si>
  <si>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</si>
  <si>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</si>
  <si>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</si>
  <si>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U50-B8</t>
  </si>
  <si>
    <t>CI1</t>
  </si>
  <si>
    <t>CI2</t>
  </si>
  <si>
    <t>CI3</t>
  </si>
  <si>
    <t>CJ1</t>
  </si>
  <si>
    <t>CJ2</t>
  </si>
  <si>
    <t>CJ3</t>
  </si>
  <si>
    <t>CI Avg.</t>
  </si>
  <si>
    <t>CJ Avg</t>
  </si>
  <si>
    <t>???</t>
  </si>
  <si>
    <t>53-58</t>
  </si>
  <si>
    <t>53-79</t>
  </si>
  <si>
    <t>53-97</t>
  </si>
  <si>
    <t>53-102</t>
  </si>
  <si>
    <t>58-53</t>
  </si>
  <si>
    <t>58-79</t>
  </si>
  <si>
    <t>58-97</t>
  </si>
  <si>
    <t>58-102</t>
  </si>
  <si>
    <t>79-53</t>
  </si>
  <si>
    <t>79-58</t>
  </si>
  <si>
    <t>79-97</t>
  </si>
  <si>
    <t>79-102</t>
  </si>
  <si>
    <t>97-53</t>
  </si>
  <si>
    <t>97-58</t>
  </si>
  <si>
    <t>97-79</t>
  </si>
  <si>
    <t>97-102</t>
  </si>
  <si>
    <t>102-53</t>
  </si>
  <si>
    <t>102-58</t>
  </si>
  <si>
    <t>102-79</t>
  </si>
  <si>
    <t>102-97</t>
  </si>
  <si>
    <t>Genet Cross</t>
  </si>
  <si>
    <t>Avg. % Fert.</t>
  </si>
  <si>
    <t>53 Self</t>
  </si>
  <si>
    <t>58 Self</t>
  </si>
  <si>
    <t>79 Self</t>
  </si>
  <si>
    <t>97 Self</t>
  </si>
  <si>
    <t>102 Self</t>
  </si>
  <si>
    <t>B8 Self</t>
  </si>
  <si>
    <t>U38 Self</t>
  </si>
  <si>
    <t>B8- U38</t>
  </si>
  <si>
    <t>B8 - U50</t>
  </si>
  <si>
    <t>U38 - U50</t>
  </si>
  <si>
    <t>U38 - U94</t>
  </si>
  <si>
    <t>U50 Self</t>
  </si>
  <si>
    <t>U50 - B8</t>
  </si>
  <si>
    <t>U50 - U38</t>
  </si>
  <si>
    <t>U50 - U94</t>
  </si>
  <si>
    <t>U94 Self</t>
  </si>
  <si>
    <t>U94 - B8</t>
  </si>
  <si>
    <t>U94 - U38</t>
  </si>
  <si>
    <t>U94 - U50</t>
  </si>
  <si>
    <t>U4 Self</t>
  </si>
  <si>
    <t>U16 Self</t>
  </si>
  <si>
    <t>U12 Self</t>
  </si>
  <si>
    <t xml:space="preserve">U32 Self </t>
  </si>
  <si>
    <t>M13 Self</t>
  </si>
  <si>
    <t>U24 Self</t>
  </si>
  <si>
    <t>Genet Cross (Sperm-Egg)</t>
  </si>
  <si>
    <t xml:space="preserve">Avg. Fert </t>
  </si>
  <si>
    <t>BATCH 1</t>
  </si>
  <si>
    <t>BATCH 2</t>
  </si>
  <si>
    <t>BATCH 3</t>
  </si>
  <si>
    <t>BATCH AVG</t>
  </si>
  <si>
    <t xml:space="preserve">Colony </t>
  </si>
  <si>
    <t>I</t>
  </si>
  <si>
    <t>J</t>
  </si>
  <si>
    <t>52-52 Self</t>
  </si>
  <si>
    <t>53-53 Self</t>
  </si>
  <si>
    <t>52-53</t>
  </si>
  <si>
    <t>53-52</t>
  </si>
  <si>
    <t>54-54 Self</t>
  </si>
  <si>
    <t>52-54</t>
  </si>
  <si>
    <t>54-52</t>
  </si>
  <si>
    <t>55-55 Self</t>
  </si>
  <si>
    <t>52-55</t>
  </si>
  <si>
    <t>55-52</t>
  </si>
  <si>
    <t>56-56 Self</t>
  </si>
  <si>
    <t>52-56</t>
  </si>
  <si>
    <t>56-52</t>
  </si>
  <si>
    <t>57-57 Self</t>
  </si>
  <si>
    <t xml:space="preserve">52-57 </t>
  </si>
  <si>
    <t>57-52</t>
  </si>
  <si>
    <t xml:space="preserve">77-77 Self </t>
  </si>
  <si>
    <t>52-77</t>
  </si>
  <si>
    <t>77-52</t>
  </si>
  <si>
    <t>79-79 Self</t>
  </si>
  <si>
    <t>52-79</t>
  </si>
  <si>
    <t>79-52</t>
  </si>
  <si>
    <t>90-90 Self</t>
  </si>
  <si>
    <t>52-90</t>
  </si>
  <si>
    <t>90-52</t>
  </si>
  <si>
    <t>107-107</t>
  </si>
  <si>
    <t>52-107</t>
  </si>
  <si>
    <t>107-52</t>
  </si>
  <si>
    <t>53-54</t>
  </si>
  <si>
    <t>54-53</t>
  </si>
  <si>
    <t>53-55</t>
  </si>
  <si>
    <t>55-53</t>
  </si>
  <si>
    <t>53-56</t>
  </si>
  <si>
    <t>56-53</t>
  </si>
  <si>
    <t xml:space="preserve">57-57 Self </t>
  </si>
  <si>
    <t>53-57</t>
  </si>
  <si>
    <t>57-53</t>
  </si>
  <si>
    <t>53-77</t>
  </si>
  <si>
    <t>77-53</t>
  </si>
  <si>
    <t>53-90</t>
  </si>
  <si>
    <t>90-53</t>
  </si>
  <si>
    <t>107-107 Self</t>
  </si>
  <si>
    <t>53-107</t>
  </si>
  <si>
    <t>107-53</t>
  </si>
  <si>
    <t>54-55</t>
  </si>
  <si>
    <t>55-54</t>
  </si>
  <si>
    <t>54-56</t>
  </si>
  <si>
    <t>56-54</t>
  </si>
  <si>
    <t>54-57</t>
  </si>
  <si>
    <t>57-54</t>
  </si>
  <si>
    <t>77-77 Self</t>
  </si>
  <si>
    <t>54-77</t>
  </si>
  <si>
    <t>77-54</t>
  </si>
  <si>
    <t xml:space="preserve">54-79 </t>
  </si>
  <si>
    <t>79-54</t>
  </si>
  <si>
    <t xml:space="preserve">54-90 </t>
  </si>
  <si>
    <t>90-54</t>
  </si>
  <si>
    <t xml:space="preserve">54-107 </t>
  </si>
  <si>
    <t>107-54</t>
  </si>
  <si>
    <t>55-56</t>
  </si>
  <si>
    <t>56-55</t>
  </si>
  <si>
    <t>55-57</t>
  </si>
  <si>
    <t>57-55</t>
  </si>
  <si>
    <t>77-77</t>
  </si>
  <si>
    <t>55-77</t>
  </si>
  <si>
    <t>77-55</t>
  </si>
  <si>
    <t>55-79</t>
  </si>
  <si>
    <t>79-55</t>
  </si>
  <si>
    <t>90-90</t>
  </si>
  <si>
    <t>55-90</t>
  </si>
  <si>
    <t>90-55</t>
  </si>
  <si>
    <t>55-107</t>
  </si>
  <si>
    <t>107-55</t>
  </si>
  <si>
    <t>57-77</t>
  </si>
  <si>
    <t>77-57</t>
  </si>
  <si>
    <t>57-79</t>
  </si>
  <si>
    <t>79-57</t>
  </si>
  <si>
    <t>57-90</t>
  </si>
  <si>
    <t>90-57</t>
  </si>
  <si>
    <t>57-107</t>
  </si>
  <si>
    <t>107-57</t>
  </si>
  <si>
    <t>77-79</t>
  </si>
  <si>
    <t>79-77</t>
  </si>
  <si>
    <t xml:space="preserve">77-90 </t>
  </si>
  <si>
    <t xml:space="preserve">90-77 </t>
  </si>
  <si>
    <t>77-107</t>
  </si>
  <si>
    <t>107-77</t>
  </si>
  <si>
    <t>79-90</t>
  </si>
  <si>
    <t>90-79</t>
  </si>
  <si>
    <t>79-107</t>
  </si>
  <si>
    <t>107-79</t>
  </si>
  <si>
    <t>90-107</t>
  </si>
  <si>
    <t>107-90</t>
  </si>
  <si>
    <t>O.fav 1</t>
  </si>
  <si>
    <t>O.fav 2</t>
  </si>
  <si>
    <t>53 - B</t>
  </si>
  <si>
    <t>79 - H</t>
  </si>
  <si>
    <t>53- A</t>
  </si>
  <si>
    <t>79 - C</t>
  </si>
  <si>
    <t>AE Avg</t>
  </si>
  <si>
    <t>AF Avg</t>
  </si>
  <si>
    <t>AG Avg</t>
  </si>
  <si>
    <t>AH Avg</t>
  </si>
  <si>
    <t>AI1</t>
  </si>
  <si>
    <t>AI2</t>
  </si>
  <si>
    <t>AI3</t>
  </si>
  <si>
    <t>AI Avg</t>
  </si>
  <si>
    <t>AJ1</t>
  </si>
  <si>
    <t>AJ2</t>
  </si>
  <si>
    <t>AJ3</t>
  </si>
  <si>
    <t>AJ Avg</t>
  </si>
  <si>
    <t>BF Avg</t>
  </si>
  <si>
    <t>BI1</t>
  </si>
  <si>
    <t>BI2</t>
  </si>
  <si>
    <t>BI3</t>
  </si>
  <si>
    <t>BI Avg</t>
  </si>
  <si>
    <t>BJ1</t>
  </si>
  <si>
    <t>BJ2</t>
  </si>
  <si>
    <t>BJ3</t>
  </si>
  <si>
    <t>BJ Avg</t>
  </si>
  <si>
    <t>DI1</t>
  </si>
  <si>
    <t>DI2</t>
  </si>
  <si>
    <t>DI3</t>
  </si>
  <si>
    <t>DI Avg</t>
  </si>
  <si>
    <t>DJ1</t>
  </si>
  <si>
    <t>DJ2</t>
  </si>
  <si>
    <t>DJ3</t>
  </si>
  <si>
    <t>DJ Avg</t>
  </si>
  <si>
    <t>EI1</t>
  </si>
  <si>
    <t>EI2</t>
  </si>
  <si>
    <t>EI3</t>
  </si>
  <si>
    <t>EI Avg</t>
  </si>
  <si>
    <t>EJ1</t>
  </si>
  <si>
    <t>EJ2</t>
  </si>
  <si>
    <t>EJ3</t>
  </si>
  <si>
    <t>EJ Avg</t>
  </si>
  <si>
    <t>FI1</t>
  </si>
  <si>
    <t>FI2</t>
  </si>
  <si>
    <t>FI3</t>
  </si>
  <si>
    <t>FI Avg</t>
  </si>
  <si>
    <t>FJ1</t>
  </si>
  <si>
    <t>FJ2</t>
  </si>
  <si>
    <t>FJ3</t>
  </si>
  <si>
    <t>FJ Avg</t>
  </si>
  <si>
    <t>FF1</t>
  </si>
  <si>
    <t>FF2</t>
  </si>
  <si>
    <t>FF3</t>
  </si>
  <si>
    <t>FF Avg</t>
  </si>
  <si>
    <t>GI1</t>
  </si>
  <si>
    <t>GI2</t>
  </si>
  <si>
    <t>GI3</t>
  </si>
  <si>
    <t>GI Avg</t>
  </si>
  <si>
    <t>GJ1</t>
  </si>
  <si>
    <t>GJ2</t>
  </si>
  <si>
    <t>GJ3</t>
  </si>
  <si>
    <t>GJ Avg</t>
  </si>
  <si>
    <t>HI1</t>
  </si>
  <si>
    <t>HI2</t>
  </si>
  <si>
    <t>HI3</t>
  </si>
  <si>
    <t>HI Avg</t>
  </si>
  <si>
    <t>HJ1</t>
  </si>
  <si>
    <t>HJ2</t>
  </si>
  <si>
    <t>HJ3</t>
  </si>
  <si>
    <t>HJ Avg</t>
  </si>
  <si>
    <t>IA1</t>
  </si>
  <si>
    <t>IA2</t>
  </si>
  <si>
    <t>IA3</t>
  </si>
  <si>
    <t>IA Avg</t>
  </si>
  <si>
    <t>IB1</t>
  </si>
  <si>
    <t>IB2</t>
  </si>
  <si>
    <t>IB3</t>
  </si>
  <si>
    <t>IB Avg</t>
  </si>
  <si>
    <t>IC1</t>
  </si>
  <si>
    <t>IC2</t>
  </si>
  <si>
    <t>IC3</t>
  </si>
  <si>
    <t>IC Avg</t>
  </si>
  <si>
    <t>ID1</t>
  </si>
  <si>
    <t>ID2</t>
  </si>
  <si>
    <t>ID3</t>
  </si>
  <si>
    <t>ID Avg</t>
  </si>
  <si>
    <t>IE1</t>
  </si>
  <si>
    <t>IE2</t>
  </si>
  <si>
    <t>IE3</t>
  </si>
  <si>
    <t>IE Avg</t>
  </si>
  <si>
    <t>IF1</t>
  </si>
  <si>
    <t>IF2</t>
  </si>
  <si>
    <t>IF3</t>
  </si>
  <si>
    <t>IF Avg</t>
  </si>
  <si>
    <t>IG1</t>
  </si>
  <si>
    <t>IG2</t>
  </si>
  <si>
    <t>IG3</t>
  </si>
  <si>
    <t>IG Avg</t>
  </si>
  <si>
    <t>IH1</t>
  </si>
  <si>
    <t>IH2</t>
  </si>
  <si>
    <t>IH3</t>
  </si>
  <si>
    <t>IH Avg</t>
  </si>
  <si>
    <t>II1</t>
  </si>
  <si>
    <t>II2</t>
  </si>
  <si>
    <t>II3</t>
  </si>
  <si>
    <t>II Avg</t>
  </si>
  <si>
    <t>JA1</t>
  </si>
  <si>
    <t>JA2</t>
  </si>
  <si>
    <t>JA3</t>
  </si>
  <si>
    <t>JA Avg</t>
  </si>
  <si>
    <t>JB1</t>
  </si>
  <si>
    <t>JB2</t>
  </si>
  <si>
    <t>JB3</t>
  </si>
  <si>
    <t>JB Avg</t>
  </si>
  <si>
    <t>JC1</t>
  </si>
  <si>
    <t>JC2</t>
  </si>
  <si>
    <t>JC3</t>
  </si>
  <si>
    <t>JC Avg</t>
  </si>
  <si>
    <t>JD1</t>
  </si>
  <si>
    <t>JD2</t>
  </si>
  <si>
    <t>JD3</t>
  </si>
  <si>
    <t>JD Avg</t>
  </si>
  <si>
    <t>JE1</t>
  </si>
  <si>
    <t>JE2</t>
  </si>
  <si>
    <t>JE3</t>
  </si>
  <si>
    <t>JE Avg</t>
  </si>
  <si>
    <t>JF1</t>
  </si>
  <si>
    <t>JF2</t>
  </si>
  <si>
    <t>JF3</t>
  </si>
  <si>
    <t>JF Avg</t>
  </si>
  <si>
    <t>JG1</t>
  </si>
  <si>
    <t>JG2</t>
  </si>
  <si>
    <t>JG3</t>
  </si>
  <si>
    <t>JG Avg</t>
  </si>
  <si>
    <t>JH1</t>
  </si>
  <si>
    <t>JH2</t>
  </si>
  <si>
    <t>JH3</t>
  </si>
  <si>
    <t>JH Avg</t>
  </si>
  <si>
    <t>IJ2</t>
  </si>
  <si>
    <t>IJ1</t>
  </si>
  <si>
    <t>IJ3</t>
  </si>
  <si>
    <t>IJ Avg</t>
  </si>
  <si>
    <t>JI1</t>
  </si>
  <si>
    <t>JI2</t>
  </si>
  <si>
    <t>JI3</t>
  </si>
  <si>
    <t>JI Avg</t>
  </si>
  <si>
    <t>JJ1</t>
  </si>
  <si>
    <t>JJ2</t>
  </si>
  <si>
    <t>JJ3</t>
  </si>
  <si>
    <t>JJ Avg</t>
  </si>
  <si>
    <t xml:space="preserve">Avg. ova per vial </t>
  </si>
  <si>
    <t>SD</t>
  </si>
  <si>
    <t>SE</t>
  </si>
  <si>
    <t>Average</t>
  </si>
  <si>
    <t xml:space="preserve">O.fav 2 </t>
  </si>
  <si>
    <t xml:space="preserve">Cross </t>
  </si>
  <si>
    <t xml:space="preserve">% Fert. </t>
  </si>
  <si>
    <t>O. fav 2</t>
  </si>
  <si>
    <t>Genet Code</t>
  </si>
  <si>
    <t>A.cer 1</t>
  </si>
  <si>
    <t>A.cer 2</t>
  </si>
  <si>
    <t xml:space="preserve">O. fav 1 </t>
  </si>
  <si>
    <t>Bin</t>
  </si>
  <si>
    <t>More</t>
  </si>
  <si>
    <t>Frequency</t>
  </si>
  <si>
    <t>52 Self</t>
  </si>
  <si>
    <t>52-57</t>
  </si>
  <si>
    <t>54 Self</t>
  </si>
  <si>
    <t>54-79</t>
  </si>
  <si>
    <t>54-90</t>
  </si>
  <si>
    <t>54-107</t>
  </si>
  <si>
    <t>55 Self</t>
  </si>
  <si>
    <t>56 Self</t>
  </si>
  <si>
    <t>56-57</t>
  </si>
  <si>
    <t>56-77</t>
  </si>
  <si>
    <t>56-79</t>
  </si>
  <si>
    <t>56-90</t>
  </si>
  <si>
    <t>56-107</t>
  </si>
  <si>
    <t>57-56</t>
  </si>
  <si>
    <t>57 Self</t>
  </si>
  <si>
    <t>77-56</t>
  </si>
  <si>
    <t>77 Self</t>
  </si>
  <si>
    <t>77-90</t>
  </si>
  <si>
    <t>79-56</t>
  </si>
  <si>
    <t>90-56</t>
  </si>
  <si>
    <t>90-77</t>
  </si>
  <si>
    <t>90 Self</t>
  </si>
  <si>
    <t>107-56</t>
  </si>
  <si>
    <t>107 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</si>
</sst>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Fill="1" applyBorder="1"/>
    <xf numFmtId="0" fontId="1" fillId="0" borderId="3" xfId="0" applyFont="1" applyBorder="1" applyAlignment="1">
      <alignment horizontal="center"/>
    </xf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5" xfId="0" applyBorder="1"/>
    <xf numFmtId="0" fontId="1" fillId="0" borderId="6" xfId="0" applyFont="1" applyBorder="1"/>
    <xf numFmtId="0" fontId="0" fillId="0" borderId="6" xfId="0" applyBorder="1"/>
    <xf numFmtId="0" fontId="0" fillId="0" borderId="0" xfId="0"/>
    <xf numFmtId="0" fontId="0" fillId="0" borderId="0" xfId="0" applyFont="1"/>
    <xf numFmtId="0" fontId="0" fillId="0" borderId="0" xfId="0" applyFill="1" applyBorder="1"/>
    <xf numFmtId="0" fontId="0" fillId="2" borderId="1" xfId="0" applyFill="1" applyBorder="1"/>
    <xf numFmtId="0" fontId="2" fillId="0" borderId="0" xfId="0" applyFont="1"/>
    <xf numFmtId="0" fontId="0" fillId="0" borderId="1" xfId="0" applyFont="1" applyBorder="1"/>
    <xf numFmtId="0" fontId="1" fillId="0" borderId="7" xfId="0" applyFont="1" applyBorder="1"/>
    <xf numFmtId="0" fontId="3" fillId="0" borderId="0" xfId="0" applyFont="1"/>
    <xf numFmtId="0" fontId="1" fillId="0" borderId="4" xfId="0" applyFont="1" applyFill="1" applyBorder="1"/>
    <xf numFmtId="0" fontId="1" fillId="0" borderId="0" xfId="0" applyFont="1" applyFill="1" applyBorder="1"/>
    <xf numFmtId="0" fontId="0" fillId="0" borderId="1" xfId="0" applyFont="1" applyBorder="1" applyAlignment="1">
      <alignment horizontal="center"/>
    </xf>
    <xf numFmtId="0" fontId="0" fillId="2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0" fillId="0" borderId="1" xfId="0" applyFill="1" applyBorder="1"/>
    <xf numFmtId="0" fontId="0" fillId="0" borderId="12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Fill="1" applyBorder="1"/>
    <xf numFmtId="0" fontId="0" fillId="0" borderId="23" xfId="0" applyFill="1" applyBorder="1"/>
    <xf numFmtId="0" fontId="0" fillId="0" borderId="0" xfId="0" applyFill="1" applyBorder="1" applyAlignment="1"/>
    <xf numFmtId="0" fontId="0" fillId="0" borderId="8" xfId="0" applyFill="1" applyBorder="1" applyAlignment="1"/>
    <xf numFmtId="0" fontId="4" fillId="0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Fert. A.cer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'A.cer 1'!$T$8</c:f>
              <c:strCache>
                <c:ptCount val="1"/>
                <c:pt idx="0">
                  <c:v>% Fert.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E40-4A82-ACE6-458F413A200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E40-4A82-ACE6-458F413A200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E40-4A82-ACE6-458F413A200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E40-4A82-ACE6-458F413A20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E40-4A82-ACE6-458F413A200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E40-4A82-ACE6-458F413A200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40-4A82-ACE6-458F413A200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E40-4A82-ACE6-458F413A200C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40-4A82-ACE6-458F413A200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40-4A82-ACE6-458F413A200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40-4A82-ACE6-458F413A200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E40-4A82-ACE6-458F413A200C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40-4A82-ACE6-458F413A200C}"/>
              </c:ext>
            </c:extLst>
          </c:dPt>
          <c:cat>
            <c:strRef>
              <c:f>'A.cer 1'!$S$9:$S$29</c:f>
              <c:strCache>
                <c:ptCount val="21"/>
                <c:pt idx="0">
                  <c:v>B8 Self</c:v>
                </c:pt>
                <c:pt idx="1">
                  <c:v>B8- U38</c:v>
                </c:pt>
                <c:pt idx="2">
                  <c:v>B8 - U50</c:v>
                </c:pt>
                <c:pt idx="3">
                  <c:v>B8-U94</c:v>
                </c:pt>
                <c:pt idx="5">
                  <c:v>U38 Self</c:v>
                </c:pt>
                <c:pt idx="6">
                  <c:v>U38 - B8</c:v>
                </c:pt>
                <c:pt idx="7">
                  <c:v>U38 - U50</c:v>
                </c:pt>
                <c:pt idx="8">
                  <c:v>U38 - U94</c:v>
                </c:pt>
                <c:pt idx="10">
                  <c:v>U50 Self</c:v>
                </c:pt>
                <c:pt idx="11">
                  <c:v>U50 - B8</c:v>
                </c:pt>
                <c:pt idx="12">
                  <c:v>U50 - U38</c:v>
                </c:pt>
                <c:pt idx="13">
                  <c:v>U50 - U94</c:v>
                </c:pt>
                <c:pt idx="15">
                  <c:v>U94 Self</c:v>
                </c:pt>
                <c:pt idx="16">
                  <c:v>U94 - B8</c:v>
                </c:pt>
                <c:pt idx="17">
                  <c:v>U94 - U38</c:v>
                </c:pt>
                <c:pt idx="18">
                  <c:v>U94 - U50</c:v>
                </c:pt>
                <c:pt idx="20">
                  <c:v>Batch </c:v>
                </c:pt>
              </c:strCache>
            </c:strRef>
          </c:cat>
          <c:val>
            <c:numRef>
              <c:f>'A.cer 1'!$T$9:$T$29</c:f>
              <c:numCache>
                <c:formatCode>General</c:formatCode>
                <c:ptCount val="21"/>
                <c:pt idx="0">
                  <c:v>2.6873325679295825</c:v>
                </c:pt>
                <c:pt idx="1">
                  <c:v>98.373983739837399</c:v>
                </c:pt>
                <c:pt idx="2">
                  <c:v>71.640056478766155</c:v>
                </c:pt>
                <c:pt idx="3">
                  <c:v>83.684514494373659</c:v>
                </c:pt>
                <c:pt idx="5">
                  <c:v>4.6991968044599624</c:v>
                </c:pt>
                <c:pt idx="6">
                  <c:v>79.128980591671379</c:v>
                </c:pt>
                <c:pt idx="7">
                  <c:v>64.123093681917211</c:v>
                </c:pt>
                <c:pt idx="8">
                  <c:v>64.123093681917211</c:v>
                </c:pt>
                <c:pt idx="10">
                  <c:v>2.1604938271604937</c:v>
                </c:pt>
                <c:pt idx="11">
                  <c:v>87.176345666911701</c:v>
                </c:pt>
                <c:pt idx="12">
                  <c:v>96.489262371615311</c:v>
                </c:pt>
                <c:pt idx="13">
                  <c:v>37.473036223036225</c:v>
                </c:pt>
                <c:pt idx="15">
                  <c:v>1.7450022461814914</c:v>
                </c:pt>
                <c:pt idx="16">
                  <c:v>88.804619543701278</c:v>
                </c:pt>
                <c:pt idx="17">
                  <c:v>90.4885549038775</c:v>
                </c:pt>
                <c:pt idx="18">
                  <c:v>65.403086910439853</c:v>
                </c:pt>
                <c:pt idx="20">
                  <c:v>75.88288045915165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0-4A82-ACE6-458F413A2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143232"/>
        <c:axId val="540151760"/>
      </c:barChart>
      <c:catAx>
        <c:axId val="54014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</a:t>
                </a:r>
                <a:r>
                  <a:rPr lang="en-US" baseline="0"/>
                  <a:t> (Sperm-Ova)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51760"/>
        <c:crosses val="autoZero"/>
        <c:auto val="1"/>
        <c:lblAlgn val="ctr"/>
        <c:lblOffset val="100"/>
        <c:noMultiLvlLbl val="0"/>
      </c:catAx>
      <c:valAx>
        <c:axId val="5401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%</a:t>
                </a:r>
                <a:r>
                  <a:rPr lang="en-US" baseline="0"/>
                  <a:t> Fert.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867928325157299E-2"/>
          <c:y val="7.3338426279602756E-2"/>
          <c:w val="0.92160802916948359"/>
          <c:h val="0.747276526739889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'A.cer 1'!$X$7</c:f>
              <c:strCache>
                <c:ptCount val="1"/>
                <c:pt idx="0">
                  <c:v>% Fert.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87-45DD-8C15-944904496CA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787-45DD-8C15-944904496CA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87-45DD-8C15-944904496CA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787-45DD-8C15-944904496CA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87-45DD-8C15-944904496CA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787-45DD-8C15-944904496CA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87-45DD-8C15-944904496CA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787-45DD-8C15-944904496CA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87-45DD-8C15-944904496CA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787-45DD-8C15-944904496CA0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87-45DD-8C15-944904496CA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787-45DD-8C15-944904496CA0}"/>
              </c:ext>
            </c:extLst>
          </c:dPt>
          <c:dPt>
            <c:idx val="3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87-45DD-8C15-944904496CA0}"/>
              </c:ext>
            </c:extLst>
          </c:dPt>
          <c:errBars>
            <c:errBarType val="both"/>
            <c:errValType val="cust"/>
            <c:noEndCap val="0"/>
            <c:plus>
              <c:numRef>
                <c:f>'A.cer 1'!$Y$8:$Y$38</c:f>
                <c:numCache>
                  <c:formatCode>General</c:formatCode>
                  <c:ptCount val="31"/>
                  <c:pt idx="0">
                    <c:v>0.34468757769270458</c:v>
                  </c:pt>
                  <c:pt idx="1">
                    <c:v>5.4667449201210516</c:v>
                  </c:pt>
                  <c:pt idx="2">
                    <c:v>1.6260162601626009</c:v>
                  </c:pt>
                  <c:pt idx="3">
                    <c:v>1.050968549619304</c:v>
                  </c:pt>
                  <c:pt idx="5">
                    <c:v>0.34468757769270458</c:v>
                  </c:pt>
                  <c:pt idx="6">
                    <c:v>7.2983525658565505</c:v>
                  </c:pt>
                  <c:pt idx="7">
                    <c:v>5.3958623994619392</c:v>
                  </c:pt>
                  <c:pt idx="8">
                    <c:v>9.5802751113672591E-2</c:v>
                  </c:pt>
                  <c:pt idx="10">
                    <c:v>0.34468757769270458</c:v>
                  </c:pt>
                  <c:pt idx="11">
                    <c:v>1.8809136978375511</c:v>
                  </c:pt>
                  <c:pt idx="12">
                    <c:v>4.0604115541806589</c:v>
                  </c:pt>
                  <c:pt idx="13">
                    <c:v>1.1317512660692264</c:v>
                  </c:pt>
                  <c:pt idx="15">
                    <c:v>5.4667449201210516</c:v>
                  </c:pt>
                  <c:pt idx="16">
                    <c:v>7.2983525658565505</c:v>
                  </c:pt>
                  <c:pt idx="17">
                    <c:v>7.1745114227543754</c:v>
                  </c:pt>
                  <c:pt idx="18">
                    <c:v>5.9597332178868934</c:v>
                  </c:pt>
                  <c:pt idx="20">
                    <c:v>5.4667449201210516</c:v>
                  </c:pt>
                  <c:pt idx="21">
                    <c:v>1.8809136978375511</c:v>
                  </c:pt>
                  <c:pt idx="22">
                    <c:v>3.7818928150572582</c:v>
                  </c:pt>
                  <c:pt idx="23">
                    <c:v>1.112824467735799</c:v>
                  </c:pt>
                  <c:pt idx="25">
                    <c:v>7.2983525658565505</c:v>
                  </c:pt>
                  <c:pt idx="26">
                    <c:v>1.8809136978375511</c:v>
                  </c:pt>
                  <c:pt idx="27">
                    <c:v>5.3902751298830314</c:v>
                  </c:pt>
                  <c:pt idx="28">
                    <c:v>3.4761403349250029</c:v>
                  </c:pt>
                  <c:pt idx="30">
                    <c:v>1.4817705184475725</c:v>
                  </c:pt>
                </c:numCache>
              </c:numRef>
            </c:plus>
            <c:minus>
              <c:numRef>
                <c:f>'A.cer 1'!$Y$8:$Y$38</c:f>
                <c:numCache>
                  <c:formatCode>General</c:formatCode>
                  <c:ptCount val="31"/>
                  <c:pt idx="0">
                    <c:v>0.34468757769270458</c:v>
                  </c:pt>
                  <c:pt idx="1">
                    <c:v>5.4667449201210516</c:v>
                  </c:pt>
                  <c:pt idx="2">
                    <c:v>1.6260162601626009</c:v>
                  </c:pt>
                  <c:pt idx="3">
                    <c:v>1.050968549619304</c:v>
                  </c:pt>
                  <c:pt idx="5">
                    <c:v>0.34468757769270458</c:v>
                  </c:pt>
                  <c:pt idx="6">
                    <c:v>7.2983525658565505</c:v>
                  </c:pt>
                  <c:pt idx="7">
                    <c:v>5.3958623994619392</c:v>
                  </c:pt>
                  <c:pt idx="8">
                    <c:v>9.5802751113672591E-2</c:v>
                  </c:pt>
                  <c:pt idx="10">
                    <c:v>0.34468757769270458</c:v>
                  </c:pt>
                  <c:pt idx="11">
                    <c:v>1.8809136978375511</c:v>
                  </c:pt>
                  <c:pt idx="12">
                    <c:v>4.0604115541806589</c:v>
                  </c:pt>
                  <c:pt idx="13">
                    <c:v>1.1317512660692264</c:v>
                  </c:pt>
                  <c:pt idx="15">
                    <c:v>5.4667449201210516</c:v>
                  </c:pt>
                  <c:pt idx="16">
                    <c:v>7.2983525658565505</c:v>
                  </c:pt>
                  <c:pt idx="17">
                    <c:v>7.1745114227543754</c:v>
                  </c:pt>
                  <c:pt idx="18">
                    <c:v>5.9597332178868934</c:v>
                  </c:pt>
                  <c:pt idx="20">
                    <c:v>5.4667449201210516</c:v>
                  </c:pt>
                  <c:pt idx="21">
                    <c:v>1.8809136978375511</c:v>
                  </c:pt>
                  <c:pt idx="22">
                    <c:v>3.7818928150572582</c:v>
                  </c:pt>
                  <c:pt idx="23">
                    <c:v>1.112824467735799</c:v>
                  </c:pt>
                  <c:pt idx="25">
                    <c:v>7.2983525658565505</c:v>
                  </c:pt>
                  <c:pt idx="26">
                    <c:v>1.8809136978375511</c:v>
                  </c:pt>
                  <c:pt idx="27">
                    <c:v>5.3902751298830314</c:v>
                  </c:pt>
                  <c:pt idx="28">
                    <c:v>3.4761403349250029</c:v>
                  </c:pt>
                  <c:pt idx="30">
                    <c:v>1.4817705184475725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'A.cer 1'!$W$8:$W$38</c:f>
              <c:strCache>
                <c:ptCount val="31"/>
                <c:pt idx="0">
                  <c:v>B8 Self</c:v>
                </c:pt>
                <c:pt idx="1">
                  <c:v>U38 Self</c:v>
                </c:pt>
                <c:pt idx="2">
                  <c:v>B8- U38</c:v>
                </c:pt>
                <c:pt idx="3">
                  <c:v>U38 - B8</c:v>
                </c:pt>
                <c:pt idx="5">
                  <c:v>B8 Self</c:v>
                </c:pt>
                <c:pt idx="6">
                  <c:v>U50 Self</c:v>
                </c:pt>
                <c:pt idx="7">
                  <c:v>B8 - U50</c:v>
                </c:pt>
                <c:pt idx="8">
                  <c:v>U50 - B8</c:v>
                </c:pt>
                <c:pt idx="10">
                  <c:v>B8 Self</c:v>
                </c:pt>
                <c:pt idx="11">
                  <c:v>U94 Self</c:v>
                </c:pt>
                <c:pt idx="12">
                  <c:v>B8-U94</c:v>
                </c:pt>
                <c:pt idx="13">
                  <c:v>U94 - B8</c:v>
                </c:pt>
                <c:pt idx="15">
                  <c:v>U38 Self</c:v>
                </c:pt>
                <c:pt idx="16">
                  <c:v>U50 Self</c:v>
                </c:pt>
                <c:pt idx="17">
                  <c:v>U38 - U50</c:v>
                </c:pt>
                <c:pt idx="18">
                  <c:v>U50 - U38</c:v>
                </c:pt>
                <c:pt idx="20">
                  <c:v>U38 Self</c:v>
                </c:pt>
                <c:pt idx="21">
                  <c:v>U94 Self</c:v>
                </c:pt>
                <c:pt idx="22">
                  <c:v>U38 - U94</c:v>
                </c:pt>
                <c:pt idx="23">
                  <c:v>U94 - U38</c:v>
                </c:pt>
                <c:pt idx="25">
                  <c:v>U50 Self</c:v>
                </c:pt>
                <c:pt idx="26">
                  <c:v>U94 Self</c:v>
                </c:pt>
                <c:pt idx="27">
                  <c:v>U50 - U94</c:v>
                </c:pt>
                <c:pt idx="28">
                  <c:v>U94 - U50</c:v>
                </c:pt>
                <c:pt idx="30">
                  <c:v>Batch </c:v>
                </c:pt>
              </c:strCache>
            </c:strRef>
          </c:cat>
          <c:val>
            <c:numRef>
              <c:f>'A.cer 1'!$X$8:$X$38</c:f>
              <c:numCache>
                <c:formatCode>General</c:formatCode>
                <c:ptCount val="31"/>
                <c:pt idx="0">
                  <c:v>2.6873325679295825</c:v>
                </c:pt>
                <c:pt idx="1">
                  <c:v>4.6991968044599624</c:v>
                </c:pt>
                <c:pt idx="2">
                  <c:v>98.373983739837399</c:v>
                </c:pt>
                <c:pt idx="3">
                  <c:v>79.128980591671379</c:v>
                </c:pt>
                <c:pt idx="5">
                  <c:v>2.6873325679295825</c:v>
                </c:pt>
                <c:pt idx="6">
                  <c:v>2.1604938271604937</c:v>
                </c:pt>
                <c:pt idx="7">
                  <c:v>71.640056478766155</c:v>
                </c:pt>
                <c:pt idx="8">
                  <c:v>87.176345666911701</c:v>
                </c:pt>
                <c:pt idx="10">
                  <c:v>2.6873325679295825</c:v>
                </c:pt>
                <c:pt idx="11">
                  <c:v>1.7450022461814914</c:v>
                </c:pt>
                <c:pt idx="12">
                  <c:v>83.684514494373659</c:v>
                </c:pt>
                <c:pt idx="13">
                  <c:v>88.804619543701278</c:v>
                </c:pt>
                <c:pt idx="15">
                  <c:v>4.6991968044599624</c:v>
                </c:pt>
                <c:pt idx="16">
                  <c:v>2.1604938271604937</c:v>
                </c:pt>
                <c:pt idx="17">
                  <c:v>64.123093681917211</c:v>
                </c:pt>
                <c:pt idx="18">
                  <c:v>96.489262371615311</c:v>
                </c:pt>
                <c:pt idx="20">
                  <c:v>4.6991968044599624</c:v>
                </c:pt>
                <c:pt idx="21">
                  <c:v>1.7450022461814914</c:v>
                </c:pt>
                <c:pt idx="22">
                  <c:v>64.123093681917211</c:v>
                </c:pt>
                <c:pt idx="23">
                  <c:v>90.4885549038775</c:v>
                </c:pt>
                <c:pt idx="25">
                  <c:v>2.1604938271604937</c:v>
                </c:pt>
                <c:pt idx="26">
                  <c:v>1.7450022461814914</c:v>
                </c:pt>
                <c:pt idx="27">
                  <c:v>37.473036223036225</c:v>
                </c:pt>
                <c:pt idx="28">
                  <c:v>65.403086910439853</c:v>
                </c:pt>
                <c:pt idx="30">
                  <c:v>75.88288045915165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7-45DD-8C15-944904496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-4"/>
        <c:axId val="543070816"/>
        <c:axId val="543070160"/>
      </c:barChart>
      <c:catAx>
        <c:axId val="54307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Genet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Crosses (Sperm-Ova)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70160"/>
        <c:crosses val="autoZero"/>
        <c:auto val="1"/>
        <c:lblAlgn val="ctr"/>
        <c:lblOffset val="100"/>
        <c:noMultiLvlLbl val="0"/>
      </c:catAx>
      <c:valAx>
        <c:axId val="5430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Fert.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7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Fert. of A.cer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'A.cer 2'!$S$12</c:f>
              <c:strCache>
                <c:ptCount val="1"/>
                <c:pt idx="0">
                  <c:v>%Fert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0F4F-4C5A-B808-6894B08375B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0F4F-4C5A-B808-6894B08375B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0F4F-4C5A-B808-6894B08375B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0F4F-4C5A-B808-6894B08375B9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0F4F-4C5A-B808-6894B08375B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0F4F-4C5A-B808-6894B08375B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0F4F-4C5A-B808-6894B08375B9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0F4F-4C5A-B808-6894B08375B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0F4F-4C5A-B808-6894B08375B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0F4F-4C5A-B808-6894B08375B9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0F4F-4C5A-B808-6894B08375B9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0F4F-4C5A-B808-6894B08375B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0F4F-4C5A-B808-6894B08375B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0F4F-4C5A-B808-6894B08375B9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0F4F-4C5A-B808-6894B08375B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0F4F-4C5A-B808-6894B08375B9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0F4F-4C5A-B808-6894B08375B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0F4F-4C5A-B808-6894B08375B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0F4F-4C5A-B808-6894B08375B9}"/>
              </c:ext>
            </c:extLst>
          </c:dPt>
          <c:dPt>
            <c:idx val="2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0F4F-4C5A-B808-6894B08375B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0F4F-4C5A-B808-6894B08375B9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0F4F-4C5A-B808-6894B08375B9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0F4F-4C5A-B808-6894B08375B9}"/>
              </c:ext>
            </c:extLst>
          </c:dPt>
          <c:dPt>
            <c:idx val="2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0F4F-4C5A-B808-6894B08375B9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0F4F-4C5A-B808-6894B08375B9}"/>
              </c:ext>
            </c:extLst>
          </c:dPt>
          <c:dPt>
            <c:idx val="3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0F4F-4C5A-B808-6894B08375B9}"/>
              </c:ext>
            </c:extLst>
          </c:dPt>
          <c:dPt>
            <c:idx val="3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F4F-4C5A-B808-6894B08375B9}"/>
              </c:ext>
            </c:extLst>
          </c:dPt>
          <c:dPt>
            <c:idx val="3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F4F-4C5A-B808-6894B08375B9}"/>
              </c:ext>
            </c:extLst>
          </c:dPt>
          <c:dPt>
            <c:idx val="3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4F-4C5A-B808-6894B08375B9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F4F-4C5A-B808-6894B08375B9}"/>
              </c:ext>
            </c:extLst>
          </c:dPt>
          <c:dPt>
            <c:idx val="3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F4F-4C5A-B808-6894B08375B9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F4F-4C5A-B808-6894B08375B9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F4F-4C5A-B808-6894B08375B9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F4F-4C5A-B808-6894B08375B9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F4F-4C5A-B808-6894B08375B9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F4F-4C5A-B808-6894B08375B9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F4F-4C5A-B808-6894B08375B9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F4F-4C5A-B808-6894B08375B9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F4F-4C5A-B808-6894B08375B9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F4F-4C5A-B808-6894B08375B9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F4F-4C5A-B808-6894B08375B9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F4F-4C5A-B808-6894B08375B9}"/>
              </c:ext>
            </c:extLst>
          </c:dPt>
          <c:dPt>
            <c:idx val="5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F4F-4C5A-B808-6894B08375B9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F4F-4C5A-B808-6894B08375B9}"/>
              </c:ext>
            </c:extLst>
          </c:dPt>
          <c:dPt>
            <c:idx val="5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F4F-4C5A-B808-6894B08375B9}"/>
              </c:ext>
            </c:extLst>
          </c:dPt>
          <c:dPt>
            <c:idx val="5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F4F-4C5A-B808-6894B08375B9}"/>
              </c:ext>
            </c:extLst>
          </c:dPt>
          <c:dPt>
            <c:idx val="5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F4F-4C5A-B808-6894B08375B9}"/>
              </c:ext>
            </c:extLst>
          </c:dPt>
          <c:dPt>
            <c:idx val="5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F4F-4C5A-B808-6894B08375B9}"/>
              </c:ext>
            </c:extLst>
          </c:dPt>
          <c:dPt>
            <c:idx val="6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F4F-4C5A-B808-6894B08375B9}"/>
              </c:ext>
            </c:extLst>
          </c:dPt>
          <c:dPt>
            <c:idx val="6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F4F-4C5A-B808-6894B08375B9}"/>
              </c:ext>
            </c:extLst>
          </c:dPt>
          <c:dPt>
            <c:idx val="6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F4F-4C5A-B808-6894B08375B9}"/>
              </c:ext>
            </c:extLst>
          </c:dPt>
          <c:dPt>
            <c:idx val="6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F4F-4C5A-B808-6894B08375B9}"/>
              </c:ext>
            </c:extLst>
          </c:dPt>
          <c:dPt>
            <c:idx val="6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F4F-4C5A-B808-6894B08375B9}"/>
              </c:ext>
            </c:extLst>
          </c:dPt>
          <c:dPt>
            <c:idx val="6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4F-4C5A-B808-6894B08375B9}"/>
              </c:ext>
            </c:extLst>
          </c:dPt>
          <c:dPt>
            <c:idx val="6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F4F-4C5A-B808-6894B08375B9}"/>
              </c:ext>
            </c:extLst>
          </c:dPt>
          <c:dPt>
            <c:idx val="6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4F-4C5A-B808-6894B08375B9}"/>
              </c:ext>
            </c:extLst>
          </c:dPt>
          <c:dPt>
            <c:idx val="7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F4F-4C5A-B808-6894B08375B9}"/>
              </c:ext>
            </c:extLst>
          </c:dPt>
          <c:dPt>
            <c:idx val="7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4F-4C5A-B808-6894B08375B9}"/>
              </c:ext>
            </c:extLst>
          </c:dPt>
          <c:cat>
            <c:strRef>
              <c:f>'A.cer 2'!$R$13:$R$86</c:f>
              <c:strCache>
                <c:ptCount val="74"/>
                <c:pt idx="0">
                  <c:v>U24 Self</c:v>
                </c:pt>
                <c:pt idx="1">
                  <c:v>U24-U94</c:v>
                </c:pt>
                <c:pt idx="2">
                  <c:v>U24-M13</c:v>
                </c:pt>
                <c:pt idx="3">
                  <c:v>U24-U50</c:v>
                </c:pt>
                <c:pt idx="4">
                  <c:v>U24-U32</c:v>
                </c:pt>
                <c:pt idx="5">
                  <c:v>U24-U12</c:v>
                </c:pt>
                <c:pt idx="6">
                  <c:v>U24-U16</c:v>
                </c:pt>
                <c:pt idx="7">
                  <c:v>U24-U4</c:v>
                </c:pt>
                <c:pt idx="9">
                  <c:v>U94-U94</c:v>
                </c:pt>
                <c:pt idx="10">
                  <c:v>U94-U24</c:v>
                </c:pt>
                <c:pt idx="11">
                  <c:v>U94-M13</c:v>
                </c:pt>
                <c:pt idx="12">
                  <c:v>U94-U50</c:v>
                </c:pt>
                <c:pt idx="13">
                  <c:v>U94-U32</c:v>
                </c:pt>
                <c:pt idx="14">
                  <c:v>U94-U12</c:v>
                </c:pt>
                <c:pt idx="15">
                  <c:v>U94-U16</c:v>
                </c:pt>
                <c:pt idx="16">
                  <c:v>U94-U4</c:v>
                </c:pt>
                <c:pt idx="18">
                  <c:v>M13 Self</c:v>
                </c:pt>
                <c:pt idx="19">
                  <c:v>M13-U24</c:v>
                </c:pt>
                <c:pt idx="20">
                  <c:v>M13-U94</c:v>
                </c:pt>
                <c:pt idx="21">
                  <c:v>M13-U50</c:v>
                </c:pt>
                <c:pt idx="22">
                  <c:v>M13-U32</c:v>
                </c:pt>
                <c:pt idx="23">
                  <c:v>M13-U12</c:v>
                </c:pt>
                <c:pt idx="24">
                  <c:v>M13-U16</c:v>
                </c:pt>
                <c:pt idx="25">
                  <c:v>M13-U4</c:v>
                </c:pt>
                <c:pt idx="27">
                  <c:v>U50 Self</c:v>
                </c:pt>
                <c:pt idx="28">
                  <c:v>U50-U24</c:v>
                </c:pt>
                <c:pt idx="29">
                  <c:v>U50-U94</c:v>
                </c:pt>
                <c:pt idx="30">
                  <c:v>U50-M13</c:v>
                </c:pt>
                <c:pt idx="31">
                  <c:v>U50-U32</c:v>
                </c:pt>
                <c:pt idx="32">
                  <c:v>U50-U12</c:v>
                </c:pt>
                <c:pt idx="33">
                  <c:v>U50-U16</c:v>
                </c:pt>
                <c:pt idx="34">
                  <c:v>U50-U4</c:v>
                </c:pt>
                <c:pt idx="36">
                  <c:v>U32 Self </c:v>
                </c:pt>
                <c:pt idx="37">
                  <c:v>U32-U24</c:v>
                </c:pt>
                <c:pt idx="38">
                  <c:v>U32-U94</c:v>
                </c:pt>
                <c:pt idx="39">
                  <c:v>U32-M13</c:v>
                </c:pt>
                <c:pt idx="40">
                  <c:v>U32-U50</c:v>
                </c:pt>
                <c:pt idx="41">
                  <c:v>U32-U12</c:v>
                </c:pt>
                <c:pt idx="42">
                  <c:v>U32-U16</c:v>
                </c:pt>
                <c:pt idx="43">
                  <c:v>U32-U4</c:v>
                </c:pt>
                <c:pt idx="45">
                  <c:v>U12 Self</c:v>
                </c:pt>
                <c:pt idx="46">
                  <c:v>U12-U24</c:v>
                </c:pt>
                <c:pt idx="47">
                  <c:v>U12-U94</c:v>
                </c:pt>
                <c:pt idx="48">
                  <c:v>U12-M13</c:v>
                </c:pt>
                <c:pt idx="49">
                  <c:v>U12-U50</c:v>
                </c:pt>
                <c:pt idx="50">
                  <c:v>U12-U32</c:v>
                </c:pt>
                <c:pt idx="51">
                  <c:v>U12-U16</c:v>
                </c:pt>
                <c:pt idx="52">
                  <c:v>U12-U4</c:v>
                </c:pt>
                <c:pt idx="54">
                  <c:v>U16 Self</c:v>
                </c:pt>
                <c:pt idx="55">
                  <c:v>U16-U24</c:v>
                </c:pt>
                <c:pt idx="56">
                  <c:v>U16-U94</c:v>
                </c:pt>
                <c:pt idx="57">
                  <c:v>U16-M13</c:v>
                </c:pt>
                <c:pt idx="58">
                  <c:v>U16-U50</c:v>
                </c:pt>
                <c:pt idx="59">
                  <c:v>U16-U32</c:v>
                </c:pt>
                <c:pt idx="60">
                  <c:v>U16-U12</c:v>
                </c:pt>
                <c:pt idx="61">
                  <c:v>U16-U4</c:v>
                </c:pt>
                <c:pt idx="63">
                  <c:v>U4 Self</c:v>
                </c:pt>
                <c:pt idx="64">
                  <c:v>U4-U24</c:v>
                </c:pt>
                <c:pt idx="65">
                  <c:v>U4-U94</c:v>
                </c:pt>
                <c:pt idx="66">
                  <c:v>U4-M13</c:v>
                </c:pt>
                <c:pt idx="67">
                  <c:v>U4-U50</c:v>
                </c:pt>
                <c:pt idx="68">
                  <c:v>U4-U32</c:v>
                </c:pt>
                <c:pt idx="69">
                  <c:v>U4-U12</c:v>
                </c:pt>
                <c:pt idx="70">
                  <c:v>U4-U16</c:v>
                </c:pt>
                <c:pt idx="73">
                  <c:v>Batch </c:v>
                </c:pt>
              </c:strCache>
            </c:strRef>
          </c:cat>
          <c:val>
            <c:numRef>
              <c:f>'A.cer 2'!$S$13:$S$86</c:f>
              <c:numCache>
                <c:formatCode>General</c:formatCode>
                <c:ptCount val="74"/>
                <c:pt idx="0">
                  <c:v>0.90090090090090091</c:v>
                </c:pt>
                <c:pt idx="1">
                  <c:v>79.486373165618446</c:v>
                </c:pt>
                <c:pt idx="2">
                  <c:v>73.624639249639245</c:v>
                </c:pt>
                <c:pt idx="3">
                  <c:v>71.942110177404302</c:v>
                </c:pt>
                <c:pt idx="4">
                  <c:v>63.048931942374566</c:v>
                </c:pt>
                <c:pt idx="5">
                  <c:v>37.495034308414596</c:v>
                </c:pt>
                <c:pt idx="6">
                  <c:v>78.068232166592821</c:v>
                </c:pt>
                <c:pt idx="7">
                  <c:v>54.305421673842723</c:v>
                </c:pt>
                <c:pt idx="9">
                  <c:v>1.2647754137115801</c:v>
                </c:pt>
                <c:pt idx="10">
                  <c:v>23.73305615069685</c:v>
                </c:pt>
                <c:pt idx="11">
                  <c:v>54.915879442195227</c:v>
                </c:pt>
                <c:pt idx="12">
                  <c:v>78.560840775165502</c:v>
                </c:pt>
                <c:pt idx="13">
                  <c:v>4.640593657051947</c:v>
                </c:pt>
                <c:pt idx="14">
                  <c:v>19.327894327894327</c:v>
                </c:pt>
                <c:pt idx="15">
                  <c:v>66.317016317016311</c:v>
                </c:pt>
                <c:pt idx="16">
                  <c:v>84.455782312925166</c:v>
                </c:pt>
                <c:pt idx="18">
                  <c:v>32.944361659705748</c:v>
                </c:pt>
                <c:pt idx="19">
                  <c:v>67.924641868303837</c:v>
                </c:pt>
                <c:pt idx="20">
                  <c:v>80</c:v>
                </c:pt>
                <c:pt idx="21">
                  <c:v>82.563344972692278</c:v>
                </c:pt>
                <c:pt idx="22">
                  <c:v>61.112914862914863</c:v>
                </c:pt>
                <c:pt idx="23">
                  <c:v>48.162494291526549</c:v>
                </c:pt>
                <c:pt idx="24">
                  <c:v>79.401615718751259</c:v>
                </c:pt>
                <c:pt idx="25">
                  <c:v>74.890206411945528</c:v>
                </c:pt>
                <c:pt idx="27">
                  <c:v>1.7554012345679011</c:v>
                </c:pt>
                <c:pt idx="28">
                  <c:v>57.446505425228828</c:v>
                </c:pt>
                <c:pt idx="29">
                  <c:v>25.750782378430426</c:v>
                </c:pt>
                <c:pt idx="30">
                  <c:v>65.438224799286346</c:v>
                </c:pt>
                <c:pt idx="31">
                  <c:v>38.562144276761622</c:v>
                </c:pt>
                <c:pt idx="32">
                  <c:v>18.873034096914694</c:v>
                </c:pt>
                <c:pt idx="33">
                  <c:v>40.657113909393537</c:v>
                </c:pt>
                <c:pt idx="34">
                  <c:v>42.674061039122627</c:v>
                </c:pt>
                <c:pt idx="36">
                  <c:v>0</c:v>
                </c:pt>
                <c:pt idx="37">
                  <c:v>88.47753542583547</c:v>
                </c:pt>
                <c:pt idx="38">
                  <c:v>3.5589800036690513</c:v>
                </c:pt>
                <c:pt idx="39">
                  <c:v>99.145299145299148</c:v>
                </c:pt>
                <c:pt idx="40">
                  <c:v>82.004186289900574</c:v>
                </c:pt>
                <c:pt idx="41">
                  <c:v>69.881766978541165</c:v>
                </c:pt>
                <c:pt idx="42">
                  <c:v>89.214600568909745</c:v>
                </c:pt>
                <c:pt idx="43">
                  <c:v>75.247485110855308</c:v>
                </c:pt>
                <c:pt idx="45">
                  <c:v>14.53931924882629</c:v>
                </c:pt>
                <c:pt idx="46">
                  <c:v>79.628311866979757</c:v>
                </c:pt>
                <c:pt idx="47">
                  <c:v>88.44086021505376</c:v>
                </c:pt>
                <c:pt idx="48">
                  <c:v>97.710113960113958</c:v>
                </c:pt>
                <c:pt idx="49">
                  <c:v>77.272727272727266</c:v>
                </c:pt>
                <c:pt idx="50">
                  <c:v>69.31450945964859</c:v>
                </c:pt>
                <c:pt idx="51">
                  <c:v>84.523809523809518</c:v>
                </c:pt>
                <c:pt idx="52">
                  <c:v>6.1840554455892223</c:v>
                </c:pt>
                <c:pt idx="54">
                  <c:v>1.0101010101010102</c:v>
                </c:pt>
                <c:pt idx="55">
                  <c:v>82.811967852311611</c:v>
                </c:pt>
                <c:pt idx="56">
                  <c:v>76.937229437229448</c:v>
                </c:pt>
                <c:pt idx="57">
                  <c:v>71.322182397451215</c:v>
                </c:pt>
                <c:pt idx="58">
                  <c:v>68.863532034887541</c:v>
                </c:pt>
                <c:pt idx="59">
                  <c:v>54.012137389202259</c:v>
                </c:pt>
                <c:pt idx="60">
                  <c:v>40.72032558874664</c:v>
                </c:pt>
                <c:pt idx="61">
                  <c:v>80.769070010449312</c:v>
                </c:pt>
                <c:pt idx="63">
                  <c:v>1.7254689254485558</c:v>
                </c:pt>
                <c:pt idx="64">
                  <c:v>34.853801169590646</c:v>
                </c:pt>
                <c:pt idx="65">
                  <c:v>61.940268918724691</c:v>
                </c:pt>
                <c:pt idx="66">
                  <c:v>85.62573099415205</c:v>
                </c:pt>
                <c:pt idx="67">
                  <c:v>76.524747830166547</c:v>
                </c:pt>
                <c:pt idx="68">
                  <c:v>46.151571739807032</c:v>
                </c:pt>
                <c:pt idx="69">
                  <c:v>7.2504389666283799</c:v>
                </c:pt>
                <c:pt idx="70">
                  <c:v>48.247386142122984</c:v>
                </c:pt>
                <c:pt idx="73">
                  <c:v>62.507318951469642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F-4C5A-B808-6894B0837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420568"/>
        <c:axId val="463419584"/>
      </c:barChart>
      <c:catAx>
        <c:axId val="463420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</a:t>
                </a:r>
                <a:r>
                  <a:rPr lang="en-US" baseline="0"/>
                  <a:t> Cross (Sperm-Ova)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19584"/>
        <c:crosses val="autoZero"/>
        <c:auto val="1"/>
        <c:lblAlgn val="ctr"/>
        <c:lblOffset val="100"/>
        <c:noMultiLvlLbl val="0"/>
      </c:catAx>
      <c:valAx>
        <c:axId val="4634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Fert.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2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710808876163206E-2"/>
          <c:y val="5.5820209973753289E-2"/>
          <c:w val="0.95157029400908044"/>
          <c:h val="0.888496500437445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'A.cer 2'!$X$3</c:f>
              <c:strCache>
                <c:ptCount val="1"/>
                <c:pt idx="0">
                  <c:v>%Fert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25A-48D9-9774-3E89E9BAF6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525A-48D9-9774-3E89E9BAF62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525A-48D9-9774-3E89E9BAF62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25A-48D9-9774-3E89E9BAF62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525A-48D9-9774-3E89E9BAF62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25A-48D9-9774-3E89E9BAF62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525A-48D9-9774-3E89E9BAF62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25A-48D9-9774-3E89E9BAF626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525A-48D9-9774-3E89E9BAF626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25A-48D9-9774-3E89E9BAF626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525A-48D9-9774-3E89E9BAF626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25A-48D9-9774-3E89E9BAF626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A9BF-43E5-8FCA-49E5BE83116C}"/>
              </c:ext>
            </c:extLst>
          </c:dPt>
          <c:dPt>
            <c:idx val="3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A9BF-43E5-8FCA-49E5BE83116C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525A-48D9-9774-3E89E9BAF626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525A-48D9-9774-3E89E9BAF626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25A-48D9-9774-3E89E9BAF626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525A-48D9-9774-3E89E9BAF626}"/>
              </c:ext>
            </c:extLst>
          </c:dPt>
          <c:dPt>
            <c:idx val="4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25A-48D9-9774-3E89E9BAF626}"/>
              </c:ext>
            </c:extLst>
          </c:dPt>
          <c:dPt>
            <c:idx val="4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525A-48D9-9774-3E89E9BAF626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525A-48D9-9774-3E89E9BAF626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25A-48D9-9774-3E89E9BAF626}"/>
              </c:ext>
            </c:extLst>
          </c:dPt>
          <c:dPt>
            <c:idx val="5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525A-48D9-9774-3E89E9BAF626}"/>
              </c:ext>
            </c:extLst>
          </c:dPt>
          <c:dPt>
            <c:idx val="5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25A-48D9-9774-3E89E9BAF626}"/>
              </c:ext>
            </c:extLst>
          </c:dPt>
          <c:dPt>
            <c:idx val="6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25A-48D9-9774-3E89E9BAF626}"/>
              </c:ext>
            </c:extLst>
          </c:dPt>
          <c:dPt>
            <c:idx val="6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25A-48D9-9774-3E89E9BAF626}"/>
              </c:ext>
            </c:extLst>
          </c:dPt>
          <c:dPt>
            <c:idx val="6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25A-48D9-9774-3E89E9BAF626}"/>
              </c:ext>
            </c:extLst>
          </c:dPt>
          <c:dPt>
            <c:idx val="6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25A-48D9-9774-3E89E9BAF626}"/>
              </c:ext>
            </c:extLst>
          </c:dPt>
          <c:dPt>
            <c:idx val="7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25A-48D9-9774-3E89E9BAF626}"/>
              </c:ext>
            </c:extLst>
          </c:dPt>
          <c:dPt>
            <c:idx val="7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25A-48D9-9774-3E89E9BAF626}"/>
              </c:ext>
            </c:extLst>
          </c:dPt>
          <c:dPt>
            <c:idx val="7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25A-48D9-9774-3E89E9BAF626}"/>
              </c:ext>
            </c:extLst>
          </c:dPt>
          <c:dPt>
            <c:idx val="7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25A-48D9-9774-3E89E9BAF626}"/>
              </c:ext>
            </c:extLst>
          </c:dPt>
          <c:dPt>
            <c:idx val="8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25A-48D9-9774-3E89E9BAF626}"/>
              </c:ext>
            </c:extLst>
          </c:dPt>
          <c:dPt>
            <c:idx val="8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25A-48D9-9774-3E89E9BAF626}"/>
              </c:ext>
            </c:extLst>
          </c:dPt>
          <c:dPt>
            <c:idx val="8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25A-48D9-9774-3E89E9BAF626}"/>
              </c:ext>
            </c:extLst>
          </c:dPt>
          <c:dPt>
            <c:idx val="8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25A-48D9-9774-3E89E9BAF626}"/>
              </c:ext>
            </c:extLst>
          </c:dPt>
          <c:dPt>
            <c:idx val="9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25A-48D9-9774-3E89E9BAF626}"/>
              </c:ext>
            </c:extLst>
          </c:dPt>
          <c:dPt>
            <c:idx val="9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25A-48D9-9774-3E89E9BAF626}"/>
              </c:ext>
            </c:extLst>
          </c:dPt>
          <c:dPt>
            <c:idx val="9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25A-48D9-9774-3E89E9BAF626}"/>
              </c:ext>
            </c:extLst>
          </c:dPt>
          <c:dPt>
            <c:idx val="10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25A-48D9-9774-3E89E9BAF626}"/>
              </c:ext>
            </c:extLst>
          </c:dPt>
          <c:dPt>
            <c:idx val="10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25A-48D9-9774-3E89E9BAF626}"/>
              </c:ext>
            </c:extLst>
          </c:dPt>
          <c:dPt>
            <c:idx val="10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25A-48D9-9774-3E89E9BAF626}"/>
              </c:ext>
            </c:extLst>
          </c:dPt>
          <c:dPt>
            <c:idx val="10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25A-48D9-9774-3E89E9BAF626}"/>
              </c:ext>
            </c:extLst>
          </c:dPt>
          <c:dPt>
            <c:idx val="1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25A-48D9-9774-3E89E9BAF626}"/>
              </c:ext>
            </c:extLst>
          </c:dPt>
          <c:dPt>
            <c:idx val="1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25A-48D9-9774-3E89E9BAF626}"/>
              </c:ext>
            </c:extLst>
          </c:dPt>
          <c:dPt>
            <c:idx val="1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25A-48D9-9774-3E89E9BAF626}"/>
              </c:ext>
            </c:extLst>
          </c:dPt>
          <c:dPt>
            <c:idx val="1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A-48D9-9774-3E89E9BAF626}"/>
              </c:ext>
            </c:extLst>
          </c:dPt>
          <c:dPt>
            <c:idx val="12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25A-48D9-9774-3E89E9BAF626}"/>
              </c:ext>
            </c:extLst>
          </c:dPt>
          <c:dPt>
            <c:idx val="12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5A-48D9-9774-3E89E9BAF626}"/>
              </c:ext>
            </c:extLst>
          </c:dPt>
          <c:dPt>
            <c:idx val="1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A-48D9-9774-3E89E9BAF626}"/>
              </c:ext>
            </c:extLst>
          </c:dPt>
          <c:dPt>
            <c:idx val="1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5A-48D9-9774-3E89E9BAF626}"/>
              </c:ext>
            </c:extLst>
          </c:dPt>
          <c:dPt>
            <c:idx val="13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5A-48D9-9774-3E89E9BAF626}"/>
              </c:ext>
            </c:extLst>
          </c:dPt>
          <c:dPt>
            <c:idx val="13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25A-48D9-9774-3E89E9BAF626}"/>
              </c:ext>
            </c:extLst>
          </c:dPt>
          <c:dPt>
            <c:idx val="1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5A-48D9-9774-3E89E9BAF626}"/>
              </c:ext>
            </c:extLst>
          </c:dPt>
          <c:dPt>
            <c:idx val="1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5A-48D9-9774-3E89E9BAF626}"/>
              </c:ext>
            </c:extLst>
          </c:dPt>
          <c:dPt>
            <c:idx val="14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5A-48D9-9774-3E89E9BAF626}"/>
              </c:ext>
            </c:extLst>
          </c:dPt>
          <c:errBars>
            <c:errBarType val="both"/>
            <c:errValType val="cust"/>
            <c:noEndCap val="0"/>
            <c:plus>
              <c:numRef>
                <c:f>'A.cer 2'!$Y$4:$Y$145</c:f>
                <c:numCache>
                  <c:formatCode>General</c:formatCode>
                  <c:ptCount val="142"/>
                  <c:pt idx="0">
                    <c:v>4.0551750201988197</c:v>
                  </c:pt>
                  <c:pt idx="1">
                    <c:v>0.64623815285279629</c:v>
                  </c:pt>
                  <c:pt idx="2">
                    <c:v>11.02018350321103</c:v>
                  </c:pt>
                  <c:pt idx="3">
                    <c:v>7.3150940232166102</c:v>
                  </c:pt>
                  <c:pt idx="5">
                    <c:v>4.0551750201988197</c:v>
                  </c:pt>
                  <c:pt idx="6">
                    <c:v>9.406705751412483</c:v>
                  </c:pt>
                  <c:pt idx="7">
                    <c:v>7.8386506775365685</c:v>
                  </c:pt>
                  <c:pt idx="8">
                    <c:v>7.080673021899341</c:v>
                  </c:pt>
                  <c:pt idx="10">
                    <c:v>4.0551750201988197</c:v>
                  </c:pt>
                  <c:pt idx="11">
                    <c:v>1.0735088023130037</c:v>
                  </c:pt>
                  <c:pt idx="12">
                    <c:v>6.4291005073286369</c:v>
                  </c:pt>
                  <c:pt idx="13">
                    <c:v>11.714217281685251</c:v>
                  </c:pt>
                  <c:pt idx="15">
                    <c:v>4.0551750201988197</c:v>
                  </c:pt>
                  <c:pt idx="16">
                    <c:v>0</c:v>
                  </c:pt>
                  <c:pt idx="17">
                    <c:v>4.9777281743560167</c:v>
                  </c:pt>
                  <c:pt idx="18">
                    <c:v>1.4514522552844957</c:v>
                  </c:pt>
                  <c:pt idx="20">
                    <c:v>4.0551750201988197</c:v>
                  </c:pt>
                  <c:pt idx="21">
                    <c:v>1.7254689254485558</c:v>
                  </c:pt>
                  <c:pt idx="22">
                    <c:v>2.1858128414340001</c:v>
                  </c:pt>
                  <c:pt idx="23">
                    <c:v>11.12861266743999</c:v>
                  </c:pt>
                  <c:pt idx="25">
                    <c:v>4.0551750201988197</c:v>
                  </c:pt>
                  <c:pt idx="27">
                    <c:v>7.4444320798291743</c:v>
                  </c:pt>
                  <c:pt idx="30">
                    <c:v>4.0551750201988197</c:v>
                  </c:pt>
                  <c:pt idx="32">
                    <c:v>8.6865424494733503</c:v>
                  </c:pt>
                  <c:pt idx="35">
                    <c:v>0.64623815285279629</c:v>
                  </c:pt>
                  <c:pt idx="37">
                    <c:v>5.8555382485367362</c:v>
                  </c:pt>
                  <c:pt idx="40">
                    <c:v>0.64623815285279629</c:v>
                  </c:pt>
                  <c:pt idx="41">
                    <c:v>1.0735088023130037</c:v>
                  </c:pt>
                  <c:pt idx="42">
                    <c:v>5.0276779767421838</c:v>
                  </c:pt>
                  <c:pt idx="43">
                    <c:v>5.8301193036836398</c:v>
                  </c:pt>
                  <c:pt idx="45">
                    <c:v>0.64623815285279629</c:v>
                  </c:pt>
                  <c:pt idx="46">
                    <c:v>0</c:v>
                  </c:pt>
                  <c:pt idx="47">
                    <c:v>1.7193914137618691</c:v>
                  </c:pt>
                  <c:pt idx="48">
                    <c:v>1.8691468083273886</c:v>
                  </c:pt>
                  <c:pt idx="50">
                    <c:v>0.64623815285279629</c:v>
                  </c:pt>
                  <c:pt idx="51">
                    <c:v>1.7254689254485558</c:v>
                  </c:pt>
                  <c:pt idx="52">
                    <c:v>4.6627832165239997</c:v>
                  </c:pt>
                  <c:pt idx="53">
                    <c:v>4.4311644005014088</c:v>
                  </c:pt>
                  <c:pt idx="55">
                    <c:v>0.64623815285279629</c:v>
                  </c:pt>
                  <c:pt idx="56">
                    <c:v>1.0101010101010102</c:v>
                  </c:pt>
                  <c:pt idx="57">
                    <c:v>2.4083890815584854</c:v>
                  </c:pt>
                  <c:pt idx="58">
                    <c:v>3.2429812143362091</c:v>
                  </c:pt>
                  <c:pt idx="60">
                    <c:v>0.64623815285279629</c:v>
                  </c:pt>
                  <c:pt idx="61">
                    <c:v>0.73838358929644055</c:v>
                  </c:pt>
                  <c:pt idx="62">
                    <c:v>3.2516366372880969</c:v>
                  </c:pt>
                  <c:pt idx="63">
                    <c:v>13.389639033476092</c:v>
                  </c:pt>
                  <c:pt idx="65">
                    <c:v>9.406705751412483</c:v>
                  </c:pt>
                  <c:pt idx="66">
                    <c:v>1.0735088023130037</c:v>
                  </c:pt>
                  <c:pt idx="67">
                    <c:v>2.3960509318837468</c:v>
                  </c:pt>
                  <c:pt idx="68">
                    <c:v>1.6946798737523912</c:v>
                  </c:pt>
                  <c:pt idx="70">
                    <c:v>9.406705751412483</c:v>
                  </c:pt>
                  <c:pt idx="71">
                    <c:v>0</c:v>
                  </c:pt>
                  <c:pt idx="72">
                    <c:v>9.8685140416927712</c:v>
                  </c:pt>
                  <c:pt idx="73">
                    <c:v>0.85470085470085644</c:v>
                  </c:pt>
                  <c:pt idx="75">
                    <c:v>9.406705751412483</c:v>
                  </c:pt>
                  <c:pt idx="76">
                    <c:v>1.7254689254485558</c:v>
                  </c:pt>
                  <c:pt idx="77">
                    <c:v>2.7775649499126596</c:v>
                  </c:pt>
                  <c:pt idx="78">
                    <c:v>0.14285022165335767</c:v>
                  </c:pt>
                  <c:pt idx="80">
                    <c:v>9.406705751412483</c:v>
                  </c:pt>
                  <c:pt idx="81">
                    <c:v>1.0101010101010102</c:v>
                  </c:pt>
                  <c:pt idx="82">
                    <c:v>0.98953613398800322</c:v>
                  </c:pt>
                  <c:pt idx="83">
                    <c:v>9.7511104295970732</c:v>
                  </c:pt>
                  <c:pt idx="85">
                    <c:v>9.406705751412483</c:v>
                  </c:pt>
                  <c:pt idx="86">
                    <c:v>0.73838358929644055</c:v>
                  </c:pt>
                  <c:pt idx="87">
                    <c:v>5.0536188869600496</c:v>
                  </c:pt>
                  <c:pt idx="88">
                    <c:v>0.73330628488502059</c:v>
                  </c:pt>
                  <c:pt idx="90">
                    <c:v>1.0735088023130037</c:v>
                  </c:pt>
                  <c:pt idx="91">
                    <c:v>0</c:v>
                  </c:pt>
                  <c:pt idx="92">
                    <c:v>6.2535700903923477</c:v>
                  </c:pt>
                  <c:pt idx="93">
                    <c:v>3.3051688338986822</c:v>
                  </c:pt>
                  <c:pt idx="95">
                    <c:v>1.0735088023130037</c:v>
                  </c:pt>
                  <c:pt idx="96">
                    <c:v>1.7254689254485558</c:v>
                  </c:pt>
                  <c:pt idx="97">
                    <c:v>3.3308491411457584</c:v>
                  </c:pt>
                  <c:pt idx="98">
                    <c:v>1.5745916432444336</c:v>
                  </c:pt>
                  <c:pt idx="100">
                    <c:v>1.0735088023130037</c:v>
                  </c:pt>
                  <c:pt idx="101">
                    <c:v>1.0101010101010102</c:v>
                  </c:pt>
                  <c:pt idx="102">
                    <c:v>7.7490399858701338</c:v>
                  </c:pt>
                  <c:pt idx="103">
                    <c:v>9.8451497961423815</c:v>
                  </c:pt>
                  <c:pt idx="105">
                    <c:v>1.0735088023130037</c:v>
                  </c:pt>
                  <c:pt idx="106">
                    <c:v>0.73838358929644055</c:v>
                  </c:pt>
                  <c:pt idx="107">
                    <c:v>2.7057793341885716</c:v>
                  </c:pt>
                  <c:pt idx="108">
                    <c:v>7.739563424705957</c:v>
                  </c:pt>
                  <c:pt idx="110">
                    <c:v>0</c:v>
                  </c:pt>
                  <c:pt idx="111">
                    <c:v>1.7254689254485558</c:v>
                  </c:pt>
                  <c:pt idx="112">
                    <c:v>4.6243231865731698</c:v>
                  </c:pt>
                  <c:pt idx="113">
                    <c:v>6.3112162473533804</c:v>
                  </c:pt>
                  <c:pt idx="115">
                    <c:v>0</c:v>
                  </c:pt>
                  <c:pt idx="116">
                    <c:v>1.0101010101010102</c:v>
                  </c:pt>
                  <c:pt idx="117">
                    <c:v>0.98418538943606859</c:v>
                  </c:pt>
                  <c:pt idx="118">
                    <c:v>0.99421486134113513</c:v>
                  </c:pt>
                  <c:pt idx="120">
                    <c:v>0</c:v>
                  </c:pt>
                  <c:pt idx="121">
                    <c:v>0.73838358929644055</c:v>
                  </c:pt>
                  <c:pt idx="122">
                    <c:v>6.3673744179047675</c:v>
                  </c:pt>
                  <c:pt idx="123">
                    <c:v>5.5110961107128675</c:v>
                  </c:pt>
                  <c:pt idx="125">
                    <c:v>1.7254689254485558</c:v>
                  </c:pt>
                  <c:pt idx="126">
                    <c:v>1.0101010101010102</c:v>
                  </c:pt>
                  <c:pt idx="127">
                    <c:v>4.7797285475916027</c:v>
                  </c:pt>
                  <c:pt idx="128">
                    <c:v>5.1905051835528475</c:v>
                  </c:pt>
                  <c:pt idx="130">
                    <c:v>1.7254689254485558</c:v>
                  </c:pt>
                  <c:pt idx="131">
                    <c:v>0.73838358929644055</c:v>
                  </c:pt>
                  <c:pt idx="132">
                    <c:v>2.7911156112657638</c:v>
                  </c:pt>
                  <c:pt idx="133">
                    <c:v>0.12138555979153998</c:v>
                  </c:pt>
                  <c:pt idx="135">
                    <c:v>1.0101010101010102</c:v>
                  </c:pt>
                  <c:pt idx="136">
                    <c:v>0.73838358929644055</c:v>
                  </c:pt>
                  <c:pt idx="137">
                    <c:v>1.9465253258002913</c:v>
                  </c:pt>
                  <c:pt idx="138">
                    <c:v>3.9899162072020071</c:v>
                  </c:pt>
                  <c:pt idx="141">
                    <c:v>4.8910930011334033</c:v>
                  </c:pt>
                </c:numCache>
              </c:numRef>
            </c:plus>
            <c:minus>
              <c:numRef>
                <c:f>'A.cer 2'!$Y$4:$Y$145</c:f>
                <c:numCache>
                  <c:formatCode>General</c:formatCode>
                  <c:ptCount val="142"/>
                  <c:pt idx="0">
                    <c:v>4.0551750201988197</c:v>
                  </c:pt>
                  <c:pt idx="1">
                    <c:v>0.64623815285279629</c:v>
                  </c:pt>
                  <c:pt idx="2">
                    <c:v>11.02018350321103</c:v>
                  </c:pt>
                  <c:pt idx="3">
                    <c:v>7.3150940232166102</c:v>
                  </c:pt>
                  <c:pt idx="5">
                    <c:v>4.0551750201988197</c:v>
                  </c:pt>
                  <c:pt idx="6">
                    <c:v>9.406705751412483</c:v>
                  </c:pt>
                  <c:pt idx="7">
                    <c:v>7.8386506775365685</c:v>
                  </c:pt>
                  <c:pt idx="8">
                    <c:v>7.080673021899341</c:v>
                  </c:pt>
                  <c:pt idx="10">
                    <c:v>4.0551750201988197</c:v>
                  </c:pt>
                  <c:pt idx="11">
                    <c:v>1.0735088023130037</c:v>
                  </c:pt>
                  <c:pt idx="12">
                    <c:v>6.4291005073286369</c:v>
                  </c:pt>
                  <c:pt idx="13">
                    <c:v>11.714217281685251</c:v>
                  </c:pt>
                  <c:pt idx="15">
                    <c:v>4.0551750201988197</c:v>
                  </c:pt>
                  <c:pt idx="16">
                    <c:v>0</c:v>
                  </c:pt>
                  <c:pt idx="17">
                    <c:v>4.9777281743560167</c:v>
                  </c:pt>
                  <c:pt idx="18">
                    <c:v>1.4514522552844957</c:v>
                  </c:pt>
                  <c:pt idx="20">
                    <c:v>4.0551750201988197</c:v>
                  </c:pt>
                  <c:pt idx="21">
                    <c:v>1.7254689254485558</c:v>
                  </c:pt>
                  <c:pt idx="22">
                    <c:v>2.1858128414340001</c:v>
                  </c:pt>
                  <c:pt idx="23">
                    <c:v>11.12861266743999</c:v>
                  </c:pt>
                  <c:pt idx="25">
                    <c:v>4.0551750201988197</c:v>
                  </c:pt>
                  <c:pt idx="27">
                    <c:v>7.4444320798291743</c:v>
                  </c:pt>
                  <c:pt idx="30">
                    <c:v>4.0551750201988197</c:v>
                  </c:pt>
                  <c:pt idx="32">
                    <c:v>8.6865424494733503</c:v>
                  </c:pt>
                  <c:pt idx="35">
                    <c:v>0.64623815285279629</c:v>
                  </c:pt>
                  <c:pt idx="37">
                    <c:v>5.8555382485367362</c:v>
                  </c:pt>
                  <c:pt idx="40">
                    <c:v>0.64623815285279629</c:v>
                  </c:pt>
                  <c:pt idx="41">
                    <c:v>1.0735088023130037</c:v>
                  </c:pt>
                  <c:pt idx="42">
                    <c:v>5.0276779767421838</c:v>
                  </c:pt>
                  <c:pt idx="43">
                    <c:v>5.8301193036836398</c:v>
                  </c:pt>
                  <c:pt idx="45">
                    <c:v>0.64623815285279629</c:v>
                  </c:pt>
                  <c:pt idx="46">
                    <c:v>0</c:v>
                  </c:pt>
                  <c:pt idx="47">
                    <c:v>1.7193914137618691</c:v>
                  </c:pt>
                  <c:pt idx="48">
                    <c:v>1.8691468083273886</c:v>
                  </c:pt>
                  <c:pt idx="50">
                    <c:v>0.64623815285279629</c:v>
                  </c:pt>
                  <c:pt idx="51">
                    <c:v>1.7254689254485558</c:v>
                  </c:pt>
                  <c:pt idx="52">
                    <c:v>4.6627832165239997</c:v>
                  </c:pt>
                  <c:pt idx="53">
                    <c:v>4.4311644005014088</c:v>
                  </c:pt>
                  <c:pt idx="55">
                    <c:v>0.64623815285279629</c:v>
                  </c:pt>
                  <c:pt idx="56">
                    <c:v>1.0101010101010102</c:v>
                  </c:pt>
                  <c:pt idx="57">
                    <c:v>2.4083890815584854</c:v>
                  </c:pt>
                  <c:pt idx="58">
                    <c:v>3.2429812143362091</c:v>
                  </c:pt>
                  <c:pt idx="60">
                    <c:v>0.64623815285279629</c:v>
                  </c:pt>
                  <c:pt idx="61">
                    <c:v>0.73838358929644055</c:v>
                  </c:pt>
                  <c:pt idx="62">
                    <c:v>3.2516366372880969</c:v>
                  </c:pt>
                  <c:pt idx="63">
                    <c:v>13.389639033476092</c:v>
                  </c:pt>
                  <c:pt idx="65">
                    <c:v>9.406705751412483</c:v>
                  </c:pt>
                  <c:pt idx="66">
                    <c:v>1.0735088023130037</c:v>
                  </c:pt>
                  <c:pt idx="67">
                    <c:v>2.3960509318837468</c:v>
                  </c:pt>
                  <c:pt idx="68">
                    <c:v>1.6946798737523912</c:v>
                  </c:pt>
                  <c:pt idx="70">
                    <c:v>9.406705751412483</c:v>
                  </c:pt>
                  <c:pt idx="71">
                    <c:v>0</c:v>
                  </c:pt>
                  <c:pt idx="72">
                    <c:v>9.8685140416927712</c:v>
                  </c:pt>
                  <c:pt idx="73">
                    <c:v>0.85470085470085644</c:v>
                  </c:pt>
                  <c:pt idx="75">
                    <c:v>9.406705751412483</c:v>
                  </c:pt>
                  <c:pt idx="76">
                    <c:v>1.7254689254485558</c:v>
                  </c:pt>
                  <c:pt idx="77">
                    <c:v>2.7775649499126596</c:v>
                  </c:pt>
                  <c:pt idx="78">
                    <c:v>0.14285022165335767</c:v>
                  </c:pt>
                  <c:pt idx="80">
                    <c:v>9.406705751412483</c:v>
                  </c:pt>
                  <c:pt idx="81">
                    <c:v>1.0101010101010102</c:v>
                  </c:pt>
                  <c:pt idx="82">
                    <c:v>0.98953613398800322</c:v>
                  </c:pt>
                  <c:pt idx="83">
                    <c:v>9.7511104295970732</c:v>
                  </c:pt>
                  <c:pt idx="85">
                    <c:v>9.406705751412483</c:v>
                  </c:pt>
                  <c:pt idx="86">
                    <c:v>0.73838358929644055</c:v>
                  </c:pt>
                  <c:pt idx="87">
                    <c:v>5.0536188869600496</c:v>
                  </c:pt>
                  <c:pt idx="88">
                    <c:v>0.73330628488502059</c:v>
                  </c:pt>
                  <c:pt idx="90">
                    <c:v>1.0735088023130037</c:v>
                  </c:pt>
                  <c:pt idx="91">
                    <c:v>0</c:v>
                  </c:pt>
                  <c:pt idx="92">
                    <c:v>6.2535700903923477</c:v>
                  </c:pt>
                  <c:pt idx="93">
                    <c:v>3.3051688338986822</c:v>
                  </c:pt>
                  <c:pt idx="95">
                    <c:v>1.0735088023130037</c:v>
                  </c:pt>
                  <c:pt idx="96">
                    <c:v>1.7254689254485558</c:v>
                  </c:pt>
                  <c:pt idx="97">
                    <c:v>3.3308491411457584</c:v>
                  </c:pt>
                  <c:pt idx="98">
                    <c:v>1.5745916432444336</c:v>
                  </c:pt>
                  <c:pt idx="100">
                    <c:v>1.0735088023130037</c:v>
                  </c:pt>
                  <c:pt idx="101">
                    <c:v>1.0101010101010102</c:v>
                  </c:pt>
                  <c:pt idx="102">
                    <c:v>7.7490399858701338</c:v>
                  </c:pt>
                  <c:pt idx="103">
                    <c:v>9.8451497961423815</c:v>
                  </c:pt>
                  <c:pt idx="105">
                    <c:v>1.0735088023130037</c:v>
                  </c:pt>
                  <c:pt idx="106">
                    <c:v>0.73838358929644055</c:v>
                  </c:pt>
                  <c:pt idx="107">
                    <c:v>2.7057793341885716</c:v>
                  </c:pt>
                  <c:pt idx="108">
                    <c:v>7.739563424705957</c:v>
                  </c:pt>
                  <c:pt idx="110">
                    <c:v>0</c:v>
                  </c:pt>
                  <c:pt idx="111">
                    <c:v>1.7254689254485558</c:v>
                  </c:pt>
                  <c:pt idx="112">
                    <c:v>4.6243231865731698</c:v>
                  </c:pt>
                  <c:pt idx="113">
                    <c:v>6.3112162473533804</c:v>
                  </c:pt>
                  <c:pt idx="115">
                    <c:v>0</c:v>
                  </c:pt>
                  <c:pt idx="116">
                    <c:v>1.0101010101010102</c:v>
                  </c:pt>
                  <c:pt idx="117">
                    <c:v>0.98418538943606859</c:v>
                  </c:pt>
                  <c:pt idx="118">
                    <c:v>0.99421486134113513</c:v>
                  </c:pt>
                  <c:pt idx="120">
                    <c:v>0</c:v>
                  </c:pt>
                  <c:pt idx="121">
                    <c:v>0.73838358929644055</c:v>
                  </c:pt>
                  <c:pt idx="122">
                    <c:v>6.3673744179047675</c:v>
                  </c:pt>
                  <c:pt idx="123">
                    <c:v>5.5110961107128675</c:v>
                  </c:pt>
                  <c:pt idx="125">
                    <c:v>1.7254689254485558</c:v>
                  </c:pt>
                  <c:pt idx="126">
                    <c:v>1.0101010101010102</c:v>
                  </c:pt>
                  <c:pt idx="127">
                    <c:v>4.7797285475916027</c:v>
                  </c:pt>
                  <c:pt idx="128">
                    <c:v>5.1905051835528475</c:v>
                  </c:pt>
                  <c:pt idx="130">
                    <c:v>1.7254689254485558</c:v>
                  </c:pt>
                  <c:pt idx="131">
                    <c:v>0.73838358929644055</c:v>
                  </c:pt>
                  <c:pt idx="132">
                    <c:v>2.7911156112657638</c:v>
                  </c:pt>
                  <c:pt idx="133">
                    <c:v>0.12138555979153998</c:v>
                  </c:pt>
                  <c:pt idx="135">
                    <c:v>1.0101010101010102</c:v>
                  </c:pt>
                  <c:pt idx="136">
                    <c:v>0.73838358929644055</c:v>
                  </c:pt>
                  <c:pt idx="137">
                    <c:v>1.9465253258002913</c:v>
                  </c:pt>
                  <c:pt idx="138">
                    <c:v>3.9899162072020071</c:v>
                  </c:pt>
                  <c:pt idx="141">
                    <c:v>4.8910930011334033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'A.cer 2'!$W$4:$W$145</c:f>
              <c:strCache>
                <c:ptCount val="142"/>
                <c:pt idx="0">
                  <c:v>U24 Self</c:v>
                </c:pt>
                <c:pt idx="1">
                  <c:v>U94 Self</c:v>
                </c:pt>
                <c:pt idx="2">
                  <c:v>U24-U94</c:v>
                </c:pt>
                <c:pt idx="3">
                  <c:v>U94-U24</c:v>
                </c:pt>
                <c:pt idx="5">
                  <c:v>U24 Self</c:v>
                </c:pt>
                <c:pt idx="6">
                  <c:v>M13 Self</c:v>
                </c:pt>
                <c:pt idx="7">
                  <c:v>U24-M13</c:v>
                </c:pt>
                <c:pt idx="8">
                  <c:v>M13-U24</c:v>
                </c:pt>
                <c:pt idx="10">
                  <c:v>U24 Self</c:v>
                </c:pt>
                <c:pt idx="11">
                  <c:v>U50 Self</c:v>
                </c:pt>
                <c:pt idx="12">
                  <c:v>U24-U50</c:v>
                </c:pt>
                <c:pt idx="13">
                  <c:v>U50-U24</c:v>
                </c:pt>
                <c:pt idx="15">
                  <c:v>U24 Self</c:v>
                </c:pt>
                <c:pt idx="16">
                  <c:v>U32 Self </c:v>
                </c:pt>
                <c:pt idx="17">
                  <c:v>U24-U32</c:v>
                </c:pt>
                <c:pt idx="18">
                  <c:v>U32-U24</c:v>
                </c:pt>
                <c:pt idx="20">
                  <c:v>U24 Self</c:v>
                </c:pt>
                <c:pt idx="21">
                  <c:v>U12 Self</c:v>
                </c:pt>
                <c:pt idx="22">
                  <c:v>U24-U12</c:v>
                </c:pt>
                <c:pt idx="23">
                  <c:v>U12-U24</c:v>
                </c:pt>
                <c:pt idx="25">
                  <c:v>U24 Self</c:v>
                </c:pt>
                <c:pt idx="26">
                  <c:v>U16 Self</c:v>
                </c:pt>
                <c:pt idx="27">
                  <c:v>U24-U16</c:v>
                </c:pt>
                <c:pt idx="28">
                  <c:v>U16-U24</c:v>
                </c:pt>
                <c:pt idx="30">
                  <c:v>U24 Self</c:v>
                </c:pt>
                <c:pt idx="31">
                  <c:v>U4 Self</c:v>
                </c:pt>
                <c:pt idx="32">
                  <c:v>U24-U4</c:v>
                </c:pt>
                <c:pt idx="33">
                  <c:v>U4-U24</c:v>
                </c:pt>
                <c:pt idx="35">
                  <c:v>U94 Self</c:v>
                </c:pt>
                <c:pt idx="36">
                  <c:v>M13 Self</c:v>
                </c:pt>
                <c:pt idx="37">
                  <c:v>U94-M13</c:v>
                </c:pt>
                <c:pt idx="38">
                  <c:v>M13-U94</c:v>
                </c:pt>
                <c:pt idx="40">
                  <c:v>U94 Self</c:v>
                </c:pt>
                <c:pt idx="41">
                  <c:v>U50 Self</c:v>
                </c:pt>
                <c:pt idx="42">
                  <c:v>U94-U50</c:v>
                </c:pt>
                <c:pt idx="43">
                  <c:v>U50-U94</c:v>
                </c:pt>
                <c:pt idx="45">
                  <c:v>U94 Self</c:v>
                </c:pt>
                <c:pt idx="46">
                  <c:v>U32 Self </c:v>
                </c:pt>
                <c:pt idx="47">
                  <c:v>U94-U32</c:v>
                </c:pt>
                <c:pt idx="48">
                  <c:v>U32-U94</c:v>
                </c:pt>
                <c:pt idx="50">
                  <c:v>U94 Self</c:v>
                </c:pt>
                <c:pt idx="51">
                  <c:v>U12 Self</c:v>
                </c:pt>
                <c:pt idx="52">
                  <c:v>U94-U12</c:v>
                </c:pt>
                <c:pt idx="53">
                  <c:v>U12-U94</c:v>
                </c:pt>
                <c:pt idx="55">
                  <c:v>U94 Self</c:v>
                </c:pt>
                <c:pt idx="56">
                  <c:v>U16 Self</c:v>
                </c:pt>
                <c:pt idx="57">
                  <c:v>U94-U16</c:v>
                </c:pt>
                <c:pt idx="58">
                  <c:v>U16-U94</c:v>
                </c:pt>
                <c:pt idx="60">
                  <c:v>U94 Self</c:v>
                </c:pt>
                <c:pt idx="61">
                  <c:v>U4 Self</c:v>
                </c:pt>
                <c:pt idx="62">
                  <c:v>U94-U4</c:v>
                </c:pt>
                <c:pt idx="63">
                  <c:v>U4-U94</c:v>
                </c:pt>
                <c:pt idx="65">
                  <c:v>M13 Self</c:v>
                </c:pt>
                <c:pt idx="66">
                  <c:v>U50 Self</c:v>
                </c:pt>
                <c:pt idx="67">
                  <c:v>M13-U50</c:v>
                </c:pt>
                <c:pt idx="68">
                  <c:v>U50-M13</c:v>
                </c:pt>
                <c:pt idx="70">
                  <c:v>M13 Self</c:v>
                </c:pt>
                <c:pt idx="71">
                  <c:v>U32 Self </c:v>
                </c:pt>
                <c:pt idx="72">
                  <c:v>M13-U32</c:v>
                </c:pt>
                <c:pt idx="73">
                  <c:v>U32-M13</c:v>
                </c:pt>
                <c:pt idx="75">
                  <c:v>M13 Self</c:v>
                </c:pt>
                <c:pt idx="76">
                  <c:v>U12 Self</c:v>
                </c:pt>
                <c:pt idx="77">
                  <c:v>M13-U12</c:v>
                </c:pt>
                <c:pt idx="78">
                  <c:v>U12-M13</c:v>
                </c:pt>
                <c:pt idx="80">
                  <c:v>M13 Self</c:v>
                </c:pt>
                <c:pt idx="81">
                  <c:v>U16 Self</c:v>
                </c:pt>
                <c:pt idx="82">
                  <c:v>M13-U16</c:v>
                </c:pt>
                <c:pt idx="83">
                  <c:v>U16-M13</c:v>
                </c:pt>
                <c:pt idx="85">
                  <c:v>M13 Self</c:v>
                </c:pt>
                <c:pt idx="86">
                  <c:v>U4 Self</c:v>
                </c:pt>
                <c:pt idx="87">
                  <c:v>M13-U4</c:v>
                </c:pt>
                <c:pt idx="88">
                  <c:v>U4-M13</c:v>
                </c:pt>
                <c:pt idx="90">
                  <c:v>U50 Self</c:v>
                </c:pt>
                <c:pt idx="91">
                  <c:v>U32 Self </c:v>
                </c:pt>
                <c:pt idx="92">
                  <c:v>U50-U32</c:v>
                </c:pt>
                <c:pt idx="93">
                  <c:v>U32-U50</c:v>
                </c:pt>
                <c:pt idx="95">
                  <c:v>U50 Self</c:v>
                </c:pt>
                <c:pt idx="96">
                  <c:v>U12 Self</c:v>
                </c:pt>
                <c:pt idx="97">
                  <c:v>U50-U12</c:v>
                </c:pt>
                <c:pt idx="98">
                  <c:v>U12-U50</c:v>
                </c:pt>
                <c:pt idx="100">
                  <c:v>U50 Self</c:v>
                </c:pt>
                <c:pt idx="101">
                  <c:v>U16 Self</c:v>
                </c:pt>
                <c:pt idx="102">
                  <c:v>U50-U16</c:v>
                </c:pt>
                <c:pt idx="103">
                  <c:v>U16-U50</c:v>
                </c:pt>
                <c:pt idx="105">
                  <c:v>U50 Self</c:v>
                </c:pt>
                <c:pt idx="106">
                  <c:v>U4 Self</c:v>
                </c:pt>
                <c:pt idx="107">
                  <c:v>U50-U4</c:v>
                </c:pt>
                <c:pt idx="108">
                  <c:v>U4-U50</c:v>
                </c:pt>
                <c:pt idx="110">
                  <c:v>U32 Self </c:v>
                </c:pt>
                <c:pt idx="111">
                  <c:v>U12 Self</c:v>
                </c:pt>
                <c:pt idx="112">
                  <c:v>U32-U12</c:v>
                </c:pt>
                <c:pt idx="113">
                  <c:v>U12-U32</c:v>
                </c:pt>
                <c:pt idx="115">
                  <c:v>U32 Self </c:v>
                </c:pt>
                <c:pt idx="116">
                  <c:v>U16 Self</c:v>
                </c:pt>
                <c:pt idx="117">
                  <c:v>U32-U16</c:v>
                </c:pt>
                <c:pt idx="118">
                  <c:v>U16-U32</c:v>
                </c:pt>
                <c:pt idx="120">
                  <c:v>U32 Self </c:v>
                </c:pt>
                <c:pt idx="121">
                  <c:v>U4 Self</c:v>
                </c:pt>
                <c:pt idx="122">
                  <c:v>U32-U4</c:v>
                </c:pt>
                <c:pt idx="123">
                  <c:v>U4-U32</c:v>
                </c:pt>
                <c:pt idx="125">
                  <c:v>U12 Self</c:v>
                </c:pt>
                <c:pt idx="126">
                  <c:v>U16 Self</c:v>
                </c:pt>
                <c:pt idx="127">
                  <c:v>U12-U16</c:v>
                </c:pt>
                <c:pt idx="128">
                  <c:v>U16-U12</c:v>
                </c:pt>
                <c:pt idx="130">
                  <c:v>U12 Self</c:v>
                </c:pt>
                <c:pt idx="131">
                  <c:v>U4 Self</c:v>
                </c:pt>
                <c:pt idx="132">
                  <c:v>U12-U4</c:v>
                </c:pt>
                <c:pt idx="133">
                  <c:v>U4-U12</c:v>
                </c:pt>
                <c:pt idx="135">
                  <c:v>U16 Self</c:v>
                </c:pt>
                <c:pt idx="136">
                  <c:v>U4 Self</c:v>
                </c:pt>
                <c:pt idx="137">
                  <c:v>U16-U4</c:v>
                </c:pt>
                <c:pt idx="138">
                  <c:v>U4-U16</c:v>
                </c:pt>
                <c:pt idx="141">
                  <c:v>Batch </c:v>
                </c:pt>
              </c:strCache>
            </c:strRef>
          </c:cat>
          <c:val>
            <c:numRef>
              <c:f>'A.cer 2'!$X$4:$X$145</c:f>
              <c:numCache>
                <c:formatCode>General</c:formatCode>
                <c:ptCount val="142"/>
                <c:pt idx="0">
                  <c:v>0.90090090090090091</c:v>
                </c:pt>
                <c:pt idx="1">
                  <c:v>1.2647754137115801</c:v>
                </c:pt>
                <c:pt idx="2">
                  <c:v>79.486373165618446</c:v>
                </c:pt>
                <c:pt idx="3">
                  <c:v>23.73305615069685</c:v>
                </c:pt>
                <c:pt idx="5">
                  <c:v>0.90090090090090091</c:v>
                </c:pt>
                <c:pt idx="6">
                  <c:v>32.944361659705748</c:v>
                </c:pt>
                <c:pt idx="7">
                  <c:v>73.624639249639245</c:v>
                </c:pt>
                <c:pt idx="8">
                  <c:v>67.924641868303837</c:v>
                </c:pt>
                <c:pt idx="10">
                  <c:v>0.90090090090090091</c:v>
                </c:pt>
                <c:pt idx="11">
                  <c:v>1.7554012345679011</c:v>
                </c:pt>
                <c:pt idx="12">
                  <c:v>71.942110177404302</c:v>
                </c:pt>
                <c:pt idx="13">
                  <c:v>57.446505425228828</c:v>
                </c:pt>
                <c:pt idx="15">
                  <c:v>0.90090090090090091</c:v>
                </c:pt>
                <c:pt idx="16">
                  <c:v>0</c:v>
                </c:pt>
                <c:pt idx="17">
                  <c:v>63.048931942374566</c:v>
                </c:pt>
                <c:pt idx="18">
                  <c:v>88.47753542583547</c:v>
                </c:pt>
                <c:pt idx="20">
                  <c:v>0.90090090090090091</c:v>
                </c:pt>
                <c:pt idx="21">
                  <c:v>14.53931924882629</c:v>
                </c:pt>
                <c:pt idx="22">
                  <c:v>37.495034308414596</c:v>
                </c:pt>
                <c:pt idx="23">
                  <c:v>79.628311866979757</c:v>
                </c:pt>
                <c:pt idx="25">
                  <c:v>0.90090090090090091</c:v>
                </c:pt>
                <c:pt idx="26">
                  <c:v>1.0101010101010102</c:v>
                </c:pt>
                <c:pt idx="27">
                  <c:v>78.068232166592821</c:v>
                </c:pt>
                <c:pt idx="28">
                  <c:v>82.811967852311611</c:v>
                </c:pt>
                <c:pt idx="30">
                  <c:v>0.90090090090090091</c:v>
                </c:pt>
                <c:pt idx="31">
                  <c:v>1.4419389476913638</c:v>
                </c:pt>
                <c:pt idx="32">
                  <c:v>54.305421673842723</c:v>
                </c:pt>
                <c:pt idx="33">
                  <c:v>34.853801169590646</c:v>
                </c:pt>
                <c:pt idx="35">
                  <c:v>1.2647754137115801</c:v>
                </c:pt>
                <c:pt idx="36">
                  <c:v>32.944361659705748</c:v>
                </c:pt>
                <c:pt idx="37">
                  <c:v>54.915879442195227</c:v>
                </c:pt>
                <c:pt idx="38">
                  <c:v>80</c:v>
                </c:pt>
                <c:pt idx="40">
                  <c:v>1.2647754137115801</c:v>
                </c:pt>
                <c:pt idx="41">
                  <c:v>1.7554012345679011</c:v>
                </c:pt>
                <c:pt idx="42">
                  <c:v>78.560840775165502</c:v>
                </c:pt>
                <c:pt idx="43">
                  <c:v>25.750782378430426</c:v>
                </c:pt>
                <c:pt idx="45">
                  <c:v>1.2647754137115801</c:v>
                </c:pt>
                <c:pt idx="46">
                  <c:v>0</c:v>
                </c:pt>
                <c:pt idx="47">
                  <c:v>4.640593657051947</c:v>
                </c:pt>
                <c:pt idx="48">
                  <c:v>3.5589800036690513</c:v>
                </c:pt>
                <c:pt idx="50">
                  <c:v>1.2647754137115801</c:v>
                </c:pt>
                <c:pt idx="51">
                  <c:v>14.53931924882629</c:v>
                </c:pt>
                <c:pt idx="52">
                  <c:v>19.327894327894327</c:v>
                </c:pt>
                <c:pt idx="53">
                  <c:v>88.44086021505376</c:v>
                </c:pt>
                <c:pt idx="55">
                  <c:v>1.2647754137115801</c:v>
                </c:pt>
                <c:pt idx="56">
                  <c:v>1.0101010101010102</c:v>
                </c:pt>
                <c:pt idx="57">
                  <c:v>66.317016317016311</c:v>
                </c:pt>
                <c:pt idx="58">
                  <c:v>76.937229437229448</c:v>
                </c:pt>
                <c:pt idx="60">
                  <c:v>1.2647754137115801</c:v>
                </c:pt>
                <c:pt idx="61">
                  <c:v>1.4419389476913638</c:v>
                </c:pt>
                <c:pt idx="62">
                  <c:v>84.455782312925166</c:v>
                </c:pt>
                <c:pt idx="63">
                  <c:v>61.940268918724691</c:v>
                </c:pt>
                <c:pt idx="65">
                  <c:v>32.944361659705748</c:v>
                </c:pt>
                <c:pt idx="66">
                  <c:v>1.7554012345679011</c:v>
                </c:pt>
                <c:pt idx="67">
                  <c:v>82.563344972692278</c:v>
                </c:pt>
                <c:pt idx="68">
                  <c:v>65.438224799286346</c:v>
                </c:pt>
                <c:pt idx="70">
                  <c:v>32.944361659705748</c:v>
                </c:pt>
                <c:pt idx="71">
                  <c:v>0</c:v>
                </c:pt>
                <c:pt idx="72">
                  <c:v>61.112914862914863</c:v>
                </c:pt>
                <c:pt idx="73">
                  <c:v>99.145299145299148</c:v>
                </c:pt>
                <c:pt idx="75">
                  <c:v>32.944361659705748</c:v>
                </c:pt>
                <c:pt idx="76">
                  <c:v>14.53931924882629</c:v>
                </c:pt>
                <c:pt idx="77">
                  <c:v>48.162494291526549</c:v>
                </c:pt>
                <c:pt idx="78">
                  <c:v>97.710113960113958</c:v>
                </c:pt>
                <c:pt idx="80">
                  <c:v>32.944361659705748</c:v>
                </c:pt>
                <c:pt idx="81">
                  <c:v>1.0101010101010102</c:v>
                </c:pt>
                <c:pt idx="82">
                  <c:v>79.401615718751259</c:v>
                </c:pt>
                <c:pt idx="83">
                  <c:v>71.322182397451215</c:v>
                </c:pt>
                <c:pt idx="85">
                  <c:v>32.944361659705748</c:v>
                </c:pt>
                <c:pt idx="86">
                  <c:v>1.4419389476913638</c:v>
                </c:pt>
                <c:pt idx="87">
                  <c:v>74.890206411945528</c:v>
                </c:pt>
                <c:pt idx="88">
                  <c:v>85.62573099415205</c:v>
                </c:pt>
                <c:pt idx="90">
                  <c:v>1.7554012345679011</c:v>
                </c:pt>
                <c:pt idx="91">
                  <c:v>0</c:v>
                </c:pt>
                <c:pt idx="92">
                  <c:v>38.5621442767616</c:v>
                </c:pt>
                <c:pt idx="93">
                  <c:v>82.004186289900602</c:v>
                </c:pt>
                <c:pt idx="95">
                  <c:v>1.7554012345679011</c:v>
                </c:pt>
                <c:pt idx="96">
                  <c:v>14.53931924882629</c:v>
                </c:pt>
                <c:pt idx="97">
                  <c:v>18.873034096914694</c:v>
                </c:pt>
                <c:pt idx="98">
                  <c:v>77.272727272727266</c:v>
                </c:pt>
                <c:pt idx="100">
                  <c:v>1.7554012345679011</c:v>
                </c:pt>
                <c:pt idx="101">
                  <c:v>1.0101010101010102</c:v>
                </c:pt>
                <c:pt idx="102">
                  <c:v>40.657113909393537</c:v>
                </c:pt>
                <c:pt idx="103">
                  <c:v>68.863532034887541</c:v>
                </c:pt>
                <c:pt idx="105">
                  <c:v>1.7554012345679011</c:v>
                </c:pt>
                <c:pt idx="106">
                  <c:v>1.4419389476913638</c:v>
                </c:pt>
                <c:pt idx="107">
                  <c:v>42.674061039122627</c:v>
                </c:pt>
                <c:pt idx="108">
                  <c:v>76.524747830166547</c:v>
                </c:pt>
                <c:pt idx="110">
                  <c:v>0</c:v>
                </c:pt>
                <c:pt idx="111">
                  <c:v>14.53931924882629</c:v>
                </c:pt>
                <c:pt idx="112">
                  <c:v>69.881766978541165</c:v>
                </c:pt>
                <c:pt idx="113">
                  <c:v>69.31450945964859</c:v>
                </c:pt>
                <c:pt idx="115">
                  <c:v>0</c:v>
                </c:pt>
                <c:pt idx="116">
                  <c:v>1.0101010101010102</c:v>
                </c:pt>
                <c:pt idx="117">
                  <c:v>89.214600568909745</c:v>
                </c:pt>
                <c:pt idx="118">
                  <c:v>54.012137389202259</c:v>
                </c:pt>
                <c:pt idx="120">
                  <c:v>0</c:v>
                </c:pt>
                <c:pt idx="121">
                  <c:v>1.4419389476913638</c:v>
                </c:pt>
                <c:pt idx="122">
                  <c:v>75.247485110855308</c:v>
                </c:pt>
                <c:pt idx="123">
                  <c:v>46.151571739807032</c:v>
                </c:pt>
                <c:pt idx="125">
                  <c:v>14.53931924882629</c:v>
                </c:pt>
                <c:pt idx="126">
                  <c:v>1.0101010101010102</c:v>
                </c:pt>
                <c:pt idx="127">
                  <c:v>84.523809523809518</c:v>
                </c:pt>
                <c:pt idx="128">
                  <c:v>40.72032558874664</c:v>
                </c:pt>
                <c:pt idx="130">
                  <c:v>14.53931924882629</c:v>
                </c:pt>
                <c:pt idx="131">
                  <c:v>1.4419389476913638</c:v>
                </c:pt>
                <c:pt idx="132">
                  <c:v>6.1840554455892223</c:v>
                </c:pt>
                <c:pt idx="133">
                  <c:v>7.2504389666283799</c:v>
                </c:pt>
                <c:pt idx="135">
                  <c:v>1.0101010101010102</c:v>
                </c:pt>
                <c:pt idx="136">
                  <c:v>1.4419389476913638</c:v>
                </c:pt>
                <c:pt idx="137">
                  <c:v>80.769070010449312</c:v>
                </c:pt>
                <c:pt idx="138">
                  <c:v>48.247386142122984</c:v>
                </c:pt>
                <c:pt idx="141">
                  <c:v>62.507318951469642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A-48D9-9774-3E89E9BAF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541038368"/>
        <c:axId val="541038696"/>
      </c:barChart>
      <c:catAx>
        <c:axId val="54103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Genet Cross (Sperm-Ova)</a:t>
                </a:r>
              </a:p>
            </c:rich>
          </c:tx>
          <c:layout>
            <c:manualLayout>
              <c:xMode val="edge"/>
              <c:yMode val="edge"/>
              <c:x val="0.43525204872460549"/>
              <c:y val="0.93962007874015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38696"/>
        <c:crosses val="autoZero"/>
        <c:auto val="1"/>
        <c:lblAlgn val="ctr"/>
        <c:lblOffset val="100"/>
        <c:noMultiLvlLbl val="0"/>
      </c:catAx>
      <c:valAx>
        <c:axId val="54103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Fert.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3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816518355224111E-2"/>
          <c:y val="7.0089274455904987E-2"/>
          <c:w val="0.96673604831654103"/>
          <c:h val="0.72027662870741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0D-491B-BA4A-9757A83D1EB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30D-491B-BA4A-9757A83D1EB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30D-491B-BA4A-9757A83D1EB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30D-491B-BA4A-9757A83D1EB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30D-491B-BA4A-9757A83D1EB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30D-491B-BA4A-9757A83D1EB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30D-491B-BA4A-9757A83D1EB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30D-491B-BA4A-9757A83D1EBF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830D-491B-BA4A-9757A83D1EBF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30D-491B-BA4A-9757A83D1EBF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30D-491B-BA4A-9757A83D1EBF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830D-491B-BA4A-9757A83D1EBF}"/>
              </c:ext>
            </c:extLst>
          </c:dPt>
          <c:dPt>
            <c:idx val="31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91D-4484-9EF4-F4840CEA2E4C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91D-4484-9EF4-F4840CEA2E4C}"/>
              </c:ext>
            </c:extLst>
          </c:dPt>
          <c:dPt>
            <c:idx val="3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91D-4484-9EF4-F4840CEA2E4C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91D-4484-9EF4-F4840CEA2E4C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91D-4484-9EF4-F4840CEA2E4C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91D-4484-9EF4-F4840CEA2E4C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91D-4484-9EF4-F4840CEA2E4C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91D-4484-9EF4-F4840CEA2E4C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91D-4484-9EF4-F4840CEA2E4C}"/>
              </c:ext>
            </c:extLst>
          </c:dPt>
          <c:dPt>
            <c:idx val="5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91D-4484-9EF4-F4840CEA2E4C}"/>
              </c:ext>
            </c:extLst>
          </c:dPt>
          <c:dPt>
            <c:idx val="5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91D-4484-9EF4-F4840CEA2E4C}"/>
              </c:ext>
            </c:extLst>
          </c:dPt>
          <c:dPt>
            <c:idx val="6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91D-4484-9EF4-F4840CEA2E4C}"/>
              </c:ext>
            </c:extLst>
          </c:dPt>
          <c:dPt>
            <c:idx val="6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91D-4484-9EF4-F4840CEA2E4C}"/>
              </c:ext>
            </c:extLst>
          </c:dPt>
          <c:dPt>
            <c:idx val="6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91D-4484-9EF4-F4840CEA2E4C}"/>
              </c:ext>
            </c:extLst>
          </c:dPt>
          <c:dPt>
            <c:idx val="6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91D-4484-9EF4-F4840CEA2E4C}"/>
              </c:ext>
            </c:extLst>
          </c:dPt>
          <c:dPt>
            <c:idx val="7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91D-4484-9EF4-F4840CEA2E4C}"/>
              </c:ext>
            </c:extLst>
          </c:dPt>
          <c:dPt>
            <c:idx val="7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591D-4484-9EF4-F4840CEA2E4C}"/>
              </c:ext>
            </c:extLst>
          </c:dPt>
          <c:dPt>
            <c:idx val="7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91D-4484-9EF4-F4840CEA2E4C}"/>
              </c:ext>
            </c:extLst>
          </c:dPt>
          <c:dPt>
            <c:idx val="7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591D-4484-9EF4-F4840CEA2E4C}"/>
              </c:ext>
            </c:extLst>
          </c:dPt>
          <c:dPt>
            <c:idx val="7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4D94-425A-892B-9F6CF5EC9AAC}"/>
              </c:ext>
            </c:extLst>
          </c:dPt>
          <c:dPt>
            <c:idx val="8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591D-4484-9EF4-F4840CEA2E4C}"/>
              </c:ext>
            </c:extLst>
          </c:dPt>
          <c:dPt>
            <c:idx val="8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4D94-425A-892B-9F6CF5EC9AAC}"/>
              </c:ext>
            </c:extLst>
          </c:dPt>
          <c:dPt>
            <c:idx val="8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591D-4484-9EF4-F4840CEA2E4C}"/>
              </c:ext>
            </c:extLst>
          </c:dPt>
          <c:dPt>
            <c:idx val="8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4D94-425A-892B-9F6CF5EC9AAC}"/>
              </c:ext>
            </c:extLst>
          </c:dPt>
          <c:dPt>
            <c:idx val="9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591D-4484-9EF4-F4840CEA2E4C}"/>
              </c:ext>
            </c:extLst>
          </c:dPt>
          <c:dPt>
            <c:idx val="9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4D94-425A-892B-9F6CF5EC9AAC}"/>
              </c:ext>
            </c:extLst>
          </c:dPt>
          <c:dPt>
            <c:idx val="9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591D-4484-9EF4-F4840CEA2E4C}"/>
              </c:ext>
            </c:extLst>
          </c:dPt>
          <c:dPt>
            <c:idx val="9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4D94-425A-892B-9F6CF5EC9AAC}"/>
              </c:ext>
            </c:extLst>
          </c:dPt>
          <c:dPt>
            <c:idx val="10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591D-4484-9EF4-F4840CEA2E4C}"/>
              </c:ext>
            </c:extLst>
          </c:dPt>
          <c:dPt>
            <c:idx val="10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4D94-425A-892B-9F6CF5EC9AAC}"/>
              </c:ext>
            </c:extLst>
          </c:dPt>
          <c:dPt>
            <c:idx val="10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591D-4484-9EF4-F4840CEA2E4C}"/>
              </c:ext>
            </c:extLst>
          </c:dPt>
          <c:dPt>
            <c:idx val="10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4D94-425A-892B-9F6CF5EC9AAC}"/>
              </c:ext>
            </c:extLst>
          </c:dPt>
          <c:dPt>
            <c:idx val="1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591D-4484-9EF4-F4840CEA2E4C}"/>
              </c:ext>
            </c:extLst>
          </c:dPt>
          <c:dPt>
            <c:idx val="1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4D94-425A-892B-9F6CF5EC9AAC}"/>
              </c:ext>
            </c:extLst>
          </c:dPt>
          <c:dPt>
            <c:idx val="11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591D-4484-9EF4-F4840CEA2E4C}"/>
              </c:ext>
            </c:extLst>
          </c:dPt>
          <c:dPt>
            <c:idx val="1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4D94-425A-892B-9F6CF5EC9AAC}"/>
              </c:ext>
            </c:extLst>
          </c:dPt>
          <c:dPt>
            <c:idx val="1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591D-4484-9EF4-F4840CEA2E4C}"/>
              </c:ext>
            </c:extLst>
          </c:dPt>
          <c:dPt>
            <c:idx val="1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4D94-425A-892B-9F6CF5EC9AAC}"/>
              </c:ext>
            </c:extLst>
          </c:dPt>
          <c:dPt>
            <c:idx val="1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591D-4484-9EF4-F4840CEA2E4C}"/>
              </c:ext>
            </c:extLst>
          </c:dPt>
          <c:dPt>
            <c:idx val="1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4D94-425A-892B-9F6CF5EC9AAC}"/>
              </c:ext>
            </c:extLst>
          </c:dPt>
          <c:dPt>
            <c:idx val="13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591D-4484-9EF4-F4840CEA2E4C}"/>
              </c:ext>
            </c:extLst>
          </c:dPt>
          <c:dPt>
            <c:idx val="13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4D94-425A-892B-9F6CF5EC9AAC}"/>
              </c:ext>
            </c:extLst>
          </c:dPt>
          <c:dPt>
            <c:idx val="13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591D-4484-9EF4-F4840CEA2E4C}"/>
              </c:ext>
            </c:extLst>
          </c:dPt>
          <c:dPt>
            <c:idx val="13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4D94-425A-892B-9F6CF5EC9AAC}"/>
              </c:ext>
            </c:extLst>
          </c:dPt>
          <c:dPt>
            <c:idx val="14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591D-4484-9EF4-F4840CEA2E4C}"/>
              </c:ext>
            </c:extLst>
          </c:dPt>
          <c:dPt>
            <c:idx val="14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4D94-425A-892B-9F6CF5EC9AAC}"/>
              </c:ext>
            </c:extLst>
          </c:dPt>
          <c:dPt>
            <c:idx val="14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591D-4484-9EF4-F4840CEA2E4C}"/>
              </c:ext>
            </c:extLst>
          </c:dPt>
          <c:dPt>
            <c:idx val="14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4D94-425A-892B-9F6CF5EC9AAC}"/>
              </c:ext>
            </c:extLst>
          </c:dPt>
          <c:dPt>
            <c:idx val="15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591D-4484-9EF4-F4840CEA2E4C}"/>
              </c:ext>
            </c:extLst>
          </c:dPt>
          <c:dPt>
            <c:idx val="15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4D94-425A-892B-9F6CF5EC9AAC}"/>
              </c:ext>
            </c:extLst>
          </c:dPt>
          <c:dPt>
            <c:idx val="15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591D-4484-9EF4-F4840CEA2E4C}"/>
              </c:ext>
            </c:extLst>
          </c:dPt>
          <c:dPt>
            <c:idx val="15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4D94-425A-892B-9F6CF5EC9AAC}"/>
              </c:ext>
            </c:extLst>
          </c:dPt>
          <c:dPt>
            <c:idx val="16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591D-4484-9EF4-F4840CEA2E4C}"/>
              </c:ext>
            </c:extLst>
          </c:dPt>
          <c:dPt>
            <c:idx val="16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4D94-425A-892B-9F6CF5EC9AAC}"/>
              </c:ext>
            </c:extLst>
          </c:dPt>
          <c:dPt>
            <c:idx val="16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591D-4484-9EF4-F4840CEA2E4C}"/>
              </c:ext>
            </c:extLst>
          </c:dPt>
          <c:dPt>
            <c:idx val="16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4D94-425A-892B-9F6CF5EC9AAC}"/>
              </c:ext>
            </c:extLst>
          </c:dPt>
          <c:dPt>
            <c:idx val="17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591D-4484-9EF4-F4840CEA2E4C}"/>
              </c:ext>
            </c:extLst>
          </c:dPt>
          <c:dPt>
            <c:idx val="17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4D94-425A-892B-9F6CF5EC9AAC}"/>
              </c:ext>
            </c:extLst>
          </c:dPt>
          <c:dPt>
            <c:idx val="17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4D94-425A-892B-9F6CF5EC9AAC}"/>
              </c:ext>
            </c:extLst>
          </c:dPt>
          <c:errBars>
            <c:errBarType val="both"/>
            <c:errValType val="cust"/>
            <c:noEndCap val="0"/>
            <c:plus>
              <c:numRef>
                <c:f>'A.cer big graph'!$D$3:$D$179</c:f>
                <c:numCache>
                  <c:formatCode>General</c:formatCode>
                  <c:ptCount val="177"/>
                  <c:pt idx="0">
                    <c:v>0.34468757769270458</c:v>
                  </c:pt>
                  <c:pt idx="1">
                    <c:v>5.4667449201210516</c:v>
                  </c:pt>
                  <c:pt idx="2">
                    <c:v>1.6260162601626009</c:v>
                  </c:pt>
                  <c:pt idx="3">
                    <c:v>1.050968549619304</c:v>
                  </c:pt>
                  <c:pt idx="5">
                    <c:v>0.34468757769270458</c:v>
                  </c:pt>
                  <c:pt idx="6">
                    <c:v>7.2983525658565505</c:v>
                  </c:pt>
                  <c:pt idx="7">
                    <c:v>5.3958623994619392</c:v>
                  </c:pt>
                  <c:pt idx="8">
                    <c:v>9.5802751113672591E-2</c:v>
                  </c:pt>
                  <c:pt idx="10">
                    <c:v>0.34468757769270458</c:v>
                  </c:pt>
                  <c:pt idx="11">
                    <c:v>1.8809136978375511</c:v>
                  </c:pt>
                  <c:pt idx="12">
                    <c:v>4.0604115541806589</c:v>
                  </c:pt>
                  <c:pt idx="13">
                    <c:v>1.1317512660692264</c:v>
                  </c:pt>
                  <c:pt idx="15">
                    <c:v>5.4667449201210516</c:v>
                  </c:pt>
                  <c:pt idx="16">
                    <c:v>7.2983525658565505</c:v>
                  </c:pt>
                  <c:pt idx="17">
                    <c:v>7.1745114227543754</c:v>
                  </c:pt>
                  <c:pt idx="18">
                    <c:v>5.9597332178868934</c:v>
                  </c:pt>
                  <c:pt idx="20">
                    <c:v>5.4667449201210516</c:v>
                  </c:pt>
                  <c:pt idx="21">
                    <c:v>1.8809136978375511</c:v>
                  </c:pt>
                  <c:pt idx="22">
                    <c:v>3.7818928150572582</c:v>
                  </c:pt>
                  <c:pt idx="23">
                    <c:v>1.112824467735799</c:v>
                  </c:pt>
                  <c:pt idx="25">
                    <c:v>7.2983525658565505</c:v>
                  </c:pt>
                  <c:pt idx="26">
                    <c:v>1.8809136978375511</c:v>
                  </c:pt>
                  <c:pt idx="27">
                    <c:v>5.3902751298830314</c:v>
                  </c:pt>
                  <c:pt idx="28">
                    <c:v>3.4761403349250029</c:v>
                  </c:pt>
                  <c:pt idx="31">
                    <c:v>1.4817705184475725</c:v>
                  </c:pt>
                  <c:pt idx="34">
                    <c:v>0.90090090090090091</c:v>
                  </c:pt>
                  <c:pt idx="35">
                    <c:v>0.64623815285279629</c:v>
                  </c:pt>
                  <c:pt idx="36">
                    <c:v>5.6652184438255704</c:v>
                  </c:pt>
                  <c:pt idx="37">
                    <c:v>7.3150940232166102</c:v>
                  </c:pt>
                  <c:pt idx="39">
                    <c:v>0.90090090090090091</c:v>
                  </c:pt>
                  <c:pt idx="40">
                    <c:v>9.406705751412483</c:v>
                  </c:pt>
                  <c:pt idx="41">
                    <c:v>8.891477607680832</c:v>
                  </c:pt>
                  <c:pt idx="42">
                    <c:v>7.080673021899341</c:v>
                  </c:pt>
                  <c:pt idx="44">
                    <c:v>0.90090090090090091</c:v>
                  </c:pt>
                  <c:pt idx="45">
                    <c:v>1.0735088023130037</c:v>
                  </c:pt>
                  <c:pt idx="46">
                    <c:v>3.5026452814010645</c:v>
                  </c:pt>
                  <c:pt idx="47">
                    <c:v>11.714217281685251</c:v>
                  </c:pt>
                  <c:pt idx="49">
                    <c:v>0.90090090090090091</c:v>
                  </c:pt>
                  <c:pt idx="50">
                    <c:v>0</c:v>
                  </c:pt>
                  <c:pt idx="51">
                    <c:v>4.3881937411816727</c:v>
                  </c:pt>
                  <c:pt idx="52">
                    <c:v>1.4514522552844957</c:v>
                  </c:pt>
                  <c:pt idx="54">
                    <c:v>0.90090090090090091</c:v>
                  </c:pt>
                  <c:pt idx="55">
                    <c:v>1.7254689254485558</c:v>
                  </c:pt>
                  <c:pt idx="56">
                    <c:v>3.882997555681496</c:v>
                  </c:pt>
                  <c:pt idx="57">
                    <c:v>11.12861266743999</c:v>
                  </c:pt>
                  <c:pt idx="59">
                    <c:v>0.90090090090090091</c:v>
                  </c:pt>
                  <c:pt idx="60">
                    <c:v>1.0101010101010102</c:v>
                  </c:pt>
                  <c:pt idx="61">
                    <c:v>7.4444320798291743</c:v>
                  </c:pt>
                  <c:pt idx="62">
                    <c:v>0.97102610557046209</c:v>
                  </c:pt>
                  <c:pt idx="64">
                    <c:v>0.90090090090090091</c:v>
                  </c:pt>
                  <c:pt idx="65">
                    <c:v>0.73838358929644055</c:v>
                  </c:pt>
                  <c:pt idx="66">
                    <c:v>8.6865424494733503</c:v>
                  </c:pt>
                  <c:pt idx="67">
                    <c:v>7.7341254021020367</c:v>
                  </c:pt>
                  <c:pt idx="69">
                    <c:v>0.64623815285279629</c:v>
                  </c:pt>
                  <c:pt idx="70">
                    <c:v>9.406705751412483</c:v>
                  </c:pt>
                  <c:pt idx="71">
                    <c:v>5.8555382485367362</c:v>
                  </c:pt>
                  <c:pt idx="72">
                    <c:v>6.226998490772389</c:v>
                  </c:pt>
                  <c:pt idx="74">
                    <c:v>0.64623815285279629</c:v>
                  </c:pt>
                  <c:pt idx="75">
                    <c:v>1.0735088023130037</c:v>
                  </c:pt>
                  <c:pt idx="76">
                    <c:v>5.0276779767421838</c:v>
                  </c:pt>
                  <c:pt idx="77">
                    <c:v>5.8301193036836398</c:v>
                  </c:pt>
                  <c:pt idx="80">
                    <c:v>0.64623815285279629</c:v>
                  </c:pt>
                  <c:pt idx="81">
                    <c:v>0</c:v>
                  </c:pt>
                  <c:pt idx="82">
                    <c:v>1.7193914137618691</c:v>
                  </c:pt>
                  <c:pt idx="83">
                    <c:v>1.8691468083273886</c:v>
                  </c:pt>
                  <c:pt idx="85">
                    <c:v>0.64623815285279629</c:v>
                  </c:pt>
                  <c:pt idx="86">
                    <c:v>1.7254689254485558</c:v>
                  </c:pt>
                  <c:pt idx="87">
                    <c:v>4.6627832165239997</c:v>
                  </c:pt>
                  <c:pt idx="88">
                    <c:v>4.4311644005014088</c:v>
                  </c:pt>
                  <c:pt idx="90">
                    <c:v>0.64623815285279629</c:v>
                  </c:pt>
                  <c:pt idx="91">
                    <c:v>1.0101010101010102</c:v>
                  </c:pt>
                  <c:pt idx="92">
                    <c:v>2.4083890815584854</c:v>
                  </c:pt>
                  <c:pt idx="93">
                    <c:v>3.2429812143362091</c:v>
                  </c:pt>
                  <c:pt idx="95">
                    <c:v>0.64623815285279629</c:v>
                  </c:pt>
                  <c:pt idx="96">
                    <c:v>0.73838358929644055</c:v>
                  </c:pt>
                  <c:pt idx="97">
                    <c:v>3.2516366372880969</c:v>
                  </c:pt>
                  <c:pt idx="98">
                    <c:v>13.389639033476092</c:v>
                  </c:pt>
                  <c:pt idx="100">
                    <c:v>9.406705751412483</c:v>
                  </c:pt>
                  <c:pt idx="101">
                    <c:v>1.0735088023130037</c:v>
                  </c:pt>
                  <c:pt idx="102">
                    <c:v>2.3960509318837468</c:v>
                  </c:pt>
                  <c:pt idx="103">
                    <c:v>1.6946798737523912</c:v>
                  </c:pt>
                  <c:pt idx="105">
                    <c:v>9.406705751412483</c:v>
                  </c:pt>
                  <c:pt idx="106">
                    <c:v>0</c:v>
                  </c:pt>
                  <c:pt idx="107">
                    <c:v>9.8685140416927712</c:v>
                  </c:pt>
                  <c:pt idx="108">
                    <c:v>0.85470085470085644</c:v>
                  </c:pt>
                  <c:pt idx="110">
                    <c:v>9.406705751412483</c:v>
                  </c:pt>
                  <c:pt idx="111">
                    <c:v>1.7254689254485558</c:v>
                  </c:pt>
                  <c:pt idx="112">
                    <c:v>2.7775649499126596</c:v>
                  </c:pt>
                  <c:pt idx="113">
                    <c:v>0.14285022165335767</c:v>
                  </c:pt>
                  <c:pt idx="115">
                    <c:v>9.406705751412483</c:v>
                  </c:pt>
                  <c:pt idx="116">
                    <c:v>1.0101010101010102</c:v>
                  </c:pt>
                  <c:pt idx="117">
                    <c:v>0.98953613398800322</c:v>
                  </c:pt>
                  <c:pt idx="118">
                    <c:v>9.7511104295970732</c:v>
                  </c:pt>
                  <c:pt idx="120">
                    <c:v>9.406705751412483</c:v>
                  </c:pt>
                  <c:pt idx="121">
                    <c:v>0.73838358929644055</c:v>
                  </c:pt>
                  <c:pt idx="122">
                    <c:v>5.0536188869600496</c:v>
                  </c:pt>
                  <c:pt idx="123">
                    <c:v>0.73330628488502059</c:v>
                  </c:pt>
                  <c:pt idx="125">
                    <c:v>1.0735088023130037</c:v>
                  </c:pt>
                  <c:pt idx="126">
                    <c:v>0</c:v>
                  </c:pt>
                  <c:pt idx="127">
                    <c:v>6.2535700903923477</c:v>
                  </c:pt>
                  <c:pt idx="128">
                    <c:v>3.3051688338986822</c:v>
                  </c:pt>
                  <c:pt idx="130">
                    <c:v>1.0735088023130037</c:v>
                  </c:pt>
                  <c:pt idx="131">
                    <c:v>1.7254689254485558</c:v>
                  </c:pt>
                  <c:pt idx="132">
                    <c:v>3.3308491411457584</c:v>
                  </c:pt>
                  <c:pt idx="133">
                    <c:v>1.5745916432444336</c:v>
                  </c:pt>
                  <c:pt idx="135">
                    <c:v>1.0735088023130037</c:v>
                  </c:pt>
                  <c:pt idx="136">
                    <c:v>1.0101010101010102</c:v>
                  </c:pt>
                  <c:pt idx="137">
                    <c:v>7.7490399858701338</c:v>
                  </c:pt>
                  <c:pt idx="138">
                    <c:v>9.8451497961423815</c:v>
                  </c:pt>
                  <c:pt idx="140">
                    <c:v>1.0735088023130037</c:v>
                  </c:pt>
                  <c:pt idx="141">
                    <c:v>0.73838358929644055</c:v>
                  </c:pt>
                  <c:pt idx="142">
                    <c:v>2.7057793341885716</c:v>
                  </c:pt>
                  <c:pt idx="143">
                    <c:v>7.739563424705957</c:v>
                  </c:pt>
                  <c:pt idx="145">
                    <c:v>0</c:v>
                  </c:pt>
                  <c:pt idx="146">
                    <c:v>1.7254689254485558</c:v>
                  </c:pt>
                  <c:pt idx="147">
                    <c:v>4.6243231865731698</c:v>
                  </c:pt>
                  <c:pt idx="148">
                    <c:v>6.3112162473533804</c:v>
                  </c:pt>
                  <c:pt idx="150">
                    <c:v>0</c:v>
                  </c:pt>
                  <c:pt idx="151">
                    <c:v>1.0101010101010102</c:v>
                  </c:pt>
                  <c:pt idx="152">
                    <c:v>0.98418538943606859</c:v>
                  </c:pt>
                  <c:pt idx="153">
                    <c:v>0.99421486134113513</c:v>
                  </c:pt>
                  <c:pt idx="155">
                    <c:v>0</c:v>
                  </c:pt>
                  <c:pt idx="156">
                    <c:v>0.73838358929644055</c:v>
                  </c:pt>
                  <c:pt idx="157">
                    <c:v>6.3673744179047675</c:v>
                  </c:pt>
                  <c:pt idx="158">
                    <c:v>5.5110961107128675</c:v>
                  </c:pt>
                  <c:pt idx="160">
                    <c:v>1.7254689254485558</c:v>
                  </c:pt>
                  <c:pt idx="161">
                    <c:v>1.0101010101010102</c:v>
                  </c:pt>
                  <c:pt idx="162">
                    <c:v>4.7797285475916027</c:v>
                  </c:pt>
                  <c:pt idx="163">
                    <c:v>5.1905051835528475</c:v>
                  </c:pt>
                  <c:pt idx="165">
                    <c:v>1.7254689254485558</c:v>
                  </c:pt>
                  <c:pt idx="166">
                    <c:v>0.73838358929644055</c:v>
                  </c:pt>
                  <c:pt idx="167">
                    <c:v>2.7911156112657638</c:v>
                  </c:pt>
                  <c:pt idx="168">
                    <c:v>0.12138555979153998</c:v>
                  </c:pt>
                  <c:pt idx="170">
                    <c:v>1.0101010101010102</c:v>
                  </c:pt>
                  <c:pt idx="171">
                    <c:v>0.73838358929644055</c:v>
                  </c:pt>
                  <c:pt idx="172">
                    <c:v>1.9465253258002913</c:v>
                  </c:pt>
                  <c:pt idx="173">
                    <c:v>3.9899162072020071</c:v>
                  </c:pt>
                  <c:pt idx="176">
                    <c:v>4.8910930011334033</c:v>
                  </c:pt>
                </c:numCache>
              </c:numRef>
            </c:plus>
            <c:minus>
              <c:numRef>
                <c:f>'A.cer big graph'!$D$3:$D$179</c:f>
                <c:numCache>
                  <c:formatCode>General</c:formatCode>
                  <c:ptCount val="177"/>
                  <c:pt idx="0">
                    <c:v>0.34468757769270458</c:v>
                  </c:pt>
                  <c:pt idx="1">
                    <c:v>5.4667449201210516</c:v>
                  </c:pt>
                  <c:pt idx="2">
                    <c:v>1.6260162601626009</c:v>
                  </c:pt>
                  <c:pt idx="3">
                    <c:v>1.050968549619304</c:v>
                  </c:pt>
                  <c:pt idx="5">
                    <c:v>0.34468757769270458</c:v>
                  </c:pt>
                  <c:pt idx="6">
                    <c:v>7.2983525658565505</c:v>
                  </c:pt>
                  <c:pt idx="7">
                    <c:v>5.3958623994619392</c:v>
                  </c:pt>
                  <c:pt idx="8">
                    <c:v>9.5802751113672591E-2</c:v>
                  </c:pt>
                  <c:pt idx="10">
                    <c:v>0.34468757769270458</c:v>
                  </c:pt>
                  <c:pt idx="11">
                    <c:v>1.8809136978375511</c:v>
                  </c:pt>
                  <c:pt idx="12">
                    <c:v>4.0604115541806589</c:v>
                  </c:pt>
                  <c:pt idx="13">
                    <c:v>1.1317512660692264</c:v>
                  </c:pt>
                  <c:pt idx="15">
                    <c:v>5.4667449201210516</c:v>
                  </c:pt>
                  <c:pt idx="16">
                    <c:v>7.2983525658565505</c:v>
                  </c:pt>
                  <c:pt idx="17">
                    <c:v>7.1745114227543754</c:v>
                  </c:pt>
                  <c:pt idx="18">
                    <c:v>5.9597332178868934</c:v>
                  </c:pt>
                  <c:pt idx="20">
                    <c:v>5.4667449201210516</c:v>
                  </c:pt>
                  <c:pt idx="21">
                    <c:v>1.8809136978375511</c:v>
                  </c:pt>
                  <c:pt idx="22">
                    <c:v>3.7818928150572582</c:v>
                  </c:pt>
                  <c:pt idx="23">
                    <c:v>1.112824467735799</c:v>
                  </c:pt>
                  <c:pt idx="25">
                    <c:v>7.2983525658565505</c:v>
                  </c:pt>
                  <c:pt idx="26">
                    <c:v>1.8809136978375511</c:v>
                  </c:pt>
                  <c:pt idx="27">
                    <c:v>5.3902751298830314</c:v>
                  </c:pt>
                  <c:pt idx="28">
                    <c:v>3.4761403349250029</c:v>
                  </c:pt>
                  <c:pt idx="31">
                    <c:v>1.4817705184475725</c:v>
                  </c:pt>
                  <c:pt idx="34">
                    <c:v>0.90090090090090091</c:v>
                  </c:pt>
                  <c:pt idx="35">
                    <c:v>0.64623815285279629</c:v>
                  </c:pt>
                  <c:pt idx="36">
                    <c:v>5.6652184438255704</c:v>
                  </c:pt>
                  <c:pt idx="37">
                    <c:v>7.3150940232166102</c:v>
                  </c:pt>
                  <c:pt idx="39">
                    <c:v>0.90090090090090091</c:v>
                  </c:pt>
                  <c:pt idx="40">
                    <c:v>9.406705751412483</c:v>
                  </c:pt>
                  <c:pt idx="41">
                    <c:v>8.891477607680832</c:v>
                  </c:pt>
                  <c:pt idx="42">
                    <c:v>7.080673021899341</c:v>
                  </c:pt>
                  <c:pt idx="44">
                    <c:v>0.90090090090090091</c:v>
                  </c:pt>
                  <c:pt idx="45">
                    <c:v>1.0735088023130037</c:v>
                  </c:pt>
                  <c:pt idx="46">
                    <c:v>3.5026452814010645</c:v>
                  </c:pt>
                  <c:pt idx="47">
                    <c:v>11.714217281685251</c:v>
                  </c:pt>
                  <c:pt idx="49">
                    <c:v>0.90090090090090091</c:v>
                  </c:pt>
                  <c:pt idx="50">
                    <c:v>0</c:v>
                  </c:pt>
                  <c:pt idx="51">
                    <c:v>4.3881937411816727</c:v>
                  </c:pt>
                  <c:pt idx="52">
                    <c:v>1.4514522552844957</c:v>
                  </c:pt>
                  <c:pt idx="54">
                    <c:v>0.90090090090090091</c:v>
                  </c:pt>
                  <c:pt idx="55">
                    <c:v>1.7254689254485558</c:v>
                  </c:pt>
                  <c:pt idx="56">
                    <c:v>3.882997555681496</c:v>
                  </c:pt>
                  <c:pt idx="57">
                    <c:v>11.12861266743999</c:v>
                  </c:pt>
                  <c:pt idx="59">
                    <c:v>0.90090090090090091</c:v>
                  </c:pt>
                  <c:pt idx="60">
                    <c:v>1.0101010101010102</c:v>
                  </c:pt>
                  <c:pt idx="61">
                    <c:v>7.4444320798291743</c:v>
                  </c:pt>
                  <c:pt idx="62">
                    <c:v>0.97102610557046209</c:v>
                  </c:pt>
                  <c:pt idx="64">
                    <c:v>0.90090090090090091</c:v>
                  </c:pt>
                  <c:pt idx="65">
                    <c:v>0.73838358929644055</c:v>
                  </c:pt>
                  <c:pt idx="66">
                    <c:v>8.6865424494733503</c:v>
                  </c:pt>
                  <c:pt idx="67">
                    <c:v>7.7341254021020367</c:v>
                  </c:pt>
                  <c:pt idx="69">
                    <c:v>0.64623815285279629</c:v>
                  </c:pt>
                  <c:pt idx="70">
                    <c:v>9.406705751412483</c:v>
                  </c:pt>
                  <c:pt idx="71">
                    <c:v>5.8555382485367362</c:v>
                  </c:pt>
                  <c:pt idx="72">
                    <c:v>6.226998490772389</c:v>
                  </c:pt>
                  <c:pt idx="74">
                    <c:v>0.64623815285279629</c:v>
                  </c:pt>
                  <c:pt idx="75">
                    <c:v>1.0735088023130037</c:v>
                  </c:pt>
                  <c:pt idx="76">
                    <c:v>5.0276779767421838</c:v>
                  </c:pt>
                  <c:pt idx="77">
                    <c:v>5.8301193036836398</c:v>
                  </c:pt>
                  <c:pt idx="80">
                    <c:v>0.64623815285279629</c:v>
                  </c:pt>
                  <c:pt idx="81">
                    <c:v>0</c:v>
                  </c:pt>
                  <c:pt idx="82">
                    <c:v>1.7193914137618691</c:v>
                  </c:pt>
                  <c:pt idx="83">
                    <c:v>1.8691468083273886</c:v>
                  </c:pt>
                  <c:pt idx="85">
                    <c:v>0.64623815285279629</c:v>
                  </c:pt>
                  <c:pt idx="86">
                    <c:v>1.7254689254485558</c:v>
                  </c:pt>
                  <c:pt idx="87">
                    <c:v>4.6627832165239997</c:v>
                  </c:pt>
                  <c:pt idx="88">
                    <c:v>4.4311644005014088</c:v>
                  </c:pt>
                  <c:pt idx="90">
                    <c:v>0.64623815285279629</c:v>
                  </c:pt>
                  <c:pt idx="91">
                    <c:v>1.0101010101010102</c:v>
                  </c:pt>
                  <c:pt idx="92">
                    <c:v>2.4083890815584854</c:v>
                  </c:pt>
                  <c:pt idx="93">
                    <c:v>3.2429812143362091</c:v>
                  </c:pt>
                  <c:pt idx="95">
                    <c:v>0.64623815285279629</c:v>
                  </c:pt>
                  <c:pt idx="96">
                    <c:v>0.73838358929644055</c:v>
                  </c:pt>
                  <c:pt idx="97">
                    <c:v>3.2516366372880969</c:v>
                  </c:pt>
                  <c:pt idx="98">
                    <c:v>13.389639033476092</c:v>
                  </c:pt>
                  <c:pt idx="100">
                    <c:v>9.406705751412483</c:v>
                  </c:pt>
                  <c:pt idx="101">
                    <c:v>1.0735088023130037</c:v>
                  </c:pt>
                  <c:pt idx="102">
                    <c:v>2.3960509318837468</c:v>
                  </c:pt>
                  <c:pt idx="103">
                    <c:v>1.6946798737523912</c:v>
                  </c:pt>
                  <c:pt idx="105">
                    <c:v>9.406705751412483</c:v>
                  </c:pt>
                  <c:pt idx="106">
                    <c:v>0</c:v>
                  </c:pt>
                  <c:pt idx="107">
                    <c:v>9.8685140416927712</c:v>
                  </c:pt>
                  <c:pt idx="108">
                    <c:v>0.85470085470085644</c:v>
                  </c:pt>
                  <c:pt idx="110">
                    <c:v>9.406705751412483</c:v>
                  </c:pt>
                  <c:pt idx="111">
                    <c:v>1.7254689254485558</c:v>
                  </c:pt>
                  <c:pt idx="112">
                    <c:v>2.7775649499126596</c:v>
                  </c:pt>
                  <c:pt idx="113">
                    <c:v>0.14285022165335767</c:v>
                  </c:pt>
                  <c:pt idx="115">
                    <c:v>9.406705751412483</c:v>
                  </c:pt>
                  <c:pt idx="116">
                    <c:v>1.0101010101010102</c:v>
                  </c:pt>
                  <c:pt idx="117">
                    <c:v>0.98953613398800322</c:v>
                  </c:pt>
                  <c:pt idx="118">
                    <c:v>9.7511104295970732</c:v>
                  </c:pt>
                  <c:pt idx="120">
                    <c:v>9.406705751412483</c:v>
                  </c:pt>
                  <c:pt idx="121">
                    <c:v>0.73838358929644055</c:v>
                  </c:pt>
                  <c:pt idx="122">
                    <c:v>5.0536188869600496</c:v>
                  </c:pt>
                  <c:pt idx="123">
                    <c:v>0.73330628488502059</c:v>
                  </c:pt>
                  <c:pt idx="125">
                    <c:v>1.0735088023130037</c:v>
                  </c:pt>
                  <c:pt idx="126">
                    <c:v>0</c:v>
                  </c:pt>
                  <c:pt idx="127">
                    <c:v>6.2535700903923477</c:v>
                  </c:pt>
                  <c:pt idx="128">
                    <c:v>3.3051688338986822</c:v>
                  </c:pt>
                  <c:pt idx="130">
                    <c:v>1.0735088023130037</c:v>
                  </c:pt>
                  <c:pt idx="131">
                    <c:v>1.7254689254485558</c:v>
                  </c:pt>
                  <c:pt idx="132">
                    <c:v>3.3308491411457584</c:v>
                  </c:pt>
                  <c:pt idx="133">
                    <c:v>1.5745916432444336</c:v>
                  </c:pt>
                  <c:pt idx="135">
                    <c:v>1.0735088023130037</c:v>
                  </c:pt>
                  <c:pt idx="136">
                    <c:v>1.0101010101010102</c:v>
                  </c:pt>
                  <c:pt idx="137">
                    <c:v>7.7490399858701338</c:v>
                  </c:pt>
                  <c:pt idx="138">
                    <c:v>9.8451497961423815</c:v>
                  </c:pt>
                  <c:pt idx="140">
                    <c:v>1.0735088023130037</c:v>
                  </c:pt>
                  <c:pt idx="141">
                    <c:v>0.73838358929644055</c:v>
                  </c:pt>
                  <c:pt idx="142">
                    <c:v>2.7057793341885716</c:v>
                  </c:pt>
                  <c:pt idx="143">
                    <c:v>7.739563424705957</c:v>
                  </c:pt>
                  <c:pt idx="145">
                    <c:v>0</c:v>
                  </c:pt>
                  <c:pt idx="146">
                    <c:v>1.7254689254485558</c:v>
                  </c:pt>
                  <c:pt idx="147">
                    <c:v>4.6243231865731698</c:v>
                  </c:pt>
                  <c:pt idx="148">
                    <c:v>6.3112162473533804</c:v>
                  </c:pt>
                  <c:pt idx="150">
                    <c:v>0</c:v>
                  </c:pt>
                  <c:pt idx="151">
                    <c:v>1.0101010101010102</c:v>
                  </c:pt>
                  <c:pt idx="152">
                    <c:v>0.98418538943606859</c:v>
                  </c:pt>
                  <c:pt idx="153">
                    <c:v>0.99421486134113513</c:v>
                  </c:pt>
                  <c:pt idx="155">
                    <c:v>0</c:v>
                  </c:pt>
                  <c:pt idx="156">
                    <c:v>0.73838358929644055</c:v>
                  </c:pt>
                  <c:pt idx="157">
                    <c:v>6.3673744179047675</c:v>
                  </c:pt>
                  <c:pt idx="158">
                    <c:v>5.5110961107128675</c:v>
                  </c:pt>
                  <c:pt idx="160">
                    <c:v>1.7254689254485558</c:v>
                  </c:pt>
                  <c:pt idx="161">
                    <c:v>1.0101010101010102</c:v>
                  </c:pt>
                  <c:pt idx="162">
                    <c:v>4.7797285475916027</c:v>
                  </c:pt>
                  <c:pt idx="163">
                    <c:v>5.1905051835528475</c:v>
                  </c:pt>
                  <c:pt idx="165">
                    <c:v>1.7254689254485558</c:v>
                  </c:pt>
                  <c:pt idx="166">
                    <c:v>0.73838358929644055</c:v>
                  </c:pt>
                  <c:pt idx="167">
                    <c:v>2.7911156112657638</c:v>
                  </c:pt>
                  <c:pt idx="168">
                    <c:v>0.12138555979153998</c:v>
                  </c:pt>
                  <c:pt idx="170">
                    <c:v>1.0101010101010102</c:v>
                  </c:pt>
                  <c:pt idx="171">
                    <c:v>0.73838358929644055</c:v>
                  </c:pt>
                  <c:pt idx="172">
                    <c:v>1.9465253258002913</c:v>
                  </c:pt>
                  <c:pt idx="173">
                    <c:v>3.9899162072020071</c:v>
                  </c:pt>
                  <c:pt idx="176">
                    <c:v>4.8910930011334033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'A.cer big graph'!$B$3:$B$179</c:f>
              <c:strCache>
                <c:ptCount val="177"/>
                <c:pt idx="0">
                  <c:v>B8 Self</c:v>
                </c:pt>
                <c:pt idx="1">
                  <c:v>U38 Self</c:v>
                </c:pt>
                <c:pt idx="2">
                  <c:v>B8- U38</c:v>
                </c:pt>
                <c:pt idx="3">
                  <c:v>U38 - B8</c:v>
                </c:pt>
                <c:pt idx="5">
                  <c:v>B8 Self</c:v>
                </c:pt>
                <c:pt idx="6">
                  <c:v>U50 Self</c:v>
                </c:pt>
                <c:pt idx="7">
                  <c:v>B8 - U50</c:v>
                </c:pt>
                <c:pt idx="8">
                  <c:v>U50 - B8</c:v>
                </c:pt>
                <c:pt idx="10">
                  <c:v>B8 Self</c:v>
                </c:pt>
                <c:pt idx="11">
                  <c:v>U94 Self</c:v>
                </c:pt>
                <c:pt idx="12">
                  <c:v>B8-U94</c:v>
                </c:pt>
                <c:pt idx="13">
                  <c:v>U94 - B8</c:v>
                </c:pt>
                <c:pt idx="15">
                  <c:v>U38 Self</c:v>
                </c:pt>
                <c:pt idx="16">
                  <c:v>U50 Self</c:v>
                </c:pt>
                <c:pt idx="17">
                  <c:v>U38 - U50</c:v>
                </c:pt>
                <c:pt idx="18">
                  <c:v>U50 - U38</c:v>
                </c:pt>
                <c:pt idx="20">
                  <c:v>U38 Self</c:v>
                </c:pt>
                <c:pt idx="21">
                  <c:v>U94 Self</c:v>
                </c:pt>
                <c:pt idx="22">
                  <c:v>U38 - U94</c:v>
                </c:pt>
                <c:pt idx="23">
                  <c:v>U94 - U38</c:v>
                </c:pt>
                <c:pt idx="25">
                  <c:v>U50 Self</c:v>
                </c:pt>
                <c:pt idx="26">
                  <c:v>U94 Self</c:v>
                </c:pt>
                <c:pt idx="27">
                  <c:v>U50 - U94</c:v>
                </c:pt>
                <c:pt idx="28">
                  <c:v>U94 - U50</c:v>
                </c:pt>
                <c:pt idx="31">
                  <c:v>Batch </c:v>
                </c:pt>
                <c:pt idx="34">
                  <c:v>U24 Self</c:v>
                </c:pt>
                <c:pt idx="35">
                  <c:v>U94 Self</c:v>
                </c:pt>
                <c:pt idx="36">
                  <c:v>U24-U94</c:v>
                </c:pt>
                <c:pt idx="37">
                  <c:v>U94-U24</c:v>
                </c:pt>
                <c:pt idx="39">
                  <c:v>U24 Self</c:v>
                </c:pt>
                <c:pt idx="40">
                  <c:v>M13 Self</c:v>
                </c:pt>
                <c:pt idx="41">
                  <c:v>U24-M13</c:v>
                </c:pt>
                <c:pt idx="42">
                  <c:v>M13-U24</c:v>
                </c:pt>
                <c:pt idx="44">
                  <c:v>U24 Self</c:v>
                </c:pt>
                <c:pt idx="45">
                  <c:v>U50 Self</c:v>
                </c:pt>
                <c:pt idx="46">
                  <c:v>U24-U50</c:v>
                </c:pt>
                <c:pt idx="47">
                  <c:v>U50-U24</c:v>
                </c:pt>
                <c:pt idx="49">
                  <c:v>U24 Self</c:v>
                </c:pt>
                <c:pt idx="50">
                  <c:v>U32 Self </c:v>
                </c:pt>
                <c:pt idx="51">
                  <c:v>U24-U32</c:v>
                </c:pt>
                <c:pt idx="52">
                  <c:v>U32-U24</c:v>
                </c:pt>
                <c:pt idx="54">
                  <c:v>U24 Self</c:v>
                </c:pt>
                <c:pt idx="55">
                  <c:v>U12 Self</c:v>
                </c:pt>
                <c:pt idx="56">
                  <c:v>U24-U12</c:v>
                </c:pt>
                <c:pt idx="57">
                  <c:v>U12-U24</c:v>
                </c:pt>
                <c:pt idx="59">
                  <c:v>U24 Self</c:v>
                </c:pt>
                <c:pt idx="60">
                  <c:v>U16 Self</c:v>
                </c:pt>
                <c:pt idx="61">
                  <c:v>U24-U16</c:v>
                </c:pt>
                <c:pt idx="62">
                  <c:v>U16-U24</c:v>
                </c:pt>
                <c:pt idx="64">
                  <c:v>U24 Self</c:v>
                </c:pt>
                <c:pt idx="65">
                  <c:v>U4 Self</c:v>
                </c:pt>
                <c:pt idx="66">
                  <c:v>U24-U4</c:v>
                </c:pt>
                <c:pt idx="67">
                  <c:v>U4-U24</c:v>
                </c:pt>
                <c:pt idx="69">
                  <c:v>U94 Self</c:v>
                </c:pt>
                <c:pt idx="70">
                  <c:v>M13 Self</c:v>
                </c:pt>
                <c:pt idx="71">
                  <c:v>U94-M13</c:v>
                </c:pt>
                <c:pt idx="72">
                  <c:v>M13-U94</c:v>
                </c:pt>
                <c:pt idx="74">
                  <c:v>U94 Self</c:v>
                </c:pt>
                <c:pt idx="75">
                  <c:v>U50 Self</c:v>
                </c:pt>
                <c:pt idx="76">
                  <c:v>U50-U94</c:v>
                </c:pt>
                <c:pt idx="77">
                  <c:v>U94-U50</c:v>
                </c:pt>
                <c:pt idx="80">
                  <c:v>U94 Self</c:v>
                </c:pt>
                <c:pt idx="81">
                  <c:v>U32 Self </c:v>
                </c:pt>
                <c:pt idx="82">
                  <c:v>U94-U32</c:v>
                </c:pt>
                <c:pt idx="83">
                  <c:v>U32-U94</c:v>
                </c:pt>
                <c:pt idx="85">
                  <c:v>U94 Self</c:v>
                </c:pt>
                <c:pt idx="86">
                  <c:v>U12 Self</c:v>
                </c:pt>
                <c:pt idx="87">
                  <c:v>U94-U12</c:v>
                </c:pt>
                <c:pt idx="88">
                  <c:v>U12-U94</c:v>
                </c:pt>
                <c:pt idx="90">
                  <c:v>U94 Self</c:v>
                </c:pt>
                <c:pt idx="91">
                  <c:v>U16 Self</c:v>
                </c:pt>
                <c:pt idx="92">
                  <c:v>U94-U16</c:v>
                </c:pt>
                <c:pt idx="93">
                  <c:v>U16-U94</c:v>
                </c:pt>
                <c:pt idx="95">
                  <c:v>U94 Self</c:v>
                </c:pt>
                <c:pt idx="96">
                  <c:v>U4 Self</c:v>
                </c:pt>
                <c:pt idx="97">
                  <c:v>U94-U4</c:v>
                </c:pt>
                <c:pt idx="98">
                  <c:v>U4-U94</c:v>
                </c:pt>
                <c:pt idx="100">
                  <c:v>M13 Self</c:v>
                </c:pt>
                <c:pt idx="101">
                  <c:v>U50 Self</c:v>
                </c:pt>
                <c:pt idx="102">
                  <c:v>M13-U50</c:v>
                </c:pt>
                <c:pt idx="103">
                  <c:v>U50-M13</c:v>
                </c:pt>
                <c:pt idx="105">
                  <c:v>M13 Self</c:v>
                </c:pt>
                <c:pt idx="106">
                  <c:v>U32 Self </c:v>
                </c:pt>
                <c:pt idx="107">
                  <c:v>M13-U32</c:v>
                </c:pt>
                <c:pt idx="108">
                  <c:v>U32-M13</c:v>
                </c:pt>
                <c:pt idx="110">
                  <c:v>M13 Self</c:v>
                </c:pt>
                <c:pt idx="111">
                  <c:v>U12 Self</c:v>
                </c:pt>
                <c:pt idx="112">
                  <c:v>M13-U12</c:v>
                </c:pt>
                <c:pt idx="113">
                  <c:v>U12-M13</c:v>
                </c:pt>
                <c:pt idx="115">
                  <c:v>M13 Self</c:v>
                </c:pt>
                <c:pt idx="116">
                  <c:v>U16 Self</c:v>
                </c:pt>
                <c:pt idx="117">
                  <c:v>M13-U16</c:v>
                </c:pt>
                <c:pt idx="118">
                  <c:v>U16-M13</c:v>
                </c:pt>
                <c:pt idx="120">
                  <c:v>M13 Self</c:v>
                </c:pt>
                <c:pt idx="121">
                  <c:v>U4 Self</c:v>
                </c:pt>
                <c:pt idx="122">
                  <c:v>M13-U4</c:v>
                </c:pt>
                <c:pt idx="123">
                  <c:v>U4-M13</c:v>
                </c:pt>
                <c:pt idx="125">
                  <c:v>U50 Self</c:v>
                </c:pt>
                <c:pt idx="126">
                  <c:v>U32 Self </c:v>
                </c:pt>
                <c:pt idx="127">
                  <c:v>U50-U32</c:v>
                </c:pt>
                <c:pt idx="128">
                  <c:v>U32-U50</c:v>
                </c:pt>
                <c:pt idx="130">
                  <c:v>U50 Self</c:v>
                </c:pt>
                <c:pt idx="131">
                  <c:v>U12 Self</c:v>
                </c:pt>
                <c:pt idx="132">
                  <c:v>U50-U12</c:v>
                </c:pt>
                <c:pt idx="133">
                  <c:v>U12-U50</c:v>
                </c:pt>
                <c:pt idx="135">
                  <c:v>U50 Self</c:v>
                </c:pt>
                <c:pt idx="136">
                  <c:v>U16 Self</c:v>
                </c:pt>
                <c:pt idx="137">
                  <c:v>U50-U16</c:v>
                </c:pt>
                <c:pt idx="138">
                  <c:v>U16-U50</c:v>
                </c:pt>
                <c:pt idx="140">
                  <c:v>U50 Self</c:v>
                </c:pt>
                <c:pt idx="141">
                  <c:v>U4 Self</c:v>
                </c:pt>
                <c:pt idx="142">
                  <c:v>U50-U4</c:v>
                </c:pt>
                <c:pt idx="143">
                  <c:v>U4-U50</c:v>
                </c:pt>
                <c:pt idx="145">
                  <c:v>U32 Self </c:v>
                </c:pt>
                <c:pt idx="146">
                  <c:v>U12 Self</c:v>
                </c:pt>
                <c:pt idx="147">
                  <c:v>U32-U12</c:v>
                </c:pt>
                <c:pt idx="148">
                  <c:v>U12-U32</c:v>
                </c:pt>
                <c:pt idx="150">
                  <c:v>U32 Self </c:v>
                </c:pt>
                <c:pt idx="151">
                  <c:v>U16 Self</c:v>
                </c:pt>
                <c:pt idx="152">
                  <c:v>U32-U16</c:v>
                </c:pt>
                <c:pt idx="153">
                  <c:v>U16-U32</c:v>
                </c:pt>
                <c:pt idx="155">
                  <c:v>U32 Self </c:v>
                </c:pt>
                <c:pt idx="156">
                  <c:v>U4 Self</c:v>
                </c:pt>
                <c:pt idx="157">
                  <c:v>U32-U4</c:v>
                </c:pt>
                <c:pt idx="158">
                  <c:v>U4-U32</c:v>
                </c:pt>
                <c:pt idx="160">
                  <c:v>U12 Self</c:v>
                </c:pt>
                <c:pt idx="161">
                  <c:v>U16 Self</c:v>
                </c:pt>
                <c:pt idx="162">
                  <c:v>U12-U16</c:v>
                </c:pt>
                <c:pt idx="163">
                  <c:v>U16-U12</c:v>
                </c:pt>
                <c:pt idx="165">
                  <c:v>U12 Self</c:v>
                </c:pt>
                <c:pt idx="166">
                  <c:v>U4 Self</c:v>
                </c:pt>
                <c:pt idx="167">
                  <c:v>U12-U4</c:v>
                </c:pt>
                <c:pt idx="168">
                  <c:v>U4-U12</c:v>
                </c:pt>
                <c:pt idx="170">
                  <c:v>U16 Self</c:v>
                </c:pt>
                <c:pt idx="171">
                  <c:v>U4 Self</c:v>
                </c:pt>
                <c:pt idx="172">
                  <c:v>U16-U4</c:v>
                </c:pt>
                <c:pt idx="173">
                  <c:v>U4-U16</c:v>
                </c:pt>
                <c:pt idx="176">
                  <c:v>Batch </c:v>
                </c:pt>
              </c:strCache>
            </c:strRef>
          </c:cat>
          <c:val>
            <c:numRef>
              <c:f>'A.cer big graph'!$C$3:$C$179</c:f>
              <c:numCache>
                <c:formatCode>General</c:formatCode>
                <c:ptCount val="177"/>
                <c:pt idx="0">
                  <c:v>2.6873325679295825</c:v>
                </c:pt>
                <c:pt idx="1">
                  <c:v>4.6991968044599624</c:v>
                </c:pt>
                <c:pt idx="2">
                  <c:v>98.373983739837399</c:v>
                </c:pt>
                <c:pt idx="3">
                  <c:v>79.128980591671379</c:v>
                </c:pt>
                <c:pt idx="5">
                  <c:v>2.6873325679295825</c:v>
                </c:pt>
                <c:pt idx="6">
                  <c:v>2.1604938271604937</c:v>
                </c:pt>
                <c:pt idx="7">
                  <c:v>71.640056478766155</c:v>
                </c:pt>
                <c:pt idx="8">
                  <c:v>87.176345666911701</c:v>
                </c:pt>
                <c:pt idx="10">
                  <c:v>2.6873325679295825</c:v>
                </c:pt>
                <c:pt idx="11">
                  <c:v>1.7450022461814914</c:v>
                </c:pt>
                <c:pt idx="12">
                  <c:v>83.684514494373659</c:v>
                </c:pt>
                <c:pt idx="13">
                  <c:v>88.804619543701278</c:v>
                </c:pt>
                <c:pt idx="15">
                  <c:v>4.6991968044599624</c:v>
                </c:pt>
                <c:pt idx="16">
                  <c:v>2.1604938271604937</c:v>
                </c:pt>
                <c:pt idx="17">
                  <c:v>64.123093681917211</c:v>
                </c:pt>
                <c:pt idx="18">
                  <c:v>96.489262371615311</c:v>
                </c:pt>
                <c:pt idx="20">
                  <c:v>4.6991968044599624</c:v>
                </c:pt>
                <c:pt idx="21">
                  <c:v>1.7450022461814914</c:v>
                </c:pt>
                <c:pt idx="22">
                  <c:v>64.123093681917211</c:v>
                </c:pt>
                <c:pt idx="23">
                  <c:v>90.4885549038775</c:v>
                </c:pt>
                <c:pt idx="25">
                  <c:v>2.1604938271604937</c:v>
                </c:pt>
                <c:pt idx="26">
                  <c:v>1.7450022461814914</c:v>
                </c:pt>
                <c:pt idx="27">
                  <c:v>37.473036223036225</c:v>
                </c:pt>
                <c:pt idx="28">
                  <c:v>65.403086910439853</c:v>
                </c:pt>
                <c:pt idx="31">
                  <c:v>75.88288045915165</c:v>
                </c:pt>
                <c:pt idx="34">
                  <c:v>0.90090090090090091</c:v>
                </c:pt>
                <c:pt idx="35">
                  <c:v>1.2647754137115801</c:v>
                </c:pt>
                <c:pt idx="36">
                  <c:v>79.486373165618446</c:v>
                </c:pt>
                <c:pt idx="37">
                  <c:v>23.73305615069685</c:v>
                </c:pt>
                <c:pt idx="39">
                  <c:v>0.90090090090090091</c:v>
                </c:pt>
                <c:pt idx="40">
                  <c:v>32.944361659705748</c:v>
                </c:pt>
                <c:pt idx="41">
                  <c:v>73.624639249639245</c:v>
                </c:pt>
                <c:pt idx="42">
                  <c:v>67.924641868303837</c:v>
                </c:pt>
                <c:pt idx="44">
                  <c:v>0.90090090090090091</c:v>
                </c:pt>
                <c:pt idx="45">
                  <c:v>1.7554012345679011</c:v>
                </c:pt>
                <c:pt idx="46">
                  <c:v>71.942110177404302</c:v>
                </c:pt>
                <c:pt idx="47">
                  <c:v>57.446505425228828</c:v>
                </c:pt>
                <c:pt idx="49">
                  <c:v>0.90090090090090091</c:v>
                </c:pt>
                <c:pt idx="50">
                  <c:v>0</c:v>
                </c:pt>
                <c:pt idx="51">
                  <c:v>63.048931942374566</c:v>
                </c:pt>
                <c:pt idx="52">
                  <c:v>88.47753542583547</c:v>
                </c:pt>
                <c:pt idx="54">
                  <c:v>0.90090090090090091</c:v>
                </c:pt>
                <c:pt idx="55">
                  <c:v>14.53931924882629</c:v>
                </c:pt>
                <c:pt idx="56">
                  <c:v>37.495034308414596</c:v>
                </c:pt>
                <c:pt idx="57">
                  <c:v>79.628311866979757</c:v>
                </c:pt>
                <c:pt idx="59">
                  <c:v>0.90090090090090091</c:v>
                </c:pt>
                <c:pt idx="60">
                  <c:v>1.0101010101010102</c:v>
                </c:pt>
                <c:pt idx="61">
                  <c:v>78.068232166592821</c:v>
                </c:pt>
                <c:pt idx="62">
                  <c:v>82.811967852311611</c:v>
                </c:pt>
                <c:pt idx="64">
                  <c:v>0.90090090090090091</c:v>
                </c:pt>
                <c:pt idx="65">
                  <c:v>1.4419389476913638</c:v>
                </c:pt>
                <c:pt idx="66">
                  <c:v>54.305421673842723</c:v>
                </c:pt>
                <c:pt idx="67">
                  <c:v>34.853801169590646</c:v>
                </c:pt>
                <c:pt idx="69">
                  <c:v>1.2647754137115801</c:v>
                </c:pt>
                <c:pt idx="70">
                  <c:v>32.944361659705748</c:v>
                </c:pt>
                <c:pt idx="71">
                  <c:v>54.915879442195227</c:v>
                </c:pt>
                <c:pt idx="72">
                  <c:v>80</c:v>
                </c:pt>
                <c:pt idx="74">
                  <c:v>1.2647754137115801</c:v>
                </c:pt>
                <c:pt idx="75">
                  <c:v>1.7554012345679011</c:v>
                </c:pt>
                <c:pt idx="76">
                  <c:v>25.750782378430426</c:v>
                </c:pt>
                <c:pt idx="77">
                  <c:v>78.560840775165502</c:v>
                </c:pt>
                <c:pt idx="80">
                  <c:v>1.2647754137115801</c:v>
                </c:pt>
                <c:pt idx="81">
                  <c:v>0</c:v>
                </c:pt>
                <c:pt idx="82">
                  <c:v>4.640593657051947</c:v>
                </c:pt>
                <c:pt idx="83">
                  <c:v>3.5589800036690513</c:v>
                </c:pt>
                <c:pt idx="85">
                  <c:v>1.2647754137115801</c:v>
                </c:pt>
                <c:pt idx="86">
                  <c:v>14.53931924882629</c:v>
                </c:pt>
                <c:pt idx="87">
                  <c:v>19.327894327894327</c:v>
                </c:pt>
                <c:pt idx="88">
                  <c:v>88.44086021505376</c:v>
                </c:pt>
                <c:pt idx="90">
                  <c:v>1.2647754137115801</c:v>
                </c:pt>
                <c:pt idx="91">
                  <c:v>1.0101010101010102</c:v>
                </c:pt>
                <c:pt idx="92">
                  <c:v>66.317016317016311</c:v>
                </c:pt>
                <c:pt idx="93">
                  <c:v>76.937229437229448</c:v>
                </c:pt>
                <c:pt idx="95">
                  <c:v>1.2647754137115801</c:v>
                </c:pt>
                <c:pt idx="96">
                  <c:v>1.4419389476913638</c:v>
                </c:pt>
                <c:pt idx="97">
                  <c:v>84.455782312925166</c:v>
                </c:pt>
                <c:pt idx="98">
                  <c:v>61.940268918724691</c:v>
                </c:pt>
                <c:pt idx="100">
                  <c:v>32.944361659705748</c:v>
                </c:pt>
                <c:pt idx="101">
                  <c:v>1.7554012345679011</c:v>
                </c:pt>
                <c:pt idx="102">
                  <c:v>82.563344972692278</c:v>
                </c:pt>
                <c:pt idx="103">
                  <c:v>65.438224799286346</c:v>
                </c:pt>
                <c:pt idx="105">
                  <c:v>32.944361659705748</c:v>
                </c:pt>
                <c:pt idx="106">
                  <c:v>0</c:v>
                </c:pt>
                <c:pt idx="107">
                  <c:v>61.112914862914863</c:v>
                </c:pt>
                <c:pt idx="108">
                  <c:v>99.145299145299148</c:v>
                </c:pt>
                <c:pt idx="110">
                  <c:v>32.944361659705748</c:v>
                </c:pt>
                <c:pt idx="111">
                  <c:v>14.53931924882629</c:v>
                </c:pt>
                <c:pt idx="112">
                  <c:v>48.162494291526549</c:v>
                </c:pt>
                <c:pt idx="113">
                  <c:v>97.710113960113958</c:v>
                </c:pt>
                <c:pt idx="115">
                  <c:v>32.944361659705748</c:v>
                </c:pt>
                <c:pt idx="116">
                  <c:v>1.0101010101010102</c:v>
                </c:pt>
                <c:pt idx="117">
                  <c:v>79.401615718751259</c:v>
                </c:pt>
                <c:pt idx="118">
                  <c:v>71.322182397451215</c:v>
                </c:pt>
                <c:pt idx="120">
                  <c:v>32.944361659705748</c:v>
                </c:pt>
                <c:pt idx="121">
                  <c:v>1.4419389476913638</c:v>
                </c:pt>
                <c:pt idx="122">
                  <c:v>74.890206411945528</c:v>
                </c:pt>
                <c:pt idx="123">
                  <c:v>85.62573099415205</c:v>
                </c:pt>
                <c:pt idx="125">
                  <c:v>1.7554012345679011</c:v>
                </c:pt>
                <c:pt idx="126">
                  <c:v>0</c:v>
                </c:pt>
                <c:pt idx="127">
                  <c:v>38.5621442767616</c:v>
                </c:pt>
                <c:pt idx="128">
                  <c:v>82.004186289900602</c:v>
                </c:pt>
                <c:pt idx="130">
                  <c:v>1.7554012345679011</c:v>
                </c:pt>
                <c:pt idx="131">
                  <c:v>14.53931924882629</c:v>
                </c:pt>
                <c:pt idx="132">
                  <c:v>18.873034096914694</c:v>
                </c:pt>
                <c:pt idx="133">
                  <c:v>77.272727272727266</c:v>
                </c:pt>
                <c:pt idx="135">
                  <c:v>1.7554012345679011</c:v>
                </c:pt>
                <c:pt idx="136">
                  <c:v>1.0101010101010102</c:v>
                </c:pt>
                <c:pt idx="137">
                  <c:v>40.657113909393537</c:v>
                </c:pt>
                <c:pt idx="138">
                  <c:v>68.863532034887541</c:v>
                </c:pt>
                <c:pt idx="140">
                  <c:v>1.7554012345679011</c:v>
                </c:pt>
                <c:pt idx="141">
                  <c:v>1.4419389476913638</c:v>
                </c:pt>
                <c:pt idx="142">
                  <c:v>42.674061039122627</c:v>
                </c:pt>
                <c:pt idx="143">
                  <c:v>76.524747830166547</c:v>
                </c:pt>
                <c:pt idx="145">
                  <c:v>0</c:v>
                </c:pt>
                <c:pt idx="146">
                  <c:v>14.53931924882629</c:v>
                </c:pt>
                <c:pt idx="147">
                  <c:v>69.881766978541165</c:v>
                </c:pt>
                <c:pt idx="148">
                  <c:v>69.31450945964859</c:v>
                </c:pt>
                <c:pt idx="150">
                  <c:v>0</c:v>
                </c:pt>
                <c:pt idx="151">
                  <c:v>1.0101010101010102</c:v>
                </c:pt>
                <c:pt idx="152">
                  <c:v>89.214600568909745</c:v>
                </c:pt>
                <c:pt idx="153">
                  <c:v>54.012137389202259</c:v>
                </c:pt>
                <c:pt idx="155">
                  <c:v>0</c:v>
                </c:pt>
                <c:pt idx="156">
                  <c:v>1.4419389476913638</c:v>
                </c:pt>
                <c:pt idx="157">
                  <c:v>75.247485110855308</c:v>
                </c:pt>
                <c:pt idx="158">
                  <c:v>46.151571739807032</c:v>
                </c:pt>
                <c:pt idx="160">
                  <c:v>14.53931924882629</c:v>
                </c:pt>
                <c:pt idx="161">
                  <c:v>1.0101010101010102</c:v>
                </c:pt>
                <c:pt idx="162">
                  <c:v>84.523809523809518</c:v>
                </c:pt>
                <c:pt idx="163">
                  <c:v>40.72032558874664</c:v>
                </c:pt>
                <c:pt idx="165">
                  <c:v>14.53931924882629</c:v>
                </c:pt>
                <c:pt idx="166">
                  <c:v>1.4419389476913638</c:v>
                </c:pt>
                <c:pt idx="167">
                  <c:v>6.1840554455892223</c:v>
                </c:pt>
                <c:pt idx="168">
                  <c:v>7.2504389666283799</c:v>
                </c:pt>
                <c:pt idx="170">
                  <c:v>1.0101010101010102</c:v>
                </c:pt>
                <c:pt idx="171">
                  <c:v>1.4419389476913638</c:v>
                </c:pt>
                <c:pt idx="172">
                  <c:v>80.769070010449312</c:v>
                </c:pt>
                <c:pt idx="173">
                  <c:v>48.247386142122984</c:v>
                </c:pt>
                <c:pt idx="176">
                  <c:v>62.507318951469642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D-491B-BA4A-9757A83D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-27"/>
        <c:axId val="492455992"/>
        <c:axId val="492457304"/>
      </c:barChart>
      <c:catAx>
        <c:axId val="492455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</a:t>
                </a:r>
                <a:r>
                  <a:rPr lang="en-US" baseline="0"/>
                  <a:t> Cross (Sperm-Ova)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7304"/>
        <c:crosses val="autoZero"/>
        <c:auto val="1"/>
        <c:lblAlgn val="ctr"/>
        <c:lblOffset val="100"/>
        <c:noMultiLvlLbl val="0"/>
      </c:catAx>
      <c:valAx>
        <c:axId val="49245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%</a:t>
                </a:r>
                <a:r>
                  <a:rPr lang="en-US" sz="1200" baseline="0"/>
                  <a:t> Fertilized Ova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solidFill>
                  <a:sysClr val="windowText" lastClr="000000"/>
                </a:solidFill>
              </a:rPr>
              <a:t>Orbicella</a:t>
            </a:r>
            <a:r>
              <a:rPr lang="en-US" i="1" baseline="0">
                <a:solidFill>
                  <a:sysClr val="windowText" lastClr="000000"/>
                </a:solidFill>
              </a:rPr>
              <a:t> faveolata </a:t>
            </a:r>
            <a:r>
              <a:rPr lang="en-US" i="0" baseline="0">
                <a:solidFill>
                  <a:sysClr val="windowText" lastClr="000000"/>
                </a:solidFill>
              </a:rPr>
              <a:t>cross 1</a:t>
            </a:r>
            <a:r>
              <a:rPr lang="en-US" i="1" baseline="0">
                <a:solidFill>
                  <a:sysClr val="windowText" lastClr="000000"/>
                </a:solidFill>
              </a:rPr>
              <a:t> </a:t>
            </a:r>
            <a:endParaRPr lang="en-US" i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949965754999688E-2"/>
          <c:y val="9.3351601707577531E-2"/>
          <c:w val="0.96896857164478112"/>
          <c:h val="0.67041551655319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'O.fav 1'!$Q$15</c:f>
              <c:strCache>
                <c:ptCount val="1"/>
                <c:pt idx="0">
                  <c:v>% Fert.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DF8-4B42-BAB5-4CAAB1447E3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F8-4B42-BAB5-4CAAB1447E3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F8-4B42-BAB5-4CAAB1447E3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DF8-4B42-BAB5-4CAAB1447E3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DF8-4B42-BAB5-4CAAB1447E3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DF8-4B42-BAB5-4CAAB1447E3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0DF8-4B42-BAB5-4CAAB1447E3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DF8-4B42-BAB5-4CAAB1447E3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0DF8-4B42-BAB5-4CAAB1447E3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DF8-4B42-BAB5-4CAAB1447E3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0DF8-4B42-BAB5-4CAAB1447E38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0DF8-4B42-BAB5-4CAAB1447E38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0DF8-4B42-BAB5-4CAAB1447E38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0DF8-4B42-BAB5-4CAAB1447E38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0DF8-4B42-BAB5-4CAAB1447E3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0DF8-4B42-BAB5-4CAAB1447E38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0DF8-4B42-BAB5-4CAAB1447E38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0DF8-4B42-BAB5-4CAAB1447E38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0DF8-4B42-BAB5-4CAAB1447E38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0DF8-4B42-BAB5-4CAAB1447E38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0DF8-4B42-BAB5-4CAAB1447E38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0DF8-4B42-BAB5-4CAAB1447E38}"/>
              </c:ext>
            </c:extLst>
          </c:dPt>
          <c:dPt>
            <c:idx val="5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0DF8-4B42-BAB5-4CAAB1447E38}"/>
              </c:ext>
            </c:extLst>
          </c:dPt>
          <c:dPt>
            <c:idx val="5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0DF8-4B42-BAB5-4CAAB1447E38}"/>
              </c:ext>
            </c:extLst>
          </c:dPt>
          <c:dPt>
            <c:idx val="6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0DF8-4B42-BAB5-4CAAB1447E38}"/>
              </c:ext>
            </c:extLst>
          </c:dPt>
          <c:dPt>
            <c:idx val="6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0DF8-4B42-BAB5-4CAAB1447E38}"/>
              </c:ext>
            </c:extLst>
          </c:dPt>
          <c:dPt>
            <c:idx val="6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0DF8-4B42-BAB5-4CAAB1447E38}"/>
              </c:ext>
            </c:extLst>
          </c:dPt>
          <c:dPt>
            <c:idx val="6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0DF8-4B42-BAB5-4CAAB1447E38}"/>
              </c:ext>
            </c:extLst>
          </c:dPt>
          <c:dPt>
            <c:idx val="7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0DF8-4B42-BAB5-4CAAB1447E38}"/>
              </c:ext>
            </c:extLst>
          </c:dPt>
          <c:dPt>
            <c:idx val="7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0DF8-4B42-BAB5-4CAAB1447E38}"/>
              </c:ext>
            </c:extLst>
          </c:dPt>
          <c:dPt>
            <c:idx val="7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0-0DF8-4B42-BAB5-4CAAB1447E38}"/>
              </c:ext>
            </c:extLst>
          </c:dPt>
          <c:dPt>
            <c:idx val="7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0DF8-4B42-BAB5-4CAAB1447E38}"/>
              </c:ext>
            </c:extLst>
          </c:dPt>
          <c:dPt>
            <c:idx val="8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8-0DF8-4B42-BAB5-4CAAB1447E38}"/>
              </c:ext>
            </c:extLst>
          </c:dPt>
          <c:dPt>
            <c:idx val="8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C-0DF8-4B42-BAB5-4CAAB1447E38}"/>
              </c:ext>
            </c:extLst>
          </c:dPt>
          <c:dPt>
            <c:idx val="8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0-0DF8-4B42-BAB5-4CAAB1447E38}"/>
              </c:ext>
            </c:extLst>
          </c:dPt>
          <c:dPt>
            <c:idx val="8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3-0DF8-4B42-BAB5-4CAAB1447E38}"/>
              </c:ext>
            </c:extLst>
          </c:dPt>
          <c:dPt>
            <c:idx val="9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0DF8-4B42-BAB5-4CAAB1447E38}"/>
              </c:ext>
            </c:extLst>
          </c:dPt>
          <c:dPt>
            <c:idx val="9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0DF8-4B42-BAB5-4CAAB1447E38}"/>
              </c:ext>
            </c:extLst>
          </c:dPt>
          <c:dPt>
            <c:idx val="9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A-0DF8-4B42-BAB5-4CAAB1447E38}"/>
              </c:ext>
            </c:extLst>
          </c:dPt>
          <c:dPt>
            <c:idx val="9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6-0DF8-4B42-BAB5-4CAAB1447E38}"/>
              </c:ext>
            </c:extLst>
          </c:dPt>
          <c:dPt>
            <c:idx val="10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0DF8-4B42-BAB5-4CAAB1447E38}"/>
              </c:ext>
            </c:extLst>
          </c:dPt>
          <c:dPt>
            <c:idx val="10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A-0DF8-4B42-BAB5-4CAAB1447E38}"/>
              </c:ext>
            </c:extLst>
          </c:dPt>
          <c:dPt>
            <c:idx val="10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6-0DF8-4B42-BAB5-4CAAB1447E38}"/>
              </c:ext>
            </c:extLst>
          </c:dPt>
          <c:dPt>
            <c:idx val="10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0DF8-4B42-BAB5-4CAAB1447E38}"/>
              </c:ext>
            </c:extLst>
          </c:dPt>
          <c:dPt>
            <c:idx val="1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0DF8-4B42-BAB5-4CAAB1447E38}"/>
              </c:ext>
            </c:extLst>
          </c:dPt>
          <c:dPt>
            <c:idx val="1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A-0DF8-4B42-BAB5-4CAAB1447E38}"/>
              </c:ext>
            </c:extLst>
          </c:dPt>
          <c:dPt>
            <c:idx val="1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6-0DF8-4B42-BAB5-4CAAB1447E38}"/>
              </c:ext>
            </c:extLst>
          </c:dPt>
          <c:dPt>
            <c:idx val="1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0DF8-4B42-BAB5-4CAAB1447E38}"/>
              </c:ext>
            </c:extLst>
          </c:dPt>
          <c:dPt>
            <c:idx val="1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0DF8-4B42-BAB5-4CAAB1447E38}"/>
              </c:ext>
            </c:extLst>
          </c:dPt>
          <c:dPt>
            <c:idx val="1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0DF8-4B42-BAB5-4CAAB1447E38}"/>
              </c:ext>
            </c:extLst>
          </c:dPt>
          <c:dPt>
            <c:idx val="12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0DF8-4B42-BAB5-4CAAB1447E38}"/>
              </c:ext>
            </c:extLst>
          </c:dPt>
          <c:dPt>
            <c:idx val="12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6-0DF8-4B42-BAB5-4CAAB1447E38}"/>
              </c:ext>
            </c:extLst>
          </c:dPt>
          <c:dPt>
            <c:idx val="13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0DF8-4B42-BAB5-4CAAB1447E38}"/>
              </c:ext>
            </c:extLst>
          </c:dPt>
          <c:dPt>
            <c:idx val="13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0DF8-4B42-BAB5-4CAAB1447E38}"/>
              </c:ext>
            </c:extLst>
          </c:dPt>
          <c:dPt>
            <c:idx val="1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E-0DF8-4B42-BAB5-4CAAB1447E38}"/>
              </c:ext>
            </c:extLst>
          </c:dPt>
          <c:dPt>
            <c:idx val="1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A-0DF8-4B42-BAB5-4CAAB1447E38}"/>
              </c:ext>
            </c:extLst>
          </c:dPt>
          <c:dPt>
            <c:idx val="14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6-0DF8-4B42-BAB5-4CAAB1447E38}"/>
              </c:ext>
            </c:extLst>
          </c:dPt>
          <c:dPt>
            <c:idx val="14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0DF8-4B42-BAB5-4CAAB1447E38}"/>
              </c:ext>
            </c:extLst>
          </c:dPt>
          <c:dPt>
            <c:idx val="14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0DF8-4B42-BAB5-4CAAB1447E38}"/>
              </c:ext>
            </c:extLst>
          </c:dPt>
          <c:dPt>
            <c:idx val="14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A-0DF8-4B42-BAB5-4CAAB1447E38}"/>
              </c:ext>
            </c:extLst>
          </c:dPt>
          <c:dPt>
            <c:idx val="15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0DF8-4B42-BAB5-4CAAB1447E38}"/>
              </c:ext>
            </c:extLst>
          </c:dPt>
          <c:dPt>
            <c:idx val="15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4-0DF8-4B42-BAB5-4CAAB1447E38}"/>
              </c:ext>
            </c:extLst>
          </c:dPt>
          <c:dPt>
            <c:idx val="15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0-0DF8-4B42-BAB5-4CAAB1447E38}"/>
              </c:ext>
            </c:extLst>
          </c:dPt>
          <c:dPt>
            <c:idx val="15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0DF8-4B42-BAB5-4CAAB1447E38}"/>
              </c:ext>
            </c:extLst>
          </c:dPt>
          <c:dPt>
            <c:idx val="16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0DF8-4B42-BAB5-4CAAB1447E38}"/>
              </c:ext>
            </c:extLst>
          </c:dPt>
          <c:dPt>
            <c:idx val="16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0DF8-4B42-BAB5-4CAAB1447E38}"/>
              </c:ext>
            </c:extLst>
          </c:dPt>
          <c:dPt>
            <c:idx val="16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6-0DF8-4B42-BAB5-4CAAB1447E38}"/>
              </c:ext>
            </c:extLst>
          </c:dPt>
          <c:dPt>
            <c:idx val="16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0DF8-4B42-BAB5-4CAAB1447E38}"/>
              </c:ext>
            </c:extLst>
          </c:dPt>
          <c:dPt>
            <c:idx val="17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0DF8-4B42-BAB5-4CAAB1447E38}"/>
              </c:ext>
            </c:extLst>
          </c:dPt>
          <c:dPt>
            <c:idx val="17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0DF8-4B42-BAB5-4CAAB1447E38}"/>
              </c:ext>
            </c:extLst>
          </c:dPt>
          <c:dPt>
            <c:idx val="17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4-0DF8-4B42-BAB5-4CAAB1447E38}"/>
              </c:ext>
            </c:extLst>
          </c:dPt>
          <c:dPt>
            <c:idx val="17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0-0DF8-4B42-BAB5-4CAAB1447E38}"/>
              </c:ext>
            </c:extLst>
          </c:dPt>
          <c:dPt>
            <c:idx val="18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0DF8-4B42-BAB5-4CAAB1447E38}"/>
              </c:ext>
            </c:extLst>
          </c:dPt>
          <c:dPt>
            <c:idx val="18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0DF8-4B42-BAB5-4CAAB1447E38}"/>
              </c:ext>
            </c:extLst>
          </c:dPt>
          <c:dPt>
            <c:idx val="18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4-0DF8-4B42-BAB5-4CAAB1447E38}"/>
              </c:ext>
            </c:extLst>
          </c:dPt>
          <c:dPt>
            <c:idx val="18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0DF8-4B42-BAB5-4CAAB1447E38}"/>
              </c:ext>
            </c:extLst>
          </c:dPt>
          <c:dPt>
            <c:idx val="19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8-0DF8-4B42-BAB5-4CAAB1447E38}"/>
              </c:ext>
            </c:extLst>
          </c:dPt>
          <c:dPt>
            <c:idx val="19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0DF8-4B42-BAB5-4CAAB1447E38}"/>
              </c:ext>
            </c:extLst>
          </c:dPt>
          <c:dPt>
            <c:idx val="19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0DF8-4B42-BAB5-4CAAB1447E38}"/>
              </c:ext>
            </c:extLst>
          </c:dPt>
          <c:dPt>
            <c:idx val="19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0DF8-4B42-BAB5-4CAAB1447E38}"/>
              </c:ext>
            </c:extLst>
          </c:dPt>
          <c:dPt>
            <c:idx val="20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DF8-4B42-BAB5-4CAAB1447E38}"/>
              </c:ext>
            </c:extLst>
          </c:dPt>
          <c:cat>
            <c:strRef>
              <c:f>'O.fav 1'!$P$16:$P$217</c:f>
              <c:strCache>
                <c:ptCount val="202"/>
                <c:pt idx="0">
                  <c:v>52-52 Self</c:v>
                </c:pt>
                <c:pt idx="1">
                  <c:v>53-53 Self</c:v>
                </c:pt>
                <c:pt idx="2">
                  <c:v>52-53</c:v>
                </c:pt>
                <c:pt idx="3">
                  <c:v>53-52</c:v>
                </c:pt>
                <c:pt idx="5">
                  <c:v>52-52 Self</c:v>
                </c:pt>
                <c:pt idx="6">
                  <c:v>54-54 Self</c:v>
                </c:pt>
                <c:pt idx="7">
                  <c:v>52-54</c:v>
                </c:pt>
                <c:pt idx="8">
                  <c:v>54-52</c:v>
                </c:pt>
                <c:pt idx="10">
                  <c:v>52-52 Self</c:v>
                </c:pt>
                <c:pt idx="11">
                  <c:v>55-55 Self</c:v>
                </c:pt>
                <c:pt idx="12">
                  <c:v>52-55</c:v>
                </c:pt>
                <c:pt idx="13">
                  <c:v>55-52</c:v>
                </c:pt>
                <c:pt idx="15">
                  <c:v>52-52 Self</c:v>
                </c:pt>
                <c:pt idx="16">
                  <c:v>56-56 Self</c:v>
                </c:pt>
                <c:pt idx="17">
                  <c:v>52-56</c:v>
                </c:pt>
                <c:pt idx="18">
                  <c:v>56-52</c:v>
                </c:pt>
                <c:pt idx="20">
                  <c:v>52-52 Self</c:v>
                </c:pt>
                <c:pt idx="21">
                  <c:v>57-57 Self</c:v>
                </c:pt>
                <c:pt idx="22">
                  <c:v>52-57 </c:v>
                </c:pt>
                <c:pt idx="23">
                  <c:v>57-52</c:v>
                </c:pt>
                <c:pt idx="25">
                  <c:v>52-52 Self</c:v>
                </c:pt>
                <c:pt idx="26">
                  <c:v>77-77 Self </c:v>
                </c:pt>
                <c:pt idx="27">
                  <c:v>52-77</c:v>
                </c:pt>
                <c:pt idx="28">
                  <c:v>77-52</c:v>
                </c:pt>
                <c:pt idx="30">
                  <c:v>52-52 Self</c:v>
                </c:pt>
                <c:pt idx="31">
                  <c:v>79-79 Self</c:v>
                </c:pt>
                <c:pt idx="32">
                  <c:v>52-79</c:v>
                </c:pt>
                <c:pt idx="33">
                  <c:v>79-52</c:v>
                </c:pt>
                <c:pt idx="35">
                  <c:v>52-52 Self</c:v>
                </c:pt>
                <c:pt idx="36">
                  <c:v>90-90 Self</c:v>
                </c:pt>
                <c:pt idx="37">
                  <c:v>52-90</c:v>
                </c:pt>
                <c:pt idx="38">
                  <c:v>90-52</c:v>
                </c:pt>
                <c:pt idx="40">
                  <c:v>52-52 Self</c:v>
                </c:pt>
                <c:pt idx="41">
                  <c:v>107-107</c:v>
                </c:pt>
                <c:pt idx="42">
                  <c:v>52-107</c:v>
                </c:pt>
                <c:pt idx="43">
                  <c:v>107-52</c:v>
                </c:pt>
                <c:pt idx="45">
                  <c:v>53-53 Self</c:v>
                </c:pt>
                <c:pt idx="46">
                  <c:v>54-54 Self</c:v>
                </c:pt>
                <c:pt idx="47">
                  <c:v>53-54</c:v>
                </c:pt>
                <c:pt idx="48">
                  <c:v>54-53</c:v>
                </c:pt>
                <c:pt idx="50">
                  <c:v>53-53 Self</c:v>
                </c:pt>
                <c:pt idx="51">
                  <c:v>55-55 Self</c:v>
                </c:pt>
                <c:pt idx="52">
                  <c:v>53-55</c:v>
                </c:pt>
                <c:pt idx="53">
                  <c:v>55-53</c:v>
                </c:pt>
                <c:pt idx="55">
                  <c:v>53-53 Self</c:v>
                </c:pt>
                <c:pt idx="56">
                  <c:v>56-56 Self</c:v>
                </c:pt>
                <c:pt idx="57">
                  <c:v>53-56</c:v>
                </c:pt>
                <c:pt idx="58">
                  <c:v>56-53</c:v>
                </c:pt>
                <c:pt idx="60">
                  <c:v>53-53 Self</c:v>
                </c:pt>
                <c:pt idx="61">
                  <c:v>57-57 Self </c:v>
                </c:pt>
                <c:pt idx="62">
                  <c:v>53-57</c:v>
                </c:pt>
                <c:pt idx="63">
                  <c:v>57-53</c:v>
                </c:pt>
                <c:pt idx="65">
                  <c:v>53-53 Self</c:v>
                </c:pt>
                <c:pt idx="66">
                  <c:v>77-77 Self </c:v>
                </c:pt>
                <c:pt idx="67">
                  <c:v>53-77</c:v>
                </c:pt>
                <c:pt idx="68">
                  <c:v>77-53</c:v>
                </c:pt>
                <c:pt idx="70">
                  <c:v>53-53 Self</c:v>
                </c:pt>
                <c:pt idx="71">
                  <c:v>79-79 Self</c:v>
                </c:pt>
                <c:pt idx="72">
                  <c:v>53-79</c:v>
                </c:pt>
                <c:pt idx="73">
                  <c:v>79-53</c:v>
                </c:pt>
                <c:pt idx="75">
                  <c:v>53-53 Self</c:v>
                </c:pt>
                <c:pt idx="76">
                  <c:v>90-90 Self</c:v>
                </c:pt>
                <c:pt idx="77">
                  <c:v>53-90</c:v>
                </c:pt>
                <c:pt idx="78">
                  <c:v>90-53</c:v>
                </c:pt>
                <c:pt idx="80">
                  <c:v>53-53 Self</c:v>
                </c:pt>
                <c:pt idx="81">
                  <c:v>107-107 Self</c:v>
                </c:pt>
                <c:pt idx="82">
                  <c:v>53-107</c:v>
                </c:pt>
                <c:pt idx="83">
                  <c:v>107-53</c:v>
                </c:pt>
                <c:pt idx="85">
                  <c:v>54-54 Self</c:v>
                </c:pt>
                <c:pt idx="86">
                  <c:v>55-55 Self</c:v>
                </c:pt>
                <c:pt idx="87">
                  <c:v>54-55</c:v>
                </c:pt>
                <c:pt idx="88">
                  <c:v>55-54</c:v>
                </c:pt>
                <c:pt idx="90">
                  <c:v>54-54 Self</c:v>
                </c:pt>
                <c:pt idx="91">
                  <c:v>56-56 Self</c:v>
                </c:pt>
                <c:pt idx="92">
                  <c:v>54-56</c:v>
                </c:pt>
                <c:pt idx="93">
                  <c:v>56-54</c:v>
                </c:pt>
                <c:pt idx="95">
                  <c:v>54-54 Self</c:v>
                </c:pt>
                <c:pt idx="96">
                  <c:v>57-57 Self</c:v>
                </c:pt>
                <c:pt idx="97">
                  <c:v>54-57</c:v>
                </c:pt>
                <c:pt idx="98">
                  <c:v>57-54</c:v>
                </c:pt>
                <c:pt idx="100">
                  <c:v>54-54 Self</c:v>
                </c:pt>
                <c:pt idx="101">
                  <c:v>77-77 Self</c:v>
                </c:pt>
                <c:pt idx="102">
                  <c:v>54-77</c:v>
                </c:pt>
                <c:pt idx="103">
                  <c:v>77-54</c:v>
                </c:pt>
                <c:pt idx="105">
                  <c:v>54-54 Self</c:v>
                </c:pt>
                <c:pt idx="106">
                  <c:v>79-79 Self</c:v>
                </c:pt>
                <c:pt idx="107">
                  <c:v>54-79 </c:v>
                </c:pt>
                <c:pt idx="108">
                  <c:v>79-54</c:v>
                </c:pt>
                <c:pt idx="110">
                  <c:v>54-54 Self</c:v>
                </c:pt>
                <c:pt idx="111">
                  <c:v>90-90 Self</c:v>
                </c:pt>
                <c:pt idx="112">
                  <c:v>54-90 </c:v>
                </c:pt>
                <c:pt idx="113">
                  <c:v>90-54</c:v>
                </c:pt>
                <c:pt idx="115">
                  <c:v>54-54 Self</c:v>
                </c:pt>
                <c:pt idx="116">
                  <c:v>107-107 Self</c:v>
                </c:pt>
                <c:pt idx="117">
                  <c:v>54-107 </c:v>
                </c:pt>
                <c:pt idx="118">
                  <c:v>107-54</c:v>
                </c:pt>
                <c:pt idx="120">
                  <c:v>55-55 Self</c:v>
                </c:pt>
                <c:pt idx="121">
                  <c:v>56-56 Self</c:v>
                </c:pt>
                <c:pt idx="122">
                  <c:v>55-56</c:v>
                </c:pt>
                <c:pt idx="123">
                  <c:v>56-55</c:v>
                </c:pt>
                <c:pt idx="125">
                  <c:v>55-55 Self</c:v>
                </c:pt>
                <c:pt idx="126">
                  <c:v>57-57 Self</c:v>
                </c:pt>
                <c:pt idx="127">
                  <c:v>55-57</c:v>
                </c:pt>
                <c:pt idx="128">
                  <c:v>57-55</c:v>
                </c:pt>
                <c:pt idx="130">
                  <c:v>55-55 Self</c:v>
                </c:pt>
                <c:pt idx="131">
                  <c:v>77-77</c:v>
                </c:pt>
                <c:pt idx="132">
                  <c:v>55-77</c:v>
                </c:pt>
                <c:pt idx="133">
                  <c:v>77-55</c:v>
                </c:pt>
                <c:pt idx="135">
                  <c:v>55-55 Self</c:v>
                </c:pt>
                <c:pt idx="136">
                  <c:v>79-79 Self</c:v>
                </c:pt>
                <c:pt idx="137">
                  <c:v>55-79</c:v>
                </c:pt>
                <c:pt idx="138">
                  <c:v>79-55</c:v>
                </c:pt>
                <c:pt idx="140">
                  <c:v>55-55 Self</c:v>
                </c:pt>
                <c:pt idx="141">
                  <c:v>90-90</c:v>
                </c:pt>
                <c:pt idx="142">
                  <c:v>55-90</c:v>
                </c:pt>
                <c:pt idx="143">
                  <c:v>90-55</c:v>
                </c:pt>
                <c:pt idx="145">
                  <c:v>55-55 Self</c:v>
                </c:pt>
                <c:pt idx="146">
                  <c:v>107-107</c:v>
                </c:pt>
                <c:pt idx="147">
                  <c:v>55-107</c:v>
                </c:pt>
                <c:pt idx="148">
                  <c:v>107-55</c:v>
                </c:pt>
                <c:pt idx="150">
                  <c:v>57-57 Self</c:v>
                </c:pt>
                <c:pt idx="151">
                  <c:v>77-77 Self</c:v>
                </c:pt>
                <c:pt idx="152">
                  <c:v>57-77</c:v>
                </c:pt>
                <c:pt idx="153">
                  <c:v>77-57</c:v>
                </c:pt>
                <c:pt idx="155">
                  <c:v>57-57 Self</c:v>
                </c:pt>
                <c:pt idx="156">
                  <c:v>79-79 Self</c:v>
                </c:pt>
                <c:pt idx="157">
                  <c:v>57-79</c:v>
                </c:pt>
                <c:pt idx="158">
                  <c:v>79-57</c:v>
                </c:pt>
                <c:pt idx="160">
                  <c:v>57-57 Self</c:v>
                </c:pt>
                <c:pt idx="161">
                  <c:v>90-90 Self</c:v>
                </c:pt>
                <c:pt idx="162">
                  <c:v>57-90</c:v>
                </c:pt>
                <c:pt idx="163">
                  <c:v>90-57</c:v>
                </c:pt>
                <c:pt idx="165">
                  <c:v>57-57 Self</c:v>
                </c:pt>
                <c:pt idx="166">
                  <c:v>107-107 Self</c:v>
                </c:pt>
                <c:pt idx="167">
                  <c:v>57-107</c:v>
                </c:pt>
                <c:pt idx="168">
                  <c:v>107-57</c:v>
                </c:pt>
                <c:pt idx="170">
                  <c:v>77-77 Self</c:v>
                </c:pt>
                <c:pt idx="171">
                  <c:v>79-79 Self</c:v>
                </c:pt>
                <c:pt idx="172">
                  <c:v>77-79</c:v>
                </c:pt>
                <c:pt idx="173">
                  <c:v>79-77</c:v>
                </c:pt>
                <c:pt idx="175">
                  <c:v>77-77 Self</c:v>
                </c:pt>
                <c:pt idx="176">
                  <c:v>90-90 Self</c:v>
                </c:pt>
                <c:pt idx="177">
                  <c:v>77-90 </c:v>
                </c:pt>
                <c:pt idx="178">
                  <c:v>90-77 </c:v>
                </c:pt>
                <c:pt idx="180">
                  <c:v>77-77 Self</c:v>
                </c:pt>
                <c:pt idx="181">
                  <c:v>107-107 Self</c:v>
                </c:pt>
                <c:pt idx="182">
                  <c:v>77-107</c:v>
                </c:pt>
                <c:pt idx="183">
                  <c:v>107-77</c:v>
                </c:pt>
                <c:pt idx="185">
                  <c:v>79-79 Self</c:v>
                </c:pt>
                <c:pt idx="186">
                  <c:v>90-90 Self</c:v>
                </c:pt>
                <c:pt idx="187">
                  <c:v>79-90</c:v>
                </c:pt>
                <c:pt idx="188">
                  <c:v>90-79</c:v>
                </c:pt>
                <c:pt idx="190">
                  <c:v>79-79 Self</c:v>
                </c:pt>
                <c:pt idx="191">
                  <c:v>107-107 Self</c:v>
                </c:pt>
                <c:pt idx="192">
                  <c:v>79-107</c:v>
                </c:pt>
                <c:pt idx="193">
                  <c:v>107-79</c:v>
                </c:pt>
                <c:pt idx="195">
                  <c:v>90-90 Self</c:v>
                </c:pt>
                <c:pt idx="196">
                  <c:v>107-107 Self</c:v>
                </c:pt>
                <c:pt idx="197">
                  <c:v>90-107</c:v>
                </c:pt>
                <c:pt idx="198">
                  <c:v>107-90</c:v>
                </c:pt>
                <c:pt idx="201">
                  <c:v>Batch</c:v>
                </c:pt>
              </c:strCache>
            </c:strRef>
          </c:cat>
          <c:val>
            <c:numRef>
              <c:f>'O.fav 1'!$Q$16:$Q$217</c:f>
              <c:numCache>
                <c:formatCode>General</c:formatCode>
                <c:ptCount val="202"/>
                <c:pt idx="0">
                  <c:v>3.6679517688272063</c:v>
                </c:pt>
                <c:pt idx="1">
                  <c:v>1.5662241084157624</c:v>
                </c:pt>
                <c:pt idx="2">
                  <c:v>94.763017175493658</c:v>
                </c:pt>
                <c:pt idx="3">
                  <c:v>95.719600609364377</c:v>
                </c:pt>
                <c:pt idx="5">
                  <c:v>3.6679517688272063</c:v>
                </c:pt>
                <c:pt idx="6">
                  <c:v>1.1900831259256848</c:v>
                </c:pt>
                <c:pt idx="7">
                  <c:v>96.329638243584839</c:v>
                </c:pt>
                <c:pt idx="8">
                  <c:v>93.938407640827606</c:v>
                </c:pt>
                <c:pt idx="10">
                  <c:v>3.6679517688272063</c:v>
                </c:pt>
                <c:pt idx="11">
                  <c:v>3.4501673838385032</c:v>
                </c:pt>
                <c:pt idx="12">
                  <c:v>91.569756415799972</c:v>
                </c:pt>
                <c:pt idx="13">
                  <c:v>94.498940386429652</c:v>
                </c:pt>
                <c:pt idx="15">
                  <c:v>3.6679517688272063</c:v>
                </c:pt>
                <c:pt idx="16">
                  <c:v>6.5821995464852607</c:v>
                </c:pt>
                <c:pt idx="17">
                  <c:v>7.2102604997341837</c:v>
                </c:pt>
                <c:pt idx="18">
                  <c:v>93.503913240755352</c:v>
                </c:pt>
                <c:pt idx="20">
                  <c:v>3.6679517688272063</c:v>
                </c:pt>
                <c:pt idx="21">
                  <c:v>4.4619469131203466</c:v>
                </c:pt>
                <c:pt idx="22">
                  <c:v>84.48804874076869</c:v>
                </c:pt>
                <c:pt idx="23">
                  <c:v>92.684942294392627</c:v>
                </c:pt>
                <c:pt idx="25">
                  <c:v>3.6679517688272063</c:v>
                </c:pt>
                <c:pt idx="26">
                  <c:v>2.7228721008731998</c:v>
                </c:pt>
                <c:pt idx="27">
                  <c:v>95.207512291243958</c:v>
                </c:pt>
                <c:pt idx="28">
                  <c:v>96.039974177168844</c:v>
                </c:pt>
                <c:pt idx="30">
                  <c:v>3.6679517688272063</c:v>
                </c:pt>
                <c:pt idx="31">
                  <c:v>6.4214951905568745</c:v>
                </c:pt>
                <c:pt idx="32">
                  <c:v>93.873646795724724</c:v>
                </c:pt>
                <c:pt idx="33">
                  <c:v>96.636668825320257</c:v>
                </c:pt>
                <c:pt idx="35">
                  <c:v>3.6679517688272063</c:v>
                </c:pt>
                <c:pt idx="36">
                  <c:v>2.9282102841128919</c:v>
                </c:pt>
                <c:pt idx="37">
                  <c:v>82.894958415865574</c:v>
                </c:pt>
                <c:pt idx="38">
                  <c:v>97.789870542311562</c:v>
                </c:pt>
                <c:pt idx="40">
                  <c:v>3.6679517688272063</c:v>
                </c:pt>
                <c:pt idx="41">
                  <c:v>6.6789084095058486</c:v>
                </c:pt>
                <c:pt idx="42">
                  <c:v>91.000761035007599</c:v>
                </c:pt>
                <c:pt idx="43">
                  <c:v>93.529147940594427</c:v>
                </c:pt>
                <c:pt idx="45">
                  <c:v>1.5662241084157624</c:v>
                </c:pt>
                <c:pt idx="46">
                  <c:v>1.1900831259256848</c:v>
                </c:pt>
                <c:pt idx="47">
                  <c:v>95.738437076267289</c:v>
                </c:pt>
                <c:pt idx="48">
                  <c:v>83.159222739194561</c:v>
                </c:pt>
                <c:pt idx="50">
                  <c:v>1.5662241084157624</c:v>
                </c:pt>
                <c:pt idx="51">
                  <c:v>3.4501673838385032</c:v>
                </c:pt>
                <c:pt idx="52">
                  <c:v>92.979251085146288</c:v>
                </c:pt>
                <c:pt idx="53">
                  <c:v>80.841965292702398</c:v>
                </c:pt>
                <c:pt idx="55">
                  <c:v>1.5662241084157624</c:v>
                </c:pt>
                <c:pt idx="56">
                  <c:v>6.5821995464852607</c:v>
                </c:pt>
                <c:pt idx="57">
                  <c:v>7.3699460820784912</c:v>
                </c:pt>
                <c:pt idx="58">
                  <c:v>1.4062347117829093</c:v>
                </c:pt>
                <c:pt idx="60">
                  <c:v>1.5662241084157624</c:v>
                </c:pt>
                <c:pt idx="61">
                  <c:v>4.4619469131203466</c:v>
                </c:pt>
                <c:pt idx="62">
                  <c:v>84.947738421214197</c:v>
                </c:pt>
                <c:pt idx="63">
                  <c:v>68.454307390434849</c:v>
                </c:pt>
                <c:pt idx="65">
                  <c:v>1.5662241084157624</c:v>
                </c:pt>
                <c:pt idx="66">
                  <c:v>2.7228721008731998</c:v>
                </c:pt>
                <c:pt idx="67">
                  <c:v>94.668674507411836</c:v>
                </c:pt>
                <c:pt idx="68">
                  <c:v>97.236134441684769</c:v>
                </c:pt>
                <c:pt idx="70">
                  <c:v>1.5662241084157624</c:v>
                </c:pt>
                <c:pt idx="71">
                  <c:v>6.4214951905568745</c:v>
                </c:pt>
                <c:pt idx="72">
                  <c:v>93.940891351446567</c:v>
                </c:pt>
                <c:pt idx="73">
                  <c:v>96.228901207620751</c:v>
                </c:pt>
                <c:pt idx="75">
                  <c:v>1.5662241084157624</c:v>
                </c:pt>
                <c:pt idx="76">
                  <c:v>2.9282102841128919</c:v>
                </c:pt>
                <c:pt idx="77">
                  <c:v>81.659793547048437</c:v>
                </c:pt>
                <c:pt idx="78">
                  <c:v>91.308615260520881</c:v>
                </c:pt>
                <c:pt idx="80">
                  <c:v>1.5662241084157624</c:v>
                </c:pt>
                <c:pt idx="81">
                  <c:v>6.6789084095058486</c:v>
                </c:pt>
                <c:pt idx="82">
                  <c:v>87.834296035802126</c:v>
                </c:pt>
                <c:pt idx="83">
                  <c:v>92.633799039329006</c:v>
                </c:pt>
                <c:pt idx="85">
                  <c:v>1.1900831259256848</c:v>
                </c:pt>
                <c:pt idx="86">
                  <c:v>3.4501673838385032</c:v>
                </c:pt>
                <c:pt idx="87">
                  <c:v>1.6831819395139505</c:v>
                </c:pt>
                <c:pt idx="88">
                  <c:v>0.47678275290215594</c:v>
                </c:pt>
                <c:pt idx="90">
                  <c:v>1.1900831259256848</c:v>
                </c:pt>
                <c:pt idx="91">
                  <c:v>6.5821995464852607</c:v>
                </c:pt>
                <c:pt idx="92">
                  <c:v>53.719797830374752</c:v>
                </c:pt>
                <c:pt idx="93">
                  <c:v>90.771157174930167</c:v>
                </c:pt>
                <c:pt idx="95">
                  <c:v>1.1900831259256848</c:v>
                </c:pt>
                <c:pt idx="96">
                  <c:v>4.4619469131203466</c:v>
                </c:pt>
                <c:pt idx="97">
                  <c:v>2.3177699947382266</c:v>
                </c:pt>
                <c:pt idx="98">
                  <c:v>0.46007055123464657</c:v>
                </c:pt>
                <c:pt idx="100">
                  <c:v>1.1900831259256848</c:v>
                </c:pt>
                <c:pt idx="101">
                  <c:v>2.7228721008731998</c:v>
                </c:pt>
                <c:pt idx="102">
                  <c:v>94.4541770865373</c:v>
                </c:pt>
                <c:pt idx="103">
                  <c:v>94.864113203213549</c:v>
                </c:pt>
                <c:pt idx="105">
                  <c:v>1.1900831259256848</c:v>
                </c:pt>
                <c:pt idx="106">
                  <c:v>6.4214951905568745</c:v>
                </c:pt>
                <c:pt idx="107">
                  <c:v>89.895744801405172</c:v>
                </c:pt>
                <c:pt idx="108">
                  <c:v>95.690341738897587</c:v>
                </c:pt>
                <c:pt idx="110">
                  <c:v>1.1900831259256848</c:v>
                </c:pt>
                <c:pt idx="111">
                  <c:v>2.9282102841128919</c:v>
                </c:pt>
                <c:pt idx="112">
                  <c:v>78.249180296063471</c:v>
                </c:pt>
                <c:pt idx="113">
                  <c:v>95.290203623536954</c:v>
                </c:pt>
                <c:pt idx="115">
                  <c:v>1.1900831259256848</c:v>
                </c:pt>
                <c:pt idx="116">
                  <c:v>6.6789084095058486</c:v>
                </c:pt>
                <c:pt idx="117">
                  <c:v>82.587719298245602</c:v>
                </c:pt>
                <c:pt idx="118">
                  <c:v>93.006068885062447</c:v>
                </c:pt>
                <c:pt idx="120">
                  <c:v>3.4501673838385032</c:v>
                </c:pt>
                <c:pt idx="121">
                  <c:v>6.5821995464852607</c:v>
                </c:pt>
                <c:pt idx="122">
                  <c:v>51.502362449185512</c:v>
                </c:pt>
                <c:pt idx="123">
                  <c:v>89.089143459082223</c:v>
                </c:pt>
                <c:pt idx="125">
                  <c:v>3.4501673838385032</c:v>
                </c:pt>
                <c:pt idx="126">
                  <c:v>4.4619469131203466</c:v>
                </c:pt>
                <c:pt idx="127">
                  <c:v>5.7338163092909795</c:v>
                </c:pt>
                <c:pt idx="128">
                  <c:v>0.8895268225047358</c:v>
                </c:pt>
                <c:pt idx="130">
                  <c:v>3.4501673838385032</c:v>
                </c:pt>
                <c:pt idx="131">
                  <c:v>2.7228721008731998</c:v>
                </c:pt>
                <c:pt idx="132">
                  <c:v>95.312377788206504</c:v>
                </c:pt>
                <c:pt idx="133">
                  <c:v>90.134445908358956</c:v>
                </c:pt>
                <c:pt idx="135">
                  <c:v>3.4501673838385032</c:v>
                </c:pt>
                <c:pt idx="136">
                  <c:v>6.4214951905568745</c:v>
                </c:pt>
                <c:pt idx="137">
                  <c:v>92.458858909900144</c:v>
                </c:pt>
                <c:pt idx="138">
                  <c:v>92.592319108916698</c:v>
                </c:pt>
                <c:pt idx="140">
                  <c:v>3.4501673838385032</c:v>
                </c:pt>
                <c:pt idx="141">
                  <c:v>2.9282102841128919</c:v>
                </c:pt>
                <c:pt idx="142">
                  <c:v>80.163673960150092</c:v>
                </c:pt>
                <c:pt idx="143">
                  <c:v>89.986215074200217</c:v>
                </c:pt>
                <c:pt idx="145">
                  <c:v>3.4501673838385032</c:v>
                </c:pt>
                <c:pt idx="146">
                  <c:v>6.6789084095058486</c:v>
                </c:pt>
                <c:pt idx="147">
                  <c:v>86.004617377552066</c:v>
                </c:pt>
                <c:pt idx="148">
                  <c:v>90.428799988048752</c:v>
                </c:pt>
                <c:pt idx="150">
                  <c:v>4.4619469131203466</c:v>
                </c:pt>
                <c:pt idx="151">
                  <c:v>2.7228721008731998</c:v>
                </c:pt>
                <c:pt idx="152">
                  <c:v>91.746885133981905</c:v>
                </c:pt>
                <c:pt idx="153">
                  <c:v>89.044188436183035</c:v>
                </c:pt>
                <c:pt idx="155">
                  <c:v>4.4619469131203466</c:v>
                </c:pt>
                <c:pt idx="156">
                  <c:v>6.4214951905568745</c:v>
                </c:pt>
                <c:pt idx="157">
                  <c:v>87.806796600058021</c:v>
                </c:pt>
                <c:pt idx="158">
                  <c:v>90.887902751702043</c:v>
                </c:pt>
                <c:pt idx="160">
                  <c:v>4.4619469131203466</c:v>
                </c:pt>
                <c:pt idx="161">
                  <c:v>2.9282102841128919</c:v>
                </c:pt>
                <c:pt idx="162">
                  <c:v>80.024221270294575</c:v>
                </c:pt>
                <c:pt idx="163">
                  <c:v>88.988819312978322</c:v>
                </c:pt>
                <c:pt idx="165">
                  <c:v>4.4619469131203466</c:v>
                </c:pt>
                <c:pt idx="166">
                  <c:v>6.6789084095058486</c:v>
                </c:pt>
                <c:pt idx="167">
                  <c:v>71.628419370354848</c:v>
                </c:pt>
                <c:pt idx="168">
                  <c:v>83.417402845932273</c:v>
                </c:pt>
                <c:pt idx="170">
                  <c:v>2.7228721008731998</c:v>
                </c:pt>
                <c:pt idx="171">
                  <c:v>6.4214951905568745</c:v>
                </c:pt>
                <c:pt idx="172">
                  <c:v>91.825354747019517</c:v>
                </c:pt>
                <c:pt idx="173">
                  <c:v>95.916495866285558</c:v>
                </c:pt>
                <c:pt idx="175">
                  <c:v>2.7228721008731998</c:v>
                </c:pt>
                <c:pt idx="176">
                  <c:v>2.9282102841128919</c:v>
                </c:pt>
                <c:pt idx="177">
                  <c:v>82.802862552549655</c:v>
                </c:pt>
                <c:pt idx="178">
                  <c:v>93.369618513512265</c:v>
                </c:pt>
                <c:pt idx="180">
                  <c:v>2.7228721008731998</c:v>
                </c:pt>
                <c:pt idx="181">
                  <c:v>6.6789084095058486</c:v>
                </c:pt>
                <c:pt idx="182">
                  <c:v>86.279197800862633</c:v>
                </c:pt>
                <c:pt idx="183">
                  <c:v>95.26675902688261</c:v>
                </c:pt>
                <c:pt idx="185">
                  <c:v>6.4214951905568745</c:v>
                </c:pt>
                <c:pt idx="186">
                  <c:v>2.9282102841128919</c:v>
                </c:pt>
                <c:pt idx="187">
                  <c:v>84.129247342236269</c:v>
                </c:pt>
                <c:pt idx="188">
                  <c:v>95.201587539777222</c:v>
                </c:pt>
                <c:pt idx="190">
                  <c:v>6.4214951905568745</c:v>
                </c:pt>
                <c:pt idx="191">
                  <c:v>6.6789084095058486</c:v>
                </c:pt>
                <c:pt idx="192">
                  <c:v>15.558840359327684</c:v>
                </c:pt>
                <c:pt idx="193">
                  <c:v>1.952003284304294</c:v>
                </c:pt>
                <c:pt idx="195">
                  <c:v>2.9282102841128919</c:v>
                </c:pt>
                <c:pt idx="196">
                  <c:v>6.6789084095058486</c:v>
                </c:pt>
                <c:pt idx="197">
                  <c:v>87.146653887200614</c:v>
                </c:pt>
                <c:pt idx="198">
                  <c:v>77.17590094690803</c:v>
                </c:pt>
                <c:pt idx="201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8-4B42-BAB5-4CAAB1447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27"/>
        <c:axId val="299237600"/>
        <c:axId val="299235632"/>
      </c:barChart>
      <c:catAx>
        <c:axId val="29923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Genet 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35632"/>
        <c:crosses val="autoZero"/>
        <c:auto val="1"/>
        <c:lblAlgn val="ctr"/>
        <c:lblOffset val="100"/>
        <c:noMultiLvlLbl val="0"/>
      </c:catAx>
      <c:valAx>
        <c:axId val="2992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% Fert.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'O.fav 2'!$T$8</c:f>
              <c:strCache>
                <c:ptCount val="1"/>
                <c:pt idx="0">
                  <c:v>Avg. Fert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13B-44E3-B40F-58CF0AAF775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3B-44E3-B40F-58CF0AAF7755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13B-44E3-B40F-58CF0AAF7755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3B-44E3-B40F-58CF0AAF7755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13B-44E3-B40F-58CF0AAF7755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13B-44E3-B40F-58CF0AAF775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13B-44E3-B40F-58CF0AAF775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13B-44E3-B40F-58CF0AAF775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13B-44E3-B40F-58CF0AAF7755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13B-44E3-B40F-58CF0AAF7755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13B-44E3-B40F-58CF0AAF7755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13B-44E3-B40F-58CF0AAF7755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13B-44E3-B40F-58CF0AAF7755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13B-44E3-B40F-58CF0AAF7755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13B-44E3-B40F-58CF0AAF7755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3B-44E3-B40F-58CF0AAF7755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3B-44E3-B40F-58CF0AAF7755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13B-44E3-B40F-58CF0AAF7755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13B-44E3-B40F-58CF0AAF7755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3B-44E3-B40F-58CF0AAF7755}"/>
              </c:ext>
            </c:extLst>
          </c:dPt>
          <c:dPt>
            <c:idx val="5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3B-44E3-B40F-58CF0AAF7755}"/>
              </c:ext>
            </c:extLst>
          </c:dPt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'O.fav 2'!$S$9:$S$61</c:f>
              <c:strCache>
                <c:ptCount val="53"/>
                <c:pt idx="0">
                  <c:v>58 Self</c:v>
                </c:pt>
                <c:pt idx="1">
                  <c:v>53 Self</c:v>
                </c:pt>
                <c:pt idx="2">
                  <c:v>53-58</c:v>
                </c:pt>
                <c:pt idx="3">
                  <c:v>58-53</c:v>
                </c:pt>
                <c:pt idx="5">
                  <c:v>53 Self</c:v>
                </c:pt>
                <c:pt idx="6">
                  <c:v>79 Self</c:v>
                </c:pt>
                <c:pt idx="7">
                  <c:v>53-79</c:v>
                </c:pt>
                <c:pt idx="8">
                  <c:v>79-53</c:v>
                </c:pt>
                <c:pt idx="10">
                  <c:v>53 Self</c:v>
                </c:pt>
                <c:pt idx="11">
                  <c:v>97 Self</c:v>
                </c:pt>
                <c:pt idx="12">
                  <c:v>53-97</c:v>
                </c:pt>
                <c:pt idx="13">
                  <c:v>97-53</c:v>
                </c:pt>
                <c:pt idx="15">
                  <c:v>53 Self</c:v>
                </c:pt>
                <c:pt idx="16">
                  <c:v>102 Self</c:v>
                </c:pt>
                <c:pt idx="17">
                  <c:v>53-102</c:v>
                </c:pt>
                <c:pt idx="18">
                  <c:v>102-53</c:v>
                </c:pt>
                <c:pt idx="20">
                  <c:v>58 Self</c:v>
                </c:pt>
                <c:pt idx="21">
                  <c:v>79 Self</c:v>
                </c:pt>
                <c:pt idx="22">
                  <c:v>58-79</c:v>
                </c:pt>
                <c:pt idx="23">
                  <c:v>79-58</c:v>
                </c:pt>
                <c:pt idx="25">
                  <c:v>58 Self</c:v>
                </c:pt>
                <c:pt idx="26">
                  <c:v>97 Self</c:v>
                </c:pt>
                <c:pt idx="27">
                  <c:v>58-97</c:v>
                </c:pt>
                <c:pt idx="28">
                  <c:v>97-58</c:v>
                </c:pt>
                <c:pt idx="30">
                  <c:v>58 Self</c:v>
                </c:pt>
                <c:pt idx="31">
                  <c:v>102 Self</c:v>
                </c:pt>
                <c:pt idx="32">
                  <c:v>58-102</c:v>
                </c:pt>
                <c:pt idx="33">
                  <c:v>102-58</c:v>
                </c:pt>
                <c:pt idx="35">
                  <c:v>79 Self</c:v>
                </c:pt>
                <c:pt idx="36">
                  <c:v>97 Self</c:v>
                </c:pt>
                <c:pt idx="37">
                  <c:v>79-97</c:v>
                </c:pt>
                <c:pt idx="38">
                  <c:v>97-79</c:v>
                </c:pt>
                <c:pt idx="40">
                  <c:v>97 Self</c:v>
                </c:pt>
                <c:pt idx="41">
                  <c:v>102 Self</c:v>
                </c:pt>
                <c:pt idx="42">
                  <c:v>97-102</c:v>
                </c:pt>
                <c:pt idx="43">
                  <c:v>102-97</c:v>
                </c:pt>
                <c:pt idx="45">
                  <c:v>79 Self</c:v>
                </c:pt>
                <c:pt idx="46">
                  <c:v>102 Self</c:v>
                </c:pt>
                <c:pt idx="47">
                  <c:v>79-102</c:v>
                </c:pt>
                <c:pt idx="48">
                  <c:v>102-79</c:v>
                </c:pt>
                <c:pt idx="52">
                  <c:v>Batch </c:v>
                </c:pt>
              </c:strCache>
            </c:strRef>
          </c:cat>
          <c:val>
            <c:numRef>
              <c:f>'O.fav 2'!$T$9:$T$61</c:f>
              <c:numCache>
                <c:formatCode>General</c:formatCode>
                <c:ptCount val="53"/>
                <c:pt idx="0">
                  <c:v>0.54141153722204316</c:v>
                </c:pt>
                <c:pt idx="1">
                  <c:v>1.3274753246827868</c:v>
                </c:pt>
                <c:pt idx="2">
                  <c:v>63.066314027852492</c:v>
                </c:pt>
                <c:pt idx="3">
                  <c:v>59.903935283021184</c:v>
                </c:pt>
                <c:pt idx="5">
                  <c:v>1.3274753246827868</c:v>
                </c:pt>
                <c:pt idx="6">
                  <c:v>0.96449282580574403</c:v>
                </c:pt>
                <c:pt idx="7">
                  <c:v>41.759454241444047</c:v>
                </c:pt>
                <c:pt idx="8">
                  <c:v>50.753953416348473</c:v>
                </c:pt>
                <c:pt idx="10">
                  <c:v>1.3274753246827868</c:v>
                </c:pt>
                <c:pt idx="11">
                  <c:v>0.96449282580574403</c:v>
                </c:pt>
                <c:pt idx="12">
                  <c:v>53.338877547523587</c:v>
                </c:pt>
                <c:pt idx="13">
                  <c:v>39.224254044645157</c:v>
                </c:pt>
                <c:pt idx="15">
                  <c:v>1.3274753246827868</c:v>
                </c:pt>
                <c:pt idx="16">
                  <c:v>2.9300927928847096</c:v>
                </c:pt>
                <c:pt idx="17">
                  <c:v>38.809168477237201</c:v>
                </c:pt>
                <c:pt idx="18">
                  <c:v>82.6594233399979</c:v>
                </c:pt>
                <c:pt idx="20">
                  <c:v>0.54141153722204316</c:v>
                </c:pt>
                <c:pt idx="21">
                  <c:v>0.96449282580574403</c:v>
                </c:pt>
                <c:pt idx="22">
                  <c:v>30.222673410121615</c:v>
                </c:pt>
                <c:pt idx="23">
                  <c:v>97.639626037928323</c:v>
                </c:pt>
                <c:pt idx="25">
                  <c:v>0.54141153722204316</c:v>
                </c:pt>
                <c:pt idx="26">
                  <c:v>2.4178881316654284</c:v>
                </c:pt>
                <c:pt idx="27">
                  <c:v>97.362502691907537</c:v>
                </c:pt>
                <c:pt idx="28">
                  <c:v>93.199050629823674</c:v>
                </c:pt>
                <c:pt idx="30">
                  <c:v>0.54141153722204316</c:v>
                </c:pt>
                <c:pt idx="31">
                  <c:v>2.9300927928847096</c:v>
                </c:pt>
                <c:pt idx="32">
                  <c:v>88.164117686326918</c:v>
                </c:pt>
                <c:pt idx="33">
                  <c:v>97.308056306931448</c:v>
                </c:pt>
                <c:pt idx="35">
                  <c:v>0.96449282580574403</c:v>
                </c:pt>
                <c:pt idx="36">
                  <c:v>2.4178881316654284</c:v>
                </c:pt>
                <c:pt idx="37">
                  <c:v>98.767246937459717</c:v>
                </c:pt>
                <c:pt idx="38">
                  <c:v>62.634110127198312</c:v>
                </c:pt>
                <c:pt idx="40">
                  <c:v>2.4178881316654284</c:v>
                </c:pt>
                <c:pt idx="41">
                  <c:v>2.9300927928847096</c:v>
                </c:pt>
                <c:pt idx="42">
                  <c:v>70.638380003164059</c:v>
                </c:pt>
                <c:pt idx="43">
                  <c:v>98.472977900097632</c:v>
                </c:pt>
                <c:pt idx="45">
                  <c:v>0.96449282580574403</c:v>
                </c:pt>
                <c:pt idx="46">
                  <c:v>2.9300927928847096</c:v>
                </c:pt>
                <c:pt idx="47">
                  <c:v>94.404041618250062</c:v>
                </c:pt>
                <c:pt idx="48">
                  <c:v>95.598388566294247</c:v>
                </c:pt>
                <c:pt idx="52">
                  <c:v>87.290579431252226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B-44E3-B40F-58CF0AAF7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328024"/>
        <c:axId val="642329008"/>
      </c:barChart>
      <c:catAx>
        <c:axId val="64232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Genet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Cross (Sperm-Egg)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29008"/>
        <c:crosses val="autoZero"/>
        <c:auto val="1"/>
        <c:lblAlgn val="ctr"/>
        <c:lblOffset val="100"/>
        <c:noMultiLvlLbl val="0"/>
      </c:catAx>
      <c:valAx>
        <c:axId val="6423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 %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Fert.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2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O.</a:t>
            </a:r>
            <a:r>
              <a:rPr lang="en-US" b="1" baseline="0">
                <a:solidFill>
                  <a:sysClr val="windowText" lastClr="000000"/>
                </a:solidFill>
              </a:rPr>
              <a:t> fav cross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921780379134914E-2"/>
          <c:y val="0.1111291413116971"/>
          <c:w val="0.96559692676295539"/>
          <c:h val="0.75151203462650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'O.fav big graph'!$C$2</c:f>
              <c:strCache>
                <c:ptCount val="1"/>
                <c:pt idx="0">
                  <c:v>% Fert.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24-40C8-8CC0-7C4AAD506E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24-40C8-8CC0-7C4AAD506E0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E24-40C8-8CC0-7C4AAD506E0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E24-40C8-8CC0-7C4AAD506E0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E24-40C8-8CC0-7C4AAD506E0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E24-40C8-8CC0-7C4AAD506E0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E24-40C8-8CC0-7C4AAD506E0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E24-40C8-8CC0-7C4AAD506E0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E24-40C8-8CC0-7C4AAD506E0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E24-40C8-8CC0-7C4AAD506E04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E24-40C8-8CC0-7C4AAD506E04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E24-40C8-8CC0-7C4AAD506E04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DE24-40C8-8CC0-7C4AAD506E04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DE24-40C8-8CC0-7C4AAD506E04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DE24-40C8-8CC0-7C4AAD506E04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DE24-40C8-8CC0-7C4AAD506E04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DE24-40C8-8CC0-7C4AAD506E04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DE24-40C8-8CC0-7C4AAD506E04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DE24-40C8-8CC0-7C4AAD506E04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DE24-40C8-8CC0-7C4AAD506E04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DE24-40C8-8CC0-7C4AAD506E04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DE24-40C8-8CC0-7C4AAD506E04}"/>
              </c:ext>
            </c:extLst>
          </c:dPt>
          <c:dPt>
            <c:idx val="5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DE24-40C8-8CC0-7C4AAD506E04}"/>
              </c:ext>
            </c:extLst>
          </c:dPt>
          <c:dPt>
            <c:idx val="5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DE24-40C8-8CC0-7C4AAD506E04}"/>
              </c:ext>
            </c:extLst>
          </c:dPt>
          <c:dPt>
            <c:idx val="6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DE24-40C8-8CC0-7C4AAD506E04}"/>
              </c:ext>
            </c:extLst>
          </c:dPt>
          <c:dPt>
            <c:idx val="6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DE24-40C8-8CC0-7C4AAD506E04}"/>
              </c:ext>
            </c:extLst>
          </c:dPt>
          <c:dPt>
            <c:idx val="6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DE24-40C8-8CC0-7C4AAD506E04}"/>
              </c:ext>
            </c:extLst>
          </c:dPt>
          <c:dPt>
            <c:idx val="6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0-DE24-40C8-8CC0-7C4AAD506E04}"/>
              </c:ext>
            </c:extLst>
          </c:dPt>
          <c:dPt>
            <c:idx val="7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4-DE24-40C8-8CC0-7C4AAD506E04}"/>
              </c:ext>
            </c:extLst>
          </c:dPt>
          <c:dPt>
            <c:idx val="7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DE24-40C8-8CC0-7C4AAD506E04}"/>
              </c:ext>
            </c:extLst>
          </c:dPt>
          <c:dPt>
            <c:idx val="7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DE24-40C8-8CC0-7C4AAD506E04}"/>
              </c:ext>
            </c:extLst>
          </c:dPt>
          <c:dPt>
            <c:idx val="7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DE24-40C8-8CC0-7C4AAD506E04}"/>
              </c:ext>
            </c:extLst>
          </c:dPt>
          <c:dPt>
            <c:idx val="8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DE24-40C8-8CC0-7C4AAD506E04}"/>
              </c:ext>
            </c:extLst>
          </c:dPt>
          <c:dPt>
            <c:idx val="8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6-DE24-40C8-8CC0-7C4AAD506E04}"/>
              </c:ext>
            </c:extLst>
          </c:dPt>
          <c:dPt>
            <c:idx val="8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DE24-40C8-8CC0-7C4AAD506E04}"/>
              </c:ext>
            </c:extLst>
          </c:dPt>
          <c:dPt>
            <c:idx val="9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8-DE24-40C8-8CC0-7C4AAD506E04}"/>
              </c:ext>
            </c:extLst>
          </c:dPt>
          <c:dPt>
            <c:idx val="9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DE24-40C8-8CC0-7C4AAD506E04}"/>
              </c:ext>
            </c:extLst>
          </c:dPt>
          <c:dPt>
            <c:idx val="9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DE24-40C8-8CC0-7C4AAD506E04}"/>
              </c:ext>
            </c:extLst>
          </c:dPt>
          <c:dPt>
            <c:idx val="10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DE24-40C8-8CC0-7C4AAD506E04}"/>
              </c:ext>
            </c:extLst>
          </c:dPt>
          <c:dPt>
            <c:idx val="10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DE24-40C8-8CC0-7C4AAD506E04}"/>
              </c:ext>
            </c:extLst>
          </c:dPt>
          <c:dPt>
            <c:idx val="10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DE24-40C8-8CC0-7C4AAD506E04}"/>
              </c:ext>
            </c:extLst>
          </c:dPt>
          <c:dPt>
            <c:idx val="10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DE24-40C8-8CC0-7C4AAD506E04}"/>
              </c:ext>
            </c:extLst>
          </c:dPt>
          <c:dPt>
            <c:idx val="1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A-DE24-40C8-8CC0-7C4AAD506E04}"/>
              </c:ext>
            </c:extLst>
          </c:dPt>
          <c:dPt>
            <c:idx val="1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E-DE24-40C8-8CC0-7C4AAD506E04}"/>
              </c:ext>
            </c:extLst>
          </c:dPt>
          <c:dPt>
            <c:idx val="1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2-DE24-40C8-8CC0-7C4AAD506E04}"/>
              </c:ext>
            </c:extLst>
          </c:dPt>
          <c:dPt>
            <c:idx val="1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6-DE24-40C8-8CC0-7C4AAD506E04}"/>
              </c:ext>
            </c:extLst>
          </c:dPt>
          <c:dPt>
            <c:idx val="1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DE24-40C8-8CC0-7C4AAD506E04}"/>
              </c:ext>
            </c:extLst>
          </c:dPt>
          <c:dPt>
            <c:idx val="1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DE24-40C8-8CC0-7C4AAD506E04}"/>
              </c:ext>
            </c:extLst>
          </c:dPt>
          <c:dPt>
            <c:idx val="12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DE24-40C8-8CC0-7C4AAD506E04}"/>
              </c:ext>
            </c:extLst>
          </c:dPt>
          <c:dPt>
            <c:idx val="12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0-DE24-40C8-8CC0-7C4AAD506E04}"/>
              </c:ext>
            </c:extLst>
          </c:dPt>
          <c:dPt>
            <c:idx val="13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A-DE24-40C8-8CC0-7C4AAD506E04}"/>
              </c:ext>
            </c:extLst>
          </c:dPt>
          <c:dPt>
            <c:idx val="13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DE24-40C8-8CC0-7C4AAD506E04}"/>
              </c:ext>
            </c:extLst>
          </c:dPt>
          <c:dPt>
            <c:idx val="1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DE24-40C8-8CC0-7C4AAD506E04}"/>
              </c:ext>
            </c:extLst>
          </c:dPt>
          <c:dPt>
            <c:idx val="1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4-DE24-40C8-8CC0-7C4AAD506E04}"/>
              </c:ext>
            </c:extLst>
          </c:dPt>
          <c:dPt>
            <c:idx val="14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8-DE24-40C8-8CC0-7C4AAD506E04}"/>
              </c:ext>
            </c:extLst>
          </c:dPt>
          <c:dPt>
            <c:idx val="14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C-DE24-40C8-8CC0-7C4AAD506E04}"/>
              </c:ext>
            </c:extLst>
          </c:dPt>
          <c:dPt>
            <c:idx val="14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0-DE24-40C8-8CC0-7C4AAD506E04}"/>
              </c:ext>
            </c:extLst>
          </c:dPt>
          <c:dPt>
            <c:idx val="14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DE24-40C8-8CC0-7C4AAD506E04}"/>
              </c:ext>
            </c:extLst>
          </c:dPt>
          <c:dPt>
            <c:idx val="15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A-DE24-40C8-8CC0-7C4AAD506E04}"/>
              </c:ext>
            </c:extLst>
          </c:dPt>
          <c:dPt>
            <c:idx val="15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0-DE24-40C8-8CC0-7C4AAD506E04}"/>
              </c:ext>
            </c:extLst>
          </c:dPt>
          <c:dPt>
            <c:idx val="15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4-DE24-40C8-8CC0-7C4AAD506E04}"/>
              </c:ext>
            </c:extLst>
          </c:dPt>
          <c:dPt>
            <c:idx val="15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8-DE24-40C8-8CC0-7C4AAD506E04}"/>
              </c:ext>
            </c:extLst>
          </c:dPt>
          <c:dPt>
            <c:idx val="16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DE24-40C8-8CC0-7C4AAD506E04}"/>
              </c:ext>
            </c:extLst>
          </c:dPt>
          <c:dPt>
            <c:idx val="16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DE24-40C8-8CC0-7C4AAD506E04}"/>
              </c:ext>
            </c:extLst>
          </c:dPt>
          <c:dPt>
            <c:idx val="16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DE24-40C8-8CC0-7C4AAD506E04}"/>
              </c:ext>
            </c:extLst>
          </c:dPt>
          <c:dPt>
            <c:idx val="16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8-DE24-40C8-8CC0-7C4AAD506E04}"/>
              </c:ext>
            </c:extLst>
          </c:dPt>
          <c:dPt>
            <c:idx val="17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DE24-40C8-8CC0-7C4AAD506E04}"/>
              </c:ext>
            </c:extLst>
          </c:dPt>
          <c:dPt>
            <c:idx val="17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DE24-40C8-8CC0-7C4AAD506E04}"/>
              </c:ext>
            </c:extLst>
          </c:dPt>
          <c:dPt>
            <c:idx val="17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DE24-40C8-8CC0-7C4AAD506E04}"/>
              </c:ext>
            </c:extLst>
          </c:dPt>
          <c:dPt>
            <c:idx val="17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DE24-40C8-8CC0-7C4AAD506E04}"/>
              </c:ext>
            </c:extLst>
          </c:dPt>
          <c:dPt>
            <c:idx val="18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DE24-40C8-8CC0-7C4AAD506E04}"/>
              </c:ext>
            </c:extLst>
          </c:dPt>
          <c:dPt>
            <c:idx val="18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DE24-40C8-8CC0-7C4AAD506E04}"/>
              </c:ext>
            </c:extLst>
          </c:dPt>
          <c:dPt>
            <c:idx val="18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8-DE24-40C8-8CC0-7C4AAD506E04}"/>
              </c:ext>
            </c:extLst>
          </c:dPt>
          <c:dPt>
            <c:idx val="18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C-DE24-40C8-8CC0-7C4AAD506E04}"/>
              </c:ext>
            </c:extLst>
          </c:dPt>
          <c:dPt>
            <c:idx val="19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DE24-40C8-8CC0-7C4AAD506E04}"/>
              </c:ext>
            </c:extLst>
          </c:dPt>
          <c:dPt>
            <c:idx val="19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0-DE24-40C8-8CC0-7C4AAD506E04}"/>
              </c:ext>
            </c:extLst>
          </c:dPt>
          <c:dPt>
            <c:idx val="19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4-DE24-40C8-8CC0-7C4AAD506E04}"/>
              </c:ext>
            </c:extLst>
          </c:dPt>
          <c:dPt>
            <c:idx val="19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DE24-40C8-8CC0-7C4AAD506E04}"/>
              </c:ext>
            </c:extLst>
          </c:dPt>
          <c:dPt>
            <c:idx val="20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DE24-40C8-8CC0-7C4AAD506E04}"/>
              </c:ext>
            </c:extLst>
          </c:dPt>
          <c:dPt>
            <c:idx val="20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B-DE24-40C8-8CC0-7C4AAD506E04}"/>
              </c:ext>
            </c:extLst>
          </c:dPt>
          <c:dPt>
            <c:idx val="20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E-DE24-40C8-8CC0-7C4AAD506E04}"/>
              </c:ext>
            </c:extLst>
          </c:dPt>
          <c:dPt>
            <c:idx val="2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1-DE24-40C8-8CC0-7C4AAD506E04}"/>
              </c:ext>
            </c:extLst>
          </c:dPt>
          <c:dPt>
            <c:idx val="2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6-DE24-40C8-8CC0-7C4AAD506E04}"/>
              </c:ext>
            </c:extLst>
          </c:dPt>
          <c:dPt>
            <c:idx val="21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A-DE24-40C8-8CC0-7C4AAD506E04}"/>
              </c:ext>
            </c:extLst>
          </c:dPt>
          <c:dPt>
            <c:idx val="2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F-DE24-40C8-8CC0-7C4AAD506E04}"/>
              </c:ext>
            </c:extLst>
          </c:dPt>
          <c:dPt>
            <c:idx val="2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4-DE24-40C8-8CC0-7C4AAD506E04}"/>
              </c:ext>
            </c:extLst>
          </c:dPt>
          <c:dPt>
            <c:idx val="22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A-DE24-40C8-8CC0-7C4AAD506E04}"/>
              </c:ext>
            </c:extLst>
          </c:dPt>
          <c:dPt>
            <c:idx val="22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F-DE24-40C8-8CC0-7C4AAD506E04}"/>
              </c:ext>
            </c:extLst>
          </c:dPt>
          <c:dPt>
            <c:idx val="2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4-DE24-40C8-8CC0-7C4AAD506E04}"/>
              </c:ext>
            </c:extLst>
          </c:dPt>
          <c:dPt>
            <c:idx val="23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7-DE24-40C8-8CC0-7C4AAD506E04}"/>
              </c:ext>
            </c:extLst>
          </c:dPt>
          <c:dPt>
            <c:idx val="23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C-DE24-40C8-8CC0-7C4AAD506E04}"/>
              </c:ext>
            </c:extLst>
          </c:dPt>
          <c:dPt>
            <c:idx val="23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0-DE24-40C8-8CC0-7C4AAD506E04}"/>
              </c:ext>
            </c:extLst>
          </c:dPt>
          <c:dPt>
            <c:idx val="2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4-DE24-40C8-8CC0-7C4AAD506E04}"/>
              </c:ext>
            </c:extLst>
          </c:dPt>
          <c:dPt>
            <c:idx val="24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8-DE24-40C8-8CC0-7C4AAD506E04}"/>
              </c:ext>
            </c:extLst>
          </c:dPt>
          <c:dPt>
            <c:idx val="24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C-DE24-40C8-8CC0-7C4AAD506E04}"/>
              </c:ext>
            </c:extLst>
          </c:dPt>
          <c:dPt>
            <c:idx val="24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5-DE24-40C8-8CC0-7C4AAD506E04}"/>
              </c:ext>
            </c:extLst>
          </c:dPt>
          <c:dPt>
            <c:idx val="24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2-DE24-40C8-8CC0-7C4AAD506E04}"/>
              </c:ext>
            </c:extLst>
          </c:dPt>
          <c:dPt>
            <c:idx val="25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E-DE24-40C8-8CC0-7C4AAD506E04}"/>
              </c:ext>
            </c:extLst>
          </c:dPt>
          <c:dPt>
            <c:idx val="25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9-DE24-40C8-8CC0-7C4AAD506E04}"/>
              </c:ext>
            </c:extLst>
          </c:dPt>
          <c:dPt>
            <c:idx val="25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5-DE24-40C8-8CC0-7C4AAD506E04}"/>
              </c:ext>
            </c:extLst>
          </c:dPt>
          <c:errBars>
            <c:errBarType val="both"/>
            <c:errValType val="cust"/>
            <c:noEndCap val="0"/>
            <c:plus>
              <c:numRef>
                <c:f>'O.fav big graph'!$D$3:$D$259</c:f>
                <c:numCache>
                  <c:formatCode>General</c:formatCode>
                  <c:ptCount val="257"/>
                  <c:pt idx="0">
                    <c:v>0.24188486022793981</c:v>
                  </c:pt>
                  <c:pt idx="1">
                    <c:v>0.57779101137997346</c:v>
                  </c:pt>
                  <c:pt idx="2">
                    <c:v>0.86079788130917345</c:v>
                  </c:pt>
                  <c:pt idx="3">
                    <c:v>0.90271267664879318</c:v>
                  </c:pt>
                  <c:pt idx="5">
                    <c:v>0.24188486022793981</c:v>
                  </c:pt>
                  <c:pt idx="6">
                    <c:v>0.5876471246269791</c:v>
                  </c:pt>
                  <c:pt idx="7">
                    <c:v>1.0146862732950361</c:v>
                  </c:pt>
                  <c:pt idx="8">
                    <c:v>1.1368015501141073</c:v>
                  </c:pt>
                  <c:pt idx="10">
                    <c:v>0.24188486022793981</c:v>
                  </c:pt>
                  <c:pt idx="11">
                    <c:v>1.878606765427006</c:v>
                  </c:pt>
                  <c:pt idx="12">
                    <c:v>2.8329155212396908</c:v>
                  </c:pt>
                  <c:pt idx="13">
                    <c:v>1.2205963912785347</c:v>
                  </c:pt>
                  <c:pt idx="15">
                    <c:v>0.24188486022793981</c:v>
                  </c:pt>
                  <c:pt idx="16">
                    <c:v>0.83364583740484788</c:v>
                  </c:pt>
                  <c:pt idx="17">
                    <c:v>1.0935471890793291</c:v>
                  </c:pt>
                  <c:pt idx="18">
                    <c:v>0.27549828675305288</c:v>
                  </c:pt>
                  <c:pt idx="20">
                    <c:v>0.24188486022793981</c:v>
                  </c:pt>
                  <c:pt idx="21">
                    <c:v>1.0792462105563403</c:v>
                  </c:pt>
                  <c:pt idx="22">
                    <c:v>0.87651642115872241</c:v>
                  </c:pt>
                  <c:pt idx="23">
                    <c:v>2.0288875268923752</c:v>
                  </c:pt>
                  <c:pt idx="25">
                    <c:v>0.24188486022793981</c:v>
                  </c:pt>
                  <c:pt idx="26">
                    <c:v>0.21604765379428853</c:v>
                  </c:pt>
                  <c:pt idx="27">
                    <c:v>1.4562917238411208</c:v>
                  </c:pt>
                  <c:pt idx="28">
                    <c:v>0.37623161866619781</c:v>
                  </c:pt>
                  <c:pt idx="30">
                    <c:v>0.24188486022793981</c:v>
                  </c:pt>
                  <c:pt idx="31">
                    <c:v>0.40359729165808939</c:v>
                  </c:pt>
                  <c:pt idx="32">
                    <c:v>1.6873267306021411</c:v>
                  </c:pt>
                  <c:pt idx="33">
                    <c:v>0.50075724772987851</c:v>
                  </c:pt>
                  <c:pt idx="35">
                    <c:v>0.24188486022793981</c:v>
                  </c:pt>
                  <c:pt idx="36">
                    <c:v>0.89929808822134571</c:v>
                  </c:pt>
                  <c:pt idx="37">
                    <c:v>1.2551022573446728</c:v>
                  </c:pt>
                  <c:pt idx="38">
                    <c:v>0.52303718945180511</c:v>
                  </c:pt>
                  <c:pt idx="40">
                    <c:v>0.24188486022793981</c:v>
                  </c:pt>
                  <c:pt idx="41">
                    <c:v>0.74806451313879241</c:v>
                  </c:pt>
                  <c:pt idx="42">
                    <c:v>1.858994499382095</c:v>
                  </c:pt>
                  <c:pt idx="43">
                    <c:v>0.99679698574291109</c:v>
                  </c:pt>
                  <c:pt idx="45">
                    <c:v>0.57779101137997346</c:v>
                  </c:pt>
                  <c:pt idx="46">
                    <c:v>0.5876471246269791</c:v>
                  </c:pt>
                  <c:pt idx="47">
                    <c:v>0.96300256529385264</c:v>
                  </c:pt>
                  <c:pt idx="48">
                    <c:v>1.2340987330270896</c:v>
                  </c:pt>
                  <c:pt idx="50">
                    <c:v>0.57779101137997346</c:v>
                  </c:pt>
                  <c:pt idx="51">
                    <c:v>1.878606765427006</c:v>
                  </c:pt>
                  <c:pt idx="52">
                    <c:v>1.6986286951129832</c:v>
                  </c:pt>
                  <c:pt idx="53">
                    <c:v>1.7546147559183951</c:v>
                  </c:pt>
                  <c:pt idx="55">
                    <c:v>0.57779101137997346</c:v>
                  </c:pt>
                  <c:pt idx="56">
                    <c:v>0.83364583740484788</c:v>
                  </c:pt>
                  <c:pt idx="57">
                    <c:v>0.83992558006539186</c:v>
                  </c:pt>
                  <c:pt idx="58">
                    <c:v>0.41715601204918146</c:v>
                  </c:pt>
                  <c:pt idx="60">
                    <c:v>0.57779101137997346</c:v>
                  </c:pt>
                  <c:pt idx="61">
                    <c:v>1.0792462105563403</c:v>
                  </c:pt>
                  <c:pt idx="62">
                    <c:v>1.7709212584863421</c:v>
                  </c:pt>
                  <c:pt idx="63">
                    <c:v>1.2159472039949133</c:v>
                  </c:pt>
                  <c:pt idx="65">
                    <c:v>0.57779101137997346</c:v>
                  </c:pt>
                  <c:pt idx="66">
                    <c:v>0.21604765379428853</c:v>
                  </c:pt>
                  <c:pt idx="67">
                    <c:v>1.1139723205581584</c:v>
                  </c:pt>
                  <c:pt idx="68">
                    <c:v>0.64335711459846934</c:v>
                  </c:pt>
                  <c:pt idx="70">
                    <c:v>0.57779101137997346</c:v>
                  </c:pt>
                  <c:pt idx="71">
                    <c:v>0.40359729165808939</c:v>
                  </c:pt>
                  <c:pt idx="72">
                    <c:v>1.8657387878366045</c:v>
                  </c:pt>
                  <c:pt idx="73">
                    <c:v>0.17811339477560312</c:v>
                  </c:pt>
                  <c:pt idx="75">
                    <c:v>0.57779101137997346</c:v>
                  </c:pt>
                  <c:pt idx="76">
                    <c:v>0.89929808822134571</c:v>
                  </c:pt>
                  <c:pt idx="77">
                    <c:v>1.3220609382170037</c:v>
                  </c:pt>
                  <c:pt idx="78">
                    <c:v>1.4970099873806335</c:v>
                  </c:pt>
                  <c:pt idx="80">
                    <c:v>0.57779101137997346</c:v>
                  </c:pt>
                  <c:pt idx="81">
                    <c:v>0.74806451313879241</c:v>
                  </c:pt>
                  <c:pt idx="82">
                    <c:v>0.49938019524356292</c:v>
                  </c:pt>
                  <c:pt idx="83">
                    <c:v>1.1299501257663502</c:v>
                  </c:pt>
                  <c:pt idx="85">
                    <c:v>0.5876471246269791</c:v>
                  </c:pt>
                  <c:pt idx="86">
                    <c:v>1.878606765427006</c:v>
                  </c:pt>
                  <c:pt idx="87">
                    <c:v>0.10308659499795646</c:v>
                  </c:pt>
                  <c:pt idx="88">
                    <c:v>0.24796030769992838</c:v>
                  </c:pt>
                  <c:pt idx="90">
                    <c:v>0.5876471246269791</c:v>
                  </c:pt>
                  <c:pt idx="91">
                    <c:v>0.83364583740484788</c:v>
                  </c:pt>
                  <c:pt idx="92">
                    <c:v>4.5235917247420065</c:v>
                  </c:pt>
                  <c:pt idx="93">
                    <c:v>1.5373427208441979</c:v>
                  </c:pt>
                  <c:pt idx="95">
                    <c:v>0.5876471246269791</c:v>
                  </c:pt>
                  <c:pt idx="96">
                    <c:v>1.0792462105563403</c:v>
                  </c:pt>
                  <c:pt idx="97">
                    <c:v>0.77954251353491943</c:v>
                  </c:pt>
                  <c:pt idx="98">
                    <c:v>0.32467376350085941</c:v>
                  </c:pt>
                  <c:pt idx="100">
                    <c:v>0.5876471246269791</c:v>
                  </c:pt>
                  <c:pt idx="101">
                    <c:v>0.21604765379428853</c:v>
                  </c:pt>
                  <c:pt idx="102">
                    <c:v>0.78873873274140083</c:v>
                  </c:pt>
                  <c:pt idx="103">
                    <c:v>0.70125326536652866</c:v>
                  </c:pt>
                  <c:pt idx="105">
                    <c:v>0.5876471246269791</c:v>
                  </c:pt>
                  <c:pt idx="106">
                    <c:v>0.40359729165808939</c:v>
                  </c:pt>
                  <c:pt idx="107">
                    <c:v>0.43925871287362916</c:v>
                  </c:pt>
                  <c:pt idx="108">
                    <c:v>0.37489548338918705</c:v>
                  </c:pt>
                  <c:pt idx="110">
                    <c:v>0.5876471246269791</c:v>
                  </c:pt>
                  <c:pt idx="111">
                    <c:v>0.89929808822134571</c:v>
                  </c:pt>
                  <c:pt idx="112">
                    <c:v>1.9635804803204056</c:v>
                  </c:pt>
                  <c:pt idx="113">
                    <c:v>0.28118422169786184</c:v>
                  </c:pt>
                  <c:pt idx="115">
                    <c:v>0.5876471246269791</c:v>
                  </c:pt>
                  <c:pt idx="116">
                    <c:v>0.74806451313879241</c:v>
                  </c:pt>
                  <c:pt idx="117">
                    <c:v>1.3487099836759899</c:v>
                  </c:pt>
                  <c:pt idx="118">
                    <c:v>1.0282552096785555</c:v>
                  </c:pt>
                  <c:pt idx="120">
                    <c:v>1.878606765427006</c:v>
                  </c:pt>
                  <c:pt idx="121">
                    <c:v>0.83364583740484788</c:v>
                  </c:pt>
                  <c:pt idx="122">
                    <c:v>1.8482285859984489</c:v>
                  </c:pt>
                  <c:pt idx="123">
                    <c:v>1.0519540182963383</c:v>
                  </c:pt>
                  <c:pt idx="125">
                    <c:v>1.878606765427006</c:v>
                  </c:pt>
                  <c:pt idx="126">
                    <c:v>1.0792462105563403</c:v>
                  </c:pt>
                  <c:pt idx="127">
                    <c:v>2.557660876683709</c:v>
                  </c:pt>
                  <c:pt idx="128">
                    <c:v>0.4532113917887472</c:v>
                  </c:pt>
                  <c:pt idx="130">
                    <c:v>1.878606765427006</c:v>
                  </c:pt>
                  <c:pt idx="131">
                    <c:v>0.21604765379428853</c:v>
                  </c:pt>
                  <c:pt idx="132">
                    <c:v>0.74625693796208736</c:v>
                  </c:pt>
                  <c:pt idx="133">
                    <c:v>0.61877556312183157</c:v>
                  </c:pt>
                  <c:pt idx="135">
                    <c:v>1.878606765427006</c:v>
                  </c:pt>
                  <c:pt idx="136">
                    <c:v>0.40359729165808939</c:v>
                  </c:pt>
                  <c:pt idx="137">
                    <c:v>1.6150396031283802</c:v>
                  </c:pt>
                  <c:pt idx="138">
                    <c:v>0.90626728090443476</c:v>
                  </c:pt>
                  <c:pt idx="140">
                    <c:v>1.878606765427006</c:v>
                  </c:pt>
                  <c:pt idx="141">
                    <c:v>0.89929808822134571</c:v>
                  </c:pt>
                  <c:pt idx="142">
                    <c:v>1.6664949353204648</c:v>
                  </c:pt>
                  <c:pt idx="143">
                    <c:v>1.3382650397270555</c:v>
                  </c:pt>
                  <c:pt idx="145">
                    <c:v>1.878606765427006</c:v>
                  </c:pt>
                  <c:pt idx="146">
                    <c:v>0.74806451313879241</c:v>
                  </c:pt>
                  <c:pt idx="147">
                    <c:v>2.1476714699954487</c:v>
                  </c:pt>
                  <c:pt idx="148">
                    <c:v>0.87447798480844985</c:v>
                  </c:pt>
                  <c:pt idx="150">
                    <c:v>1.0792462105563403</c:v>
                  </c:pt>
                  <c:pt idx="151">
                    <c:v>0.21604765379428853</c:v>
                  </c:pt>
                  <c:pt idx="152">
                    <c:v>1.8916181306594497</c:v>
                  </c:pt>
                  <c:pt idx="153">
                    <c:v>1.0735833628660858</c:v>
                  </c:pt>
                  <c:pt idx="155">
                    <c:v>1.0792462105563403</c:v>
                  </c:pt>
                  <c:pt idx="156">
                    <c:v>0.40359729165808939</c:v>
                  </c:pt>
                  <c:pt idx="157">
                    <c:v>3.2340061179901411</c:v>
                  </c:pt>
                  <c:pt idx="158">
                    <c:v>0.760058105827221</c:v>
                  </c:pt>
                  <c:pt idx="160">
                    <c:v>1.0792462105563403</c:v>
                  </c:pt>
                  <c:pt idx="161">
                    <c:v>0.89929808822134571</c:v>
                  </c:pt>
                  <c:pt idx="162">
                    <c:v>2.247228075440264</c:v>
                  </c:pt>
                  <c:pt idx="163">
                    <c:v>1.1135103607772656</c:v>
                  </c:pt>
                  <c:pt idx="165">
                    <c:v>1.0792462105563403</c:v>
                  </c:pt>
                  <c:pt idx="166">
                    <c:v>0.74806451313879241</c:v>
                  </c:pt>
                  <c:pt idx="167">
                    <c:v>1.3492966696656465</c:v>
                  </c:pt>
                  <c:pt idx="168">
                    <c:v>1.7938110265301668</c:v>
                  </c:pt>
                  <c:pt idx="170">
                    <c:v>0.21604765379428853</c:v>
                  </c:pt>
                  <c:pt idx="171">
                    <c:v>0.40359729165808939</c:v>
                  </c:pt>
                  <c:pt idx="172">
                    <c:v>0.44900364136690069</c:v>
                  </c:pt>
                  <c:pt idx="173">
                    <c:v>0.29482322898484764</c:v>
                  </c:pt>
                  <c:pt idx="175">
                    <c:v>0.21604765379428853</c:v>
                  </c:pt>
                  <c:pt idx="176">
                    <c:v>0.89929808822134571</c:v>
                  </c:pt>
                  <c:pt idx="177">
                    <c:v>0.22673973877383702</c:v>
                  </c:pt>
                  <c:pt idx="178">
                    <c:v>0.81289839416664189</c:v>
                  </c:pt>
                  <c:pt idx="180">
                    <c:v>0.21604765379428853</c:v>
                  </c:pt>
                  <c:pt idx="181">
                    <c:v>0.74806451313879241</c:v>
                  </c:pt>
                  <c:pt idx="182">
                    <c:v>1.3643681345589327</c:v>
                  </c:pt>
                  <c:pt idx="183">
                    <c:v>0.89829812869168024</c:v>
                  </c:pt>
                  <c:pt idx="185">
                    <c:v>0.40359729165808939</c:v>
                  </c:pt>
                  <c:pt idx="186">
                    <c:v>0.89929808822134571</c:v>
                  </c:pt>
                  <c:pt idx="187">
                    <c:v>1.7101271480470865</c:v>
                  </c:pt>
                  <c:pt idx="188">
                    <c:v>0.30019554922477437</c:v>
                  </c:pt>
                  <c:pt idx="190">
                    <c:v>0.40359729165808939</c:v>
                  </c:pt>
                  <c:pt idx="191">
                    <c:v>0.74806451313879241</c:v>
                  </c:pt>
                  <c:pt idx="192">
                    <c:v>0.78078909102227034</c:v>
                  </c:pt>
                  <c:pt idx="193">
                    <c:v>0.12866246094220196</c:v>
                  </c:pt>
                  <c:pt idx="195">
                    <c:v>0.89929808822134571</c:v>
                  </c:pt>
                  <c:pt idx="196">
                    <c:v>0.74806451313879241</c:v>
                  </c:pt>
                  <c:pt idx="197">
                    <c:v>1.2940518468375675</c:v>
                  </c:pt>
                  <c:pt idx="198">
                    <c:v>0.92779084409843138</c:v>
                  </c:pt>
                  <c:pt idx="201">
                    <c:v>0.63551895200548925</c:v>
                  </c:pt>
                  <c:pt idx="204">
                    <c:v>0.27978671257432947</c:v>
                  </c:pt>
                  <c:pt idx="205">
                    <c:v>0.42374658109869701</c:v>
                  </c:pt>
                  <c:pt idx="206">
                    <c:v>5.1634856335569914</c:v>
                  </c:pt>
                  <c:pt idx="207">
                    <c:v>4.9974468922239321</c:v>
                  </c:pt>
                  <c:pt idx="209">
                    <c:v>0.42374658109869701</c:v>
                  </c:pt>
                  <c:pt idx="210">
                    <c:v>0.28314223497650087</c:v>
                  </c:pt>
                  <c:pt idx="211">
                    <c:v>4.3362274167167421</c:v>
                  </c:pt>
                  <c:pt idx="212">
                    <c:v>2.1557927360644116</c:v>
                  </c:pt>
                  <c:pt idx="214">
                    <c:v>0.42374658109869701</c:v>
                  </c:pt>
                  <c:pt idx="215">
                    <c:v>0.28314223497650087</c:v>
                  </c:pt>
                  <c:pt idx="216">
                    <c:v>5.9729687355492604</c:v>
                  </c:pt>
                  <c:pt idx="217">
                    <c:v>6.2117307272927249</c:v>
                  </c:pt>
                  <c:pt idx="219">
                    <c:v>0.42374658109869701</c:v>
                  </c:pt>
                  <c:pt idx="220">
                    <c:v>0.3994415018942109</c:v>
                  </c:pt>
                  <c:pt idx="221">
                    <c:v>4.0808677434288319</c:v>
                  </c:pt>
                  <c:pt idx="222">
                    <c:v>2.8270484069050572</c:v>
                  </c:pt>
                  <c:pt idx="224">
                    <c:v>0.27978671257432947</c:v>
                  </c:pt>
                  <c:pt idx="225">
                    <c:v>0.28314223497650087</c:v>
                  </c:pt>
                  <c:pt idx="226">
                    <c:v>4.8124478667512181</c:v>
                  </c:pt>
                  <c:pt idx="227">
                    <c:v>0.48340421089880053</c:v>
                  </c:pt>
                  <c:pt idx="229">
                    <c:v>0.27978671257432947</c:v>
                  </c:pt>
                  <c:pt idx="230">
                    <c:v>0.27447745766560783</c:v>
                  </c:pt>
                  <c:pt idx="231">
                    <c:v>1.0151543419783535</c:v>
                  </c:pt>
                  <c:pt idx="232">
                    <c:v>1.0565799051923805</c:v>
                  </c:pt>
                  <c:pt idx="234">
                    <c:v>0.27978671257432947</c:v>
                  </c:pt>
                  <c:pt idx="235">
                    <c:v>0.3994415018942109</c:v>
                  </c:pt>
                  <c:pt idx="236">
                    <c:v>3.6381869094885571</c:v>
                  </c:pt>
                  <c:pt idx="237">
                    <c:v>0.56916100555483062</c:v>
                  </c:pt>
                  <c:pt idx="239">
                    <c:v>0.28314223497650087</c:v>
                  </c:pt>
                  <c:pt idx="240">
                    <c:v>0.27447745766560783</c:v>
                  </c:pt>
                  <c:pt idx="241">
                    <c:v>0.54579091344334585</c:v>
                  </c:pt>
                  <c:pt idx="242">
                    <c:v>6.9236390589455663</c:v>
                  </c:pt>
                  <c:pt idx="244">
                    <c:v>0.27447745766560783</c:v>
                  </c:pt>
                  <c:pt idx="245">
                    <c:v>0.3994415018942109</c:v>
                  </c:pt>
                  <c:pt idx="246">
                    <c:v>4.1316722078541277</c:v>
                  </c:pt>
                  <c:pt idx="247">
                    <c:v>0.32971466399833504</c:v>
                  </c:pt>
                  <c:pt idx="249">
                    <c:v>0.28314223497650087</c:v>
                  </c:pt>
                  <c:pt idx="250">
                    <c:v>0.3994415018942109</c:v>
                  </c:pt>
                  <c:pt idx="251">
                    <c:v>1.4541409231342086</c:v>
                  </c:pt>
                  <c:pt idx="252">
                    <c:v>1.0985065807221546</c:v>
                  </c:pt>
                  <c:pt idx="256">
                    <c:v>0.80023461680198626</c:v>
                  </c:pt>
                </c:numCache>
              </c:numRef>
            </c:plus>
            <c:minus>
              <c:numRef>
                <c:f>'O.fav big graph'!$D$3:$D$259</c:f>
                <c:numCache>
                  <c:formatCode>General</c:formatCode>
                  <c:ptCount val="257"/>
                  <c:pt idx="0">
                    <c:v>0.24188486022793981</c:v>
                  </c:pt>
                  <c:pt idx="1">
                    <c:v>0.57779101137997346</c:v>
                  </c:pt>
                  <c:pt idx="2">
                    <c:v>0.86079788130917345</c:v>
                  </c:pt>
                  <c:pt idx="3">
                    <c:v>0.90271267664879318</c:v>
                  </c:pt>
                  <c:pt idx="5">
                    <c:v>0.24188486022793981</c:v>
                  </c:pt>
                  <c:pt idx="6">
                    <c:v>0.5876471246269791</c:v>
                  </c:pt>
                  <c:pt idx="7">
                    <c:v>1.0146862732950361</c:v>
                  </c:pt>
                  <c:pt idx="8">
                    <c:v>1.1368015501141073</c:v>
                  </c:pt>
                  <c:pt idx="10">
                    <c:v>0.24188486022793981</c:v>
                  </c:pt>
                  <c:pt idx="11">
                    <c:v>1.878606765427006</c:v>
                  </c:pt>
                  <c:pt idx="12">
                    <c:v>2.8329155212396908</c:v>
                  </c:pt>
                  <c:pt idx="13">
                    <c:v>1.2205963912785347</c:v>
                  </c:pt>
                  <c:pt idx="15">
                    <c:v>0.24188486022793981</c:v>
                  </c:pt>
                  <c:pt idx="16">
                    <c:v>0.83364583740484788</c:v>
                  </c:pt>
                  <c:pt idx="17">
                    <c:v>1.0935471890793291</c:v>
                  </c:pt>
                  <c:pt idx="18">
                    <c:v>0.27549828675305288</c:v>
                  </c:pt>
                  <c:pt idx="20">
                    <c:v>0.24188486022793981</c:v>
                  </c:pt>
                  <c:pt idx="21">
                    <c:v>1.0792462105563403</c:v>
                  </c:pt>
                  <c:pt idx="22">
                    <c:v>0.87651642115872241</c:v>
                  </c:pt>
                  <c:pt idx="23">
                    <c:v>2.0288875268923752</c:v>
                  </c:pt>
                  <c:pt idx="25">
                    <c:v>0.24188486022793981</c:v>
                  </c:pt>
                  <c:pt idx="26">
                    <c:v>0.21604765379428853</c:v>
                  </c:pt>
                  <c:pt idx="27">
                    <c:v>1.4562917238411208</c:v>
                  </c:pt>
                  <c:pt idx="28">
                    <c:v>0.37623161866619781</c:v>
                  </c:pt>
                  <c:pt idx="30">
                    <c:v>0.24188486022793981</c:v>
                  </c:pt>
                  <c:pt idx="31">
                    <c:v>0.40359729165808939</c:v>
                  </c:pt>
                  <c:pt idx="32">
                    <c:v>1.6873267306021411</c:v>
                  </c:pt>
                  <c:pt idx="33">
                    <c:v>0.50075724772987851</c:v>
                  </c:pt>
                  <c:pt idx="35">
                    <c:v>0.24188486022793981</c:v>
                  </c:pt>
                  <c:pt idx="36">
                    <c:v>0.89929808822134571</c:v>
                  </c:pt>
                  <c:pt idx="37">
                    <c:v>1.2551022573446728</c:v>
                  </c:pt>
                  <c:pt idx="38">
                    <c:v>0.52303718945180511</c:v>
                  </c:pt>
                  <c:pt idx="40">
                    <c:v>0.24188486022793981</c:v>
                  </c:pt>
                  <c:pt idx="41">
                    <c:v>0.74806451313879241</c:v>
                  </c:pt>
                  <c:pt idx="42">
                    <c:v>1.858994499382095</c:v>
                  </c:pt>
                  <c:pt idx="43">
                    <c:v>0.99679698574291109</c:v>
                  </c:pt>
                  <c:pt idx="45">
                    <c:v>0.57779101137997346</c:v>
                  </c:pt>
                  <c:pt idx="46">
                    <c:v>0.5876471246269791</c:v>
                  </c:pt>
                  <c:pt idx="47">
                    <c:v>0.96300256529385264</c:v>
                  </c:pt>
                  <c:pt idx="48">
                    <c:v>1.2340987330270896</c:v>
                  </c:pt>
                  <c:pt idx="50">
                    <c:v>0.57779101137997346</c:v>
                  </c:pt>
                  <c:pt idx="51">
                    <c:v>1.878606765427006</c:v>
                  </c:pt>
                  <c:pt idx="52">
                    <c:v>1.6986286951129832</c:v>
                  </c:pt>
                  <c:pt idx="53">
                    <c:v>1.7546147559183951</c:v>
                  </c:pt>
                  <c:pt idx="55">
                    <c:v>0.57779101137997346</c:v>
                  </c:pt>
                  <c:pt idx="56">
                    <c:v>0.83364583740484788</c:v>
                  </c:pt>
                  <c:pt idx="57">
                    <c:v>0.83992558006539186</c:v>
                  </c:pt>
                  <c:pt idx="58">
                    <c:v>0.41715601204918146</c:v>
                  </c:pt>
                  <c:pt idx="60">
                    <c:v>0.57779101137997346</c:v>
                  </c:pt>
                  <c:pt idx="61">
                    <c:v>1.0792462105563403</c:v>
                  </c:pt>
                  <c:pt idx="62">
                    <c:v>1.7709212584863421</c:v>
                  </c:pt>
                  <c:pt idx="63">
                    <c:v>1.2159472039949133</c:v>
                  </c:pt>
                  <c:pt idx="65">
                    <c:v>0.57779101137997346</c:v>
                  </c:pt>
                  <c:pt idx="66">
                    <c:v>0.21604765379428853</c:v>
                  </c:pt>
                  <c:pt idx="67">
                    <c:v>1.1139723205581584</c:v>
                  </c:pt>
                  <c:pt idx="68">
                    <c:v>0.64335711459846934</c:v>
                  </c:pt>
                  <c:pt idx="70">
                    <c:v>0.57779101137997346</c:v>
                  </c:pt>
                  <c:pt idx="71">
                    <c:v>0.40359729165808939</c:v>
                  </c:pt>
                  <c:pt idx="72">
                    <c:v>1.8657387878366045</c:v>
                  </c:pt>
                  <c:pt idx="73">
                    <c:v>0.17811339477560312</c:v>
                  </c:pt>
                  <c:pt idx="75">
                    <c:v>0.57779101137997346</c:v>
                  </c:pt>
                  <c:pt idx="76">
                    <c:v>0.89929808822134571</c:v>
                  </c:pt>
                  <c:pt idx="77">
                    <c:v>1.3220609382170037</c:v>
                  </c:pt>
                  <c:pt idx="78">
                    <c:v>1.4970099873806335</c:v>
                  </c:pt>
                  <c:pt idx="80">
                    <c:v>0.57779101137997346</c:v>
                  </c:pt>
                  <c:pt idx="81">
                    <c:v>0.74806451313879241</c:v>
                  </c:pt>
                  <c:pt idx="82">
                    <c:v>0.49938019524356292</c:v>
                  </c:pt>
                  <c:pt idx="83">
                    <c:v>1.1299501257663502</c:v>
                  </c:pt>
                  <c:pt idx="85">
                    <c:v>0.5876471246269791</c:v>
                  </c:pt>
                  <c:pt idx="86">
                    <c:v>1.878606765427006</c:v>
                  </c:pt>
                  <c:pt idx="87">
                    <c:v>0.10308659499795646</c:v>
                  </c:pt>
                  <c:pt idx="88">
                    <c:v>0.24796030769992838</c:v>
                  </c:pt>
                  <c:pt idx="90">
                    <c:v>0.5876471246269791</c:v>
                  </c:pt>
                  <c:pt idx="91">
                    <c:v>0.83364583740484788</c:v>
                  </c:pt>
                  <c:pt idx="92">
                    <c:v>4.5235917247420065</c:v>
                  </c:pt>
                  <c:pt idx="93">
                    <c:v>1.5373427208441979</c:v>
                  </c:pt>
                  <c:pt idx="95">
                    <c:v>0.5876471246269791</c:v>
                  </c:pt>
                  <c:pt idx="96">
                    <c:v>1.0792462105563403</c:v>
                  </c:pt>
                  <c:pt idx="97">
                    <c:v>0.77954251353491943</c:v>
                  </c:pt>
                  <c:pt idx="98">
                    <c:v>0.32467376350085941</c:v>
                  </c:pt>
                  <c:pt idx="100">
                    <c:v>0.5876471246269791</c:v>
                  </c:pt>
                  <c:pt idx="101">
                    <c:v>0.21604765379428853</c:v>
                  </c:pt>
                  <c:pt idx="102">
                    <c:v>0.78873873274140083</c:v>
                  </c:pt>
                  <c:pt idx="103">
                    <c:v>0.70125326536652866</c:v>
                  </c:pt>
                  <c:pt idx="105">
                    <c:v>0.5876471246269791</c:v>
                  </c:pt>
                  <c:pt idx="106">
                    <c:v>0.40359729165808939</c:v>
                  </c:pt>
                  <c:pt idx="107">
                    <c:v>0.43925871287362916</c:v>
                  </c:pt>
                  <c:pt idx="108">
                    <c:v>0.37489548338918705</c:v>
                  </c:pt>
                  <c:pt idx="110">
                    <c:v>0.5876471246269791</c:v>
                  </c:pt>
                  <c:pt idx="111">
                    <c:v>0.89929808822134571</c:v>
                  </c:pt>
                  <c:pt idx="112">
                    <c:v>1.9635804803204056</c:v>
                  </c:pt>
                  <c:pt idx="113">
                    <c:v>0.28118422169786184</c:v>
                  </c:pt>
                  <c:pt idx="115">
                    <c:v>0.5876471246269791</c:v>
                  </c:pt>
                  <c:pt idx="116">
                    <c:v>0.74806451313879241</c:v>
                  </c:pt>
                  <c:pt idx="117">
                    <c:v>1.3487099836759899</c:v>
                  </c:pt>
                  <c:pt idx="118">
                    <c:v>1.0282552096785555</c:v>
                  </c:pt>
                  <c:pt idx="120">
                    <c:v>1.878606765427006</c:v>
                  </c:pt>
                  <c:pt idx="121">
                    <c:v>0.83364583740484788</c:v>
                  </c:pt>
                  <c:pt idx="122">
                    <c:v>1.8482285859984489</c:v>
                  </c:pt>
                  <c:pt idx="123">
                    <c:v>1.0519540182963383</c:v>
                  </c:pt>
                  <c:pt idx="125">
                    <c:v>1.878606765427006</c:v>
                  </c:pt>
                  <c:pt idx="126">
                    <c:v>1.0792462105563403</c:v>
                  </c:pt>
                  <c:pt idx="127">
                    <c:v>2.557660876683709</c:v>
                  </c:pt>
                  <c:pt idx="128">
                    <c:v>0.4532113917887472</c:v>
                  </c:pt>
                  <c:pt idx="130">
                    <c:v>1.878606765427006</c:v>
                  </c:pt>
                  <c:pt idx="131">
                    <c:v>0.21604765379428853</c:v>
                  </c:pt>
                  <c:pt idx="132">
                    <c:v>0.74625693796208736</c:v>
                  </c:pt>
                  <c:pt idx="133">
                    <c:v>0.61877556312183157</c:v>
                  </c:pt>
                  <c:pt idx="135">
                    <c:v>1.878606765427006</c:v>
                  </c:pt>
                  <c:pt idx="136">
                    <c:v>0.40359729165808939</c:v>
                  </c:pt>
                  <c:pt idx="137">
                    <c:v>1.6150396031283802</c:v>
                  </c:pt>
                  <c:pt idx="138">
                    <c:v>0.90626728090443476</c:v>
                  </c:pt>
                  <c:pt idx="140">
                    <c:v>1.878606765427006</c:v>
                  </c:pt>
                  <c:pt idx="141">
                    <c:v>0.89929808822134571</c:v>
                  </c:pt>
                  <c:pt idx="142">
                    <c:v>1.6664949353204648</c:v>
                  </c:pt>
                  <c:pt idx="143">
                    <c:v>1.3382650397270555</c:v>
                  </c:pt>
                  <c:pt idx="145">
                    <c:v>1.878606765427006</c:v>
                  </c:pt>
                  <c:pt idx="146">
                    <c:v>0.74806451313879241</c:v>
                  </c:pt>
                  <c:pt idx="147">
                    <c:v>2.1476714699954487</c:v>
                  </c:pt>
                  <c:pt idx="148">
                    <c:v>0.87447798480844985</c:v>
                  </c:pt>
                  <c:pt idx="150">
                    <c:v>1.0792462105563403</c:v>
                  </c:pt>
                  <c:pt idx="151">
                    <c:v>0.21604765379428853</c:v>
                  </c:pt>
                  <c:pt idx="152">
                    <c:v>1.8916181306594497</c:v>
                  </c:pt>
                  <c:pt idx="153">
                    <c:v>1.0735833628660858</c:v>
                  </c:pt>
                  <c:pt idx="155">
                    <c:v>1.0792462105563403</c:v>
                  </c:pt>
                  <c:pt idx="156">
                    <c:v>0.40359729165808939</c:v>
                  </c:pt>
                  <c:pt idx="157">
                    <c:v>3.2340061179901411</c:v>
                  </c:pt>
                  <c:pt idx="158">
                    <c:v>0.760058105827221</c:v>
                  </c:pt>
                  <c:pt idx="160">
                    <c:v>1.0792462105563403</c:v>
                  </c:pt>
                  <c:pt idx="161">
                    <c:v>0.89929808822134571</c:v>
                  </c:pt>
                  <c:pt idx="162">
                    <c:v>2.247228075440264</c:v>
                  </c:pt>
                  <c:pt idx="163">
                    <c:v>1.1135103607772656</c:v>
                  </c:pt>
                  <c:pt idx="165">
                    <c:v>1.0792462105563403</c:v>
                  </c:pt>
                  <c:pt idx="166">
                    <c:v>0.74806451313879241</c:v>
                  </c:pt>
                  <c:pt idx="167">
                    <c:v>1.3492966696656465</c:v>
                  </c:pt>
                  <c:pt idx="168">
                    <c:v>1.7938110265301668</c:v>
                  </c:pt>
                  <c:pt idx="170">
                    <c:v>0.21604765379428853</c:v>
                  </c:pt>
                  <c:pt idx="171">
                    <c:v>0.40359729165808939</c:v>
                  </c:pt>
                  <c:pt idx="172">
                    <c:v>0.44900364136690069</c:v>
                  </c:pt>
                  <c:pt idx="173">
                    <c:v>0.29482322898484764</c:v>
                  </c:pt>
                  <c:pt idx="175">
                    <c:v>0.21604765379428853</c:v>
                  </c:pt>
                  <c:pt idx="176">
                    <c:v>0.89929808822134571</c:v>
                  </c:pt>
                  <c:pt idx="177">
                    <c:v>0.22673973877383702</c:v>
                  </c:pt>
                  <c:pt idx="178">
                    <c:v>0.81289839416664189</c:v>
                  </c:pt>
                  <c:pt idx="180">
                    <c:v>0.21604765379428853</c:v>
                  </c:pt>
                  <c:pt idx="181">
                    <c:v>0.74806451313879241</c:v>
                  </c:pt>
                  <c:pt idx="182">
                    <c:v>1.3643681345589327</c:v>
                  </c:pt>
                  <c:pt idx="183">
                    <c:v>0.89829812869168024</c:v>
                  </c:pt>
                  <c:pt idx="185">
                    <c:v>0.40359729165808939</c:v>
                  </c:pt>
                  <c:pt idx="186">
                    <c:v>0.89929808822134571</c:v>
                  </c:pt>
                  <c:pt idx="187">
                    <c:v>1.7101271480470865</c:v>
                  </c:pt>
                  <c:pt idx="188">
                    <c:v>0.30019554922477437</c:v>
                  </c:pt>
                  <c:pt idx="190">
                    <c:v>0.40359729165808939</c:v>
                  </c:pt>
                  <c:pt idx="191">
                    <c:v>0.74806451313879241</c:v>
                  </c:pt>
                  <c:pt idx="192">
                    <c:v>0.78078909102227034</c:v>
                  </c:pt>
                  <c:pt idx="193">
                    <c:v>0.12866246094220196</c:v>
                  </c:pt>
                  <c:pt idx="195">
                    <c:v>0.89929808822134571</c:v>
                  </c:pt>
                  <c:pt idx="196">
                    <c:v>0.74806451313879241</c:v>
                  </c:pt>
                  <c:pt idx="197">
                    <c:v>1.2940518468375675</c:v>
                  </c:pt>
                  <c:pt idx="198">
                    <c:v>0.92779084409843138</c:v>
                  </c:pt>
                  <c:pt idx="201">
                    <c:v>0.63551895200548925</c:v>
                  </c:pt>
                  <c:pt idx="204">
                    <c:v>0.27978671257432947</c:v>
                  </c:pt>
                  <c:pt idx="205">
                    <c:v>0.42374658109869701</c:v>
                  </c:pt>
                  <c:pt idx="206">
                    <c:v>5.1634856335569914</c:v>
                  </c:pt>
                  <c:pt idx="207">
                    <c:v>4.9974468922239321</c:v>
                  </c:pt>
                  <c:pt idx="209">
                    <c:v>0.42374658109869701</c:v>
                  </c:pt>
                  <c:pt idx="210">
                    <c:v>0.28314223497650087</c:v>
                  </c:pt>
                  <c:pt idx="211">
                    <c:v>4.3362274167167421</c:v>
                  </c:pt>
                  <c:pt idx="212">
                    <c:v>2.1557927360644116</c:v>
                  </c:pt>
                  <c:pt idx="214">
                    <c:v>0.42374658109869701</c:v>
                  </c:pt>
                  <c:pt idx="215">
                    <c:v>0.28314223497650087</c:v>
                  </c:pt>
                  <c:pt idx="216">
                    <c:v>5.9729687355492604</c:v>
                  </c:pt>
                  <c:pt idx="217">
                    <c:v>6.2117307272927249</c:v>
                  </c:pt>
                  <c:pt idx="219">
                    <c:v>0.42374658109869701</c:v>
                  </c:pt>
                  <c:pt idx="220">
                    <c:v>0.3994415018942109</c:v>
                  </c:pt>
                  <c:pt idx="221">
                    <c:v>4.0808677434288319</c:v>
                  </c:pt>
                  <c:pt idx="222">
                    <c:v>2.8270484069050572</c:v>
                  </c:pt>
                  <c:pt idx="224">
                    <c:v>0.27978671257432947</c:v>
                  </c:pt>
                  <c:pt idx="225">
                    <c:v>0.28314223497650087</c:v>
                  </c:pt>
                  <c:pt idx="226">
                    <c:v>4.8124478667512181</c:v>
                  </c:pt>
                  <c:pt idx="227">
                    <c:v>0.48340421089880053</c:v>
                  </c:pt>
                  <c:pt idx="229">
                    <c:v>0.27978671257432947</c:v>
                  </c:pt>
                  <c:pt idx="230">
                    <c:v>0.27447745766560783</c:v>
                  </c:pt>
                  <c:pt idx="231">
                    <c:v>1.0151543419783535</c:v>
                  </c:pt>
                  <c:pt idx="232">
                    <c:v>1.0565799051923805</c:v>
                  </c:pt>
                  <c:pt idx="234">
                    <c:v>0.27978671257432947</c:v>
                  </c:pt>
                  <c:pt idx="235">
                    <c:v>0.3994415018942109</c:v>
                  </c:pt>
                  <c:pt idx="236">
                    <c:v>3.6381869094885571</c:v>
                  </c:pt>
                  <c:pt idx="237">
                    <c:v>0.56916100555483062</c:v>
                  </c:pt>
                  <c:pt idx="239">
                    <c:v>0.28314223497650087</c:v>
                  </c:pt>
                  <c:pt idx="240">
                    <c:v>0.27447745766560783</c:v>
                  </c:pt>
                  <c:pt idx="241">
                    <c:v>0.54579091344334585</c:v>
                  </c:pt>
                  <c:pt idx="242">
                    <c:v>6.9236390589455663</c:v>
                  </c:pt>
                  <c:pt idx="244">
                    <c:v>0.27447745766560783</c:v>
                  </c:pt>
                  <c:pt idx="245">
                    <c:v>0.3994415018942109</c:v>
                  </c:pt>
                  <c:pt idx="246">
                    <c:v>4.1316722078541277</c:v>
                  </c:pt>
                  <c:pt idx="247">
                    <c:v>0.32971466399833504</c:v>
                  </c:pt>
                  <c:pt idx="249">
                    <c:v>0.28314223497650087</c:v>
                  </c:pt>
                  <c:pt idx="250">
                    <c:v>0.3994415018942109</c:v>
                  </c:pt>
                  <c:pt idx="251">
                    <c:v>1.4541409231342086</c:v>
                  </c:pt>
                  <c:pt idx="252">
                    <c:v>1.0985065807221546</c:v>
                  </c:pt>
                  <c:pt idx="256">
                    <c:v>0.80023461680198626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'O.fav big graph'!$B$3:$B$259</c:f>
              <c:strCache>
                <c:ptCount val="257"/>
                <c:pt idx="0">
                  <c:v>52-52 Self</c:v>
                </c:pt>
                <c:pt idx="1">
                  <c:v>53-53 Self</c:v>
                </c:pt>
                <c:pt idx="2">
                  <c:v>52-53</c:v>
                </c:pt>
                <c:pt idx="3">
                  <c:v>53-52</c:v>
                </c:pt>
                <c:pt idx="5">
                  <c:v>52-52 Self</c:v>
                </c:pt>
                <c:pt idx="6">
                  <c:v>54-54 Self</c:v>
                </c:pt>
                <c:pt idx="7">
                  <c:v>52-54</c:v>
                </c:pt>
                <c:pt idx="8">
                  <c:v>54-52</c:v>
                </c:pt>
                <c:pt idx="10">
                  <c:v>52-52 Self</c:v>
                </c:pt>
                <c:pt idx="11">
                  <c:v>55-55 Self</c:v>
                </c:pt>
                <c:pt idx="12">
                  <c:v>52-55</c:v>
                </c:pt>
                <c:pt idx="13">
                  <c:v>55-52</c:v>
                </c:pt>
                <c:pt idx="15">
                  <c:v>52-52 Self</c:v>
                </c:pt>
                <c:pt idx="16">
                  <c:v>56-56 Self</c:v>
                </c:pt>
                <c:pt idx="17">
                  <c:v>52-56</c:v>
                </c:pt>
                <c:pt idx="18">
                  <c:v>56-52</c:v>
                </c:pt>
                <c:pt idx="20">
                  <c:v>52-52 Self</c:v>
                </c:pt>
                <c:pt idx="21">
                  <c:v>57-57 Self</c:v>
                </c:pt>
                <c:pt idx="22">
                  <c:v>52-57 </c:v>
                </c:pt>
                <c:pt idx="23">
                  <c:v>57-52</c:v>
                </c:pt>
                <c:pt idx="25">
                  <c:v>52-52 Self</c:v>
                </c:pt>
                <c:pt idx="26">
                  <c:v>77-77 Self </c:v>
                </c:pt>
                <c:pt idx="27">
                  <c:v>52-77</c:v>
                </c:pt>
                <c:pt idx="28">
                  <c:v>77-52</c:v>
                </c:pt>
                <c:pt idx="30">
                  <c:v>52-52 Self</c:v>
                </c:pt>
                <c:pt idx="31">
                  <c:v>79-79 Self</c:v>
                </c:pt>
                <c:pt idx="32">
                  <c:v>52-79</c:v>
                </c:pt>
                <c:pt idx="33">
                  <c:v>79-52</c:v>
                </c:pt>
                <c:pt idx="35">
                  <c:v>52-52 Self</c:v>
                </c:pt>
                <c:pt idx="36">
                  <c:v>90-90 Self</c:v>
                </c:pt>
                <c:pt idx="37">
                  <c:v>52-90</c:v>
                </c:pt>
                <c:pt idx="38">
                  <c:v>90-52</c:v>
                </c:pt>
                <c:pt idx="40">
                  <c:v>52-52 Self</c:v>
                </c:pt>
                <c:pt idx="41">
                  <c:v>107-107</c:v>
                </c:pt>
                <c:pt idx="42">
                  <c:v>52-107</c:v>
                </c:pt>
                <c:pt idx="43">
                  <c:v>107-52</c:v>
                </c:pt>
                <c:pt idx="45">
                  <c:v>53-53 Self</c:v>
                </c:pt>
                <c:pt idx="46">
                  <c:v>54-54 Self</c:v>
                </c:pt>
                <c:pt idx="47">
                  <c:v>53-54</c:v>
                </c:pt>
                <c:pt idx="48">
                  <c:v>54-53</c:v>
                </c:pt>
                <c:pt idx="50">
                  <c:v>53-53 Self</c:v>
                </c:pt>
                <c:pt idx="51">
                  <c:v>55-55 Self</c:v>
                </c:pt>
                <c:pt idx="52">
                  <c:v>53-55</c:v>
                </c:pt>
                <c:pt idx="53">
                  <c:v>55-53</c:v>
                </c:pt>
                <c:pt idx="55">
                  <c:v>53-53 Self</c:v>
                </c:pt>
                <c:pt idx="56">
                  <c:v>56-56 Self</c:v>
                </c:pt>
                <c:pt idx="57">
                  <c:v>53-56</c:v>
                </c:pt>
                <c:pt idx="58">
                  <c:v>56-53</c:v>
                </c:pt>
                <c:pt idx="60">
                  <c:v>53-53 Self</c:v>
                </c:pt>
                <c:pt idx="61">
                  <c:v>57-57 Self </c:v>
                </c:pt>
                <c:pt idx="62">
                  <c:v>53-57</c:v>
                </c:pt>
                <c:pt idx="63">
                  <c:v>57-53</c:v>
                </c:pt>
                <c:pt idx="65">
                  <c:v>53-53 Self</c:v>
                </c:pt>
                <c:pt idx="66">
                  <c:v>77-77 Self </c:v>
                </c:pt>
                <c:pt idx="67">
                  <c:v>53-77</c:v>
                </c:pt>
                <c:pt idx="68">
                  <c:v>77-53</c:v>
                </c:pt>
                <c:pt idx="70">
                  <c:v>53-53 Self</c:v>
                </c:pt>
                <c:pt idx="71">
                  <c:v>79-79 Self</c:v>
                </c:pt>
                <c:pt idx="72">
                  <c:v>53-79</c:v>
                </c:pt>
                <c:pt idx="73">
                  <c:v>79-53</c:v>
                </c:pt>
                <c:pt idx="75">
                  <c:v>53-53 Self</c:v>
                </c:pt>
                <c:pt idx="76">
                  <c:v>90-90 Self</c:v>
                </c:pt>
                <c:pt idx="77">
                  <c:v>53-90</c:v>
                </c:pt>
                <c:pt idx="78">
                  <c:v>90-53</c:v>
                </c:pt>
                <c:pt idx="80">
                  <c:v>53-53 Self</c:v>
                </c:pt>
                <c:pt idx="81">
                  <c:v>107-107 Self</c:v>
                </c:pt>
                <c:pt idx="82">
                  <c:v>53-107</c:v>
                </c:pt>
                <c:pt idx="83">
                  <c:v>107-53</c:v>
                </c:pt>
                <c:pt idx="85">
                  <c:v>54-54 Self</c:v>
                </c:pt>
                <c:pt idx="86">
                  <c:v>55-55 Self</c:v>
                </c:pt>
                <c:pt idx="87">
                  <c:v>54-55</c:v>
                </c:pt>
                <c:pt idx="88">
                  <c:v>55-54</c:v>
                </c:pt>
                <c:pt idx="90">
                  <c:v>54-54 Self</c:v>
                </c:pt>
                <c:pt idx="91">
                  <c:v>56-56 Self</c:v>
                </c:pt>
                <c:pt idx="92">
                  <c:v>54-56</c:v>
                </c:pt>
                <c:pt idx="93">
                  <c:v>56-54</c:v>
                </c:pt>
                <c:pt idx="95">
                  <c:v>54-54 Self</c:v>
                </c:pt>
                <c:pt idx="96">
                  <c:v>57-57 Self</c:v>
                </c:pt>
                <c:pt idx="97">
                  <c:v>54-57</c:v>
                </c:pt>
                <c:pt idx="98">
                  <c:v>57-54</c:v>
                </c:pt>
                <c:pt idx="100">
                  <c:v>54-54 Self</c:v>
                </c:pt>
                <c:pt idx="101">
                  <c:v>77-77 Self</c:v>
                </c:pt>
                <c:pt idx="102">
                  <c:v>54-77</c:v>
                </c:pt>
                <c:pt idx="103">
                  <c:v>77-54</c:v>
                </c:pt>
                <c:pt idx="105">
                  <c:v>54-54 Self</c:v>
                </c:pt>
                <c:pt idx="106">
                  <c:v>79-79 Self</c:v>
                </c:pt>
                <c:pt idx="107">
                  <c:v>54-79 </c:v>
                </c:pt>
                <c:pt idx="108">
                  <c:v>79-54</c:v>
                </c:pt>
                <c:pt idx="110">
                  <c:v>54-54 Self</c:v>
                </c:pt>
                <c:pt idx="111">
                  <c:v>90-90 Self</c:v>
                </c:pt>
                <c:pt idx="112">
                  <c:v>54-90 </c:v>
                </c:pt>
                <c:pt idx="113">
                  <c:v>90-54</c:v>
                </c:pt>
                <c:pt idx="115">
                  <c:v>54-54 Self</c:v>
                </c:pt>
                <c:pt idx="116">
                  <c:v>107-107 Self</c:v>
                </c:pt>
                <c:pt idx="117">
                  <c:v>54-107 </c:v>
                </c:pt>
                <c:pt idx="118">
                  <c:v>107-54</c:v>
                </c:pt>
                <c:pt idx="120">
                  <c:v>55-55 Self</c:v>
                </c:pt>
                <c:pt idx="121">
                  <c:v>56-56 Self</c:v>
                </c:pt>
                <c:pt idx="122">
                  <c:v>55-56</c:v>
                </c:pt>
                <c:pt idx="123">
                  <c:v>56-55</c:v>
                </c:pt>
                <c:pt idx="125">
                  <c:v>55-55 Self</c:v>
                </c:pt>
                <c:pt idx="126">
                  <c:v>57-57 Self</c:v>
                </c:pt>
                <c:pt idx="127">
                  <c:v>55-57</c:v>
                </c:pt>
                <c:pt idx="128">
                  <c:v>57-55</c:v>
                </c:pt>
                <c:pt idx="130">
                  <c:v>55-55 Self</c:v>
                </c:pt>
                <c:pt idx="131">
                  <c:v>77-77</c:v>
                </c:pt>
                <c:pt idx="132">
                  <c:v>55-77</c:v>
                </c:pt>
                <c:pt idx="133">
                  <c:v>77-55</c:v>
                </c:pt>
                <c:pt idx="135">
                  <c:v>55-55 Self</c:v>
                </c:pt>
                <c:pt idx="136">
                  <c:v>79-79 Self</c:v>
                </c:pt>
                <c:pt idx="137">
                  <c:v>55-79</c:v>
                </c:pt>
                <c:pt idx="138">
                  <c:v>79-55</c:v>
                </c:pt>
                <c:pt idx="140">
                  <c:v>55-55 Self</c:v>
                </c:pt>
                <c:pt idx="141">
                  <c:v>90-90</c:v>
                </c:pt>
                <c:pt idx="142">
                  <c:v>55-90</c:v>
                </c:pt>
                <c:pt idx="143">
                  <c:v>90-55</c:v>
                </c:pt>
                <c:pt idx="145">
                  <c:v>55-55 Self</c:v>
                </c:pt>
                <c:pt idx="146">
                  <c:v>107-107</c:v>
                </c:pt>
                <c:pt idx="147">
                  <c:v>55-107</c:v>
                </c:pt>
                <c:pt idx="148">
                  <c:v>107-55</c:v>
                </c:pt>
                <c:pt idx="150">
                  <c:v>57-57 Self</c:v>
                </c:pt>
                <c:pt idx="151">
                  <c:v>77-77 Self</c:v>
                </c:pt>
                <c:pt idx="152">
                  <c:v>57-77</c:v>
                </c:pt>
                <c:pt idx="153">
                  <c:v>77-57</c:v>
                </c:pt>
                <c:pt idx="155">
                  <c:v>57-57 Self</c:v>
                </c:pt>
                <c:pt idx="156">
                  <c:v>79-79 Self</c:v>
                </c:pt>
                <c:pt idx="157">
                  <c:v>57-79</c:v>
                </c:pt>
                <c:pt idx="158">
                  <c:v>79-57</c:v>
                </c:pt>
                <c:pt idx="160">
                  <c:v>57-57 Self</c:v>
                </c:pt>
                <c:pt idx="161">
                  <c:v>90-90 Self</c:v>
                </c:pt>
                <c:pt idx="162">
                  <c:v>57-90</c:v>
                </c:pt>
                <c:pt idx="163">
                  <c:v>90-57</c:v>
                </c:pt>
                <c:pt idx="165">
                  <c:v>57-57 Self</c:v>
                </c:pt>
                <c:pt idx="166">
                  <c:v>107-107 Self</c:v>
                </c:pt>
                <c:pt idx="167">
                  <c:v>57-107</c:v>
                </c:pt>
                <c:pt idx="168">
                  <c:v>107-57</c:v>
                </c:pt>
                <c:pt idx="170">
                  <c:v>77-77 Self</c:v>
                </c:pt>
                <c:pt idx="171">
                  <c:v>79-79 Self</c:v>
                </c:pt>
                <c:pt idx="172">
                  <c:v>77-79</c:v>
                </c:pt>
                <c:pt idx="173">
                  <c:v>79-77</c:v>
                </c:pt>
                <c:pt idx="175">
                  <c:v>77-77 Self</c:v>
                </c:pt>
                <c:pt idx="176">
                  <c:v>90-90 Self</c:v>
                </c:pt>
                <c:pt idx="177">
                  <c:v>77-90 </c:v>
                </c:pt>
                <c:pt idx="178">
                  <c:v>90-77 </c:v>
                </c:pt>
                <c:pt idx="180">
                  <c:v>77-77 Self</c:v>
                </c:pt>
                <c:pt idx="181">
                  <c:v>107-107 Self</c:v>
                </c:pt>
                <c:pt idx="182">
                  <c:v>77-107</c:v>
                </c:pt>
                <c:pt idx="183">
                  <c:v>107-77</c:v>
                </c:pt>
                <c:pt idx="185">
                  <c:v>79-79 Self</c:v>
                </c:pt>
                <c:pt idx="186">
                  <c:v>90-90 Self</c:v>
                </c:pt>
                <c:pt idx="187">
                  <c:v>79-90</c:v>
                </c:pt>
                <c:pt idx="188">
                  <c:v>90-79</c:v>
                </c:pt>
                <c:pt idx="190">
                  <c:v>79-79 Self</c:v>
                </c:pt>
                <c:pt idx="191">
                  <c:v>107-107 Self</c:v>
                </c:pt>
                <c:pt idx="192">
                  <c:v>79-107</c:v>
                </c:pt>
                <c:pt idx="193">
                  <c:v>107-79</c:v>
                </c:pt>
                <c:pt idx="195">
                  <c:v>90-90 Self</c:v>
                </c:pt>
                <c:pt idx="196">
                  <c:v>107-107 Self</c:v>
                </c:pt>
                <c:pt idx="197">
                  <c:v>90-107</c:v>
                </c:pt>
                <c:pt idx="198">
                  <c:v>107-90</c:v>
                </c:pt>
                <c:pt idx="201">
                  <c:v>Batch</c:v>
                </c:pt>
                <c:pt idx="204">
                  <c:v>58 Self</c:v>
                </c:pt>
                <c:pt idx="205">
                  <c:v>53 Self</c:v>
                </c:pt>
                <c:pt idx="206">
                  <c:v>53-58</c:v>
                </c:pt>
                <c:pt idx="207">
                  <c:v>58-53</c:v>
                </c:pt>
                <c:pt idx="209">
                  <c:v>53 Self</c:v>
                </c:pt>
                <c:pt idx="210">
                  <c:v>79 Self</c:v>
                </c:pt>
                <c:pt idx="211">
                  <c:v>53-79</c:v>
                </c:pt>
                <c:pt idx="212">
                  <c:v>79-53</c:v>
                </c:pt>
                <c:pt idx="214">
                  <c:v>53 Self</c:v>
                </c:pt>
                <c:pt idx="215">
                  <c:v>97 Self</c:v>
                </c:pt>
                <c:pt idx="216">
                  <c:v>53-97</c:v>
                </c:pt>
                <c:pt idx="217">
                  <c:v>97-53</c:v>
                </c:pt>
                <c:pt idx="219">
                  <c:v>53 Self</c:v>
                </c:pt>
                <c:pt idx="220">
                  <c:v>102 Self</c:v>
                </c:pt>
                <c:pt idx="221">
                  <c:v>53-102</c:v>
                </c:pt>
                <c:pt idx="222">
                  <c:v>102-53</c:v>
                </c:pt>
                <c:pt idx="224">
                  <c:v>58 Self</c:v>
                </c:pt>
                <c:pt idx="225">
                  <c:v>79 Self</c:v>
                </c:pt>
                <c:pt idx="226">
                  <c:v>58-79</c:v>
                </c:pt>
                <c:pt idx="227">
                  <c:v>79-58</c:v>
                </c:pt>
                <c:pt idx="229">
                  <c:v>58 Self</c:v>
                </c:pt>
                <c:pt idx="230">
                  <c:v>97 Self</c:v>
                </c:pt>
                <c:pt idx="231">
                  <c:v>58-97</c:v>
                </c:pt>
                <c:pt idx="232">
                  <c:v>97-58</c:v>
                </c:pt>
                <c:pt idx="234">
                  <c:v>58 Self</c:v>
                </c:pt>
                <c:pt idx="235">
                  <c:v>102 Self</c:v>
                </c:pt>
                <c:pt idx="236">
                  <c:v>58-102</c:v>
                </c:pt>
                <c:pt idx="237">
                  <c:v>102-58</c:v>
                </c:pt>
                <c:pt idx="239">
                  <c:v>79 Self</c:v>
                </c:pt>
                <c:pt idx="240">
                  <c:v>97 Self</c:v>
                </c:pt>
                <c:pt idx="241">
                  <c:v>79-97</c:v>
                </c:pt>
                <c:pt idx="242">
                  <c:v>97-79</c:v>
                </c:pt>
                <c:pt idx="244">
                  <c:v>97 Self</c:v>
                </c:pt>
                <c:pt idx="245">
                  <c:v>102 Self</c:v>
                </c:pt>
                <c:pt idx="246">
                  <c:v>97-102</c:v>
                </c:pt>
                <c:pt idx="247">
                  <c:v>102-97</c:v>
                </c:pt>
                <c:pt idx="249">
                  <c:v>79 Self</c:v>
                </c:pt>
                <c:pt idx="250">
                  <c:v>102 Self</c:v>
                </c:pt>
                <c:pt idx="251">
                  <c:v>79-102</c:v>
                </c:pt>
                <c:pt idx="252">
                  <c:v>102-79</c:v>
                </c:pt>
                <c:pt idx="256">
                  <c:v>Batch </c:v>
                </c:pt>
              </c:strCache>
            </c:strRef>
          </c:cat>
          <c:val>
            <c:numRef>
              <c:f>'O.fav big graph'!$C$3:$C$259</c:f>
              <c:numCache>
                <c:formatCode>General</c:formatCode>
                <c:ptCount val="257"/>
                <c:pt idx="0">
                  <c:v>3.6679517688272063</c:v>
                </c:pt>
                <c:pt idx="1">
                  <c:v>1.5662241084157624</c:v>
                </c:pt>
                <c:pt idx="2">
                  <c:v>94.763017175493658</c:v>
                </c:pt>
                <c:pt idx="3">
                  <c:v>95.719600609364377</c:v>
                </c:pt>
                <c:pt idx="5">
                  <c:v>3.6679517688272063</c:v>
                </c:pt>
                <c:pt idx="6">
                  <c:v>1.1900831259256848</c:v>
                </c:pt>
                <c:pt idx="7">
                  <c:v>96.329638243584839</c:v>
                </c:pt>
                <c:pt idx="8">
                  <c:v>93.938407640827606</c:v>
                </c:pt>
                <c:pt idx="10">
                  <c:v>3.6679517688272063</c:v>
                </c:pt>
                <c:pt idx="11">
                  <c:v>3.4501673838385032</c:v>
                </c:pt>
                <c:pt idx="12">
                  <c:v>91.569756415799972</c:v>
                </c:pt>
                <c:pt idx="13">
                  <c:v>94.498940386429652</c:v>
                </c:pt>
                <c:pt idx="15">
                  <c:v>3.6679517688272063</c:v>
                </c:pt>
                <c:pt idx="16">
                  <c:v>6.5821995464852607</c:v>
                </c:pt>
                <c:pt idx="17">
                  <c:v>7.2102604997341837</c:v>
                </c:pt>
                <c:pt idx="18">
                  <c:v>93.503913240755352</c:v>
                </c:pt>
                <c:pt idx="20">
                  <c:v>3.6679517688272063</c:v>
                </c:pt>
                <c:pt idx="21">
                  <c:v>4.4619469131203466</c:v>
                </c:pt>
                <c:pt idx="22">
                  <c:v>84.48804874076869</c:v>
                </c:pt>
                <c:pt idx="23">
                  <c:v>92.684942294392627</c:v>
                </c:pt>
                <c:pt idx="25">
                  <c:v>3.6679517688272063</c:v>
                </c:pt>
                <c:pt idx="26">
                  <c:v>2.7228721008731998</c:v>
                </c:pt>
                <c:pt idx="27">
                  <c:v>95.207512291243958</c:v>
                </c:pt>
                <c:pt idx="28">
                  <c:v>96.039974177168844</c:v>
                </c:pt>
                <c:pt idx="30">
                  <c:v>3.6679517688272063</c:v>
                </c:pt>
                <c:pt idx="31">
                  <c:v>6.4214951905568745</c:v>
                </c:pt>
                <c:pt idx="32">
                  <c:v>93.873646795724724</c:v>
                </c:pt>
                <c:pt idx="33">
                  <c:v>96.636668825320257</c:v>
                </c:pt>
                <c:pt idx="35">
                  <c:v>3.6679517688272063</c:v>
                </c:pt>
                <c:pt idx="36">
                  <c:v>2.9282102841128919</c:v>
                </c:pt>
                <c:pt idx="37">
                  <c:v>82.894958415865574</c:v>
                </c:pt>
                <c:pt idx="38">
                  <c:v>97.789870542311562</c:v>
                </c:pt>
                <c:pt idx="40">
                  <c:v>3.6679517688272063</c:v>
                </c:pt>
                <c:pt idx="41">
                  <c:v>6.6789084095058486</c:v>
                </c:pt>
                <c:pt idx="42">
                  <c:v>91.000761035007599</c:v>
                </c:pt>
                <c:pt idx="43">
                  <c:v>93.529147940594427</c:v>
                </c:pt>
                <c:pt idx="45">
                  <c:v>1.5662241084157624</c:v>
                </c:pt>
                <c:pt idx="46">
                  <c:v>1.1900831259256848</c:v>
                </c:pt>
                <c:pt idx="47">
                  <c:v>95.738437076267289</c:v>
                </c:pt>
                <c:pt idx="48">
                  <c:v>83.159222739194561</c:v>
                </c:pt>
                <c:pt idx="50">
                  <c:v>1.5662241084157624</c:v>
                </c:pt>
                <c:pt idx="51">
                  <c:v>3.4501673838385032</c:v>
                </c:pt>
                <c:pt idx="52">
                  <c:v>92.979251085146288</c:v>
                </c:pt>
                <c:pt idx="53">
                  <c:v>80.841965292702398</c:v>
                </c:pt>
                <c:pt idx="55">
                  <c:v>1.5662241084157624</c:v>
                </c:pt>
                <c:pt idx="56">
                  <c:v>6.5821995464852607</c:v>
                </c:pt>
                <c:pt idx="57">
                  <c:v>7.3699460820784912</c:v>
                </c:pt>
                <c:pt idx="58">
                  <c:v>1.4062347117829093</c:v>
                </c:pt>
                <c:pt idx="60">
                  <c:v>1.5662241084157624</c:v>
                </c:pt>
                <c:pt idx="61">
                  <c:v>4.4619469131203466</c:v>
                </c:pt>
                <c:pt idx="62">
                  <c:v>84.947738421214197</c:v>
                </c:pt>
                <c:pt idx="63">
                  <c:v>68.454307390434849</c:v>
                </c:pt>
                <c:pt idx="65">
                  <c:v>1.5662241084157624</c:v>
                </c:pt>
                <c:pt idx="66">
                  <c:v>2.7228721008731998</c:v>
                </c:pt>
                <c:pt idx="67">
                  <c:v>94.668674507411836</c:v>
                </c:pt>
                <c:pt idx="68">
                  <c:v>97.236134441684769</c:v>
                </c:pt>
                <c:pt idx="70">
                  <c:v>1.5662241084157624</c:v>
                </c:pt>
                <c:pt idx="71">
                  <c:v>6.4214951905568745</c:v>
                </c:pt>
                <c:pt idx="72">
                  <c:v>93.940891351446567</c:v>
                </c:pt>
                <c:pt idx="73">
                  <c:v>96.228901207620751</c:v>
                </c:pt>
                <c:pt idx="75">
                  <c:v>1.5662241084157624</c:v>
                </c:pt>
                <c:pt idx="76">
                  <c:v>2.9282102841128919</c:v>
                </c:pt>
                <c:pt idx="77">
                  <c:v>81.659793547048437</c:v>
                </c:pt>
                <c:pt idx="78">
                  <c:v>91.308615260520881</c:v>
                </c:pt>
                <c:pt idx="80">
                  <c:v>1.5662241084157624</c:v>
                </c:pt>
                <c:pt idx="81">
                  <c:v>6.6789084095058486</c:v>
                </c:pt>
                <c:pt idx="82">
                  <c:v>87.834296035802126</c:v>
                </c:pt>
                <c:pt idx="83">
                  <c:v>92.633799039329006</c:v>
                </c:pt>
                <c:pt idx="85">
                  <c:v>1.1900831259256848</c:v>
                </c:pt>
                <c:pt idx="86">
                  <c:v>3.4501673838385032</c:v>
                </c:pt>
                <c:pt idx="87">
                  <c:v>1.6831819395139505</c:v>
                </c:pt>
                <c:pt idx="88">
                  <c:v>0.47678275290215594</c:v>
                </c:pt>
                <c:pt idx="90">
                  <c:v>1.1900831259256848</c:v>
                </c:pt>
                <c:pt idx="91">
                  <c:v>6.5821995464852607</c:v>
                </c:pt>
                <c:pt idx="92">
                  <c:v>53.719797830374752</c:v>
                </c:pt>
                <c:pt idx="93">
                  <c:v>90.771157174930167</c:v>
                </c:pt>
                <c:pt idx="95">
                  <c:v>1.1900831259256848</c:v>
                </c:pt>
                <c:pt idx="96">
                  <c:v>4.4619469131203466</c:v>
                </c:pt>
                <c:pt idx="97">
                  <c:v>2.3177699947382266</c:v>
                </c:pt>
                <c:pt idx="98">
                  <c:v>0.46007055123464657</c:v>
                </c:pt>
                <c:pt idx="100">
                  <c:v>1.1900831259256848</c:v>
                </c:pt>
                <c:pt idx="101">
                  <c:v>2.7228721008731998</c:v>
                </c:pt>
                <c:pt idx="102">
                  <c:v>94.4541770865373</c:v>
                </c:pt>
                <c:pt idx="103">
                  <c:v>94.864113203213549</c:v>
                </c:pt>
                <c:pt idx="105">
                  <c:v>1.1900831259256848</c:v>
                </c:pt>
                <c:pt idx="106">
                  <c:v>6.4214951905568745</c:v>
                </c:pt>
                <c:pt idx="107">
                  <c:v>89.895744801405172</c:v>
                </c:pt>
                <c:pt idx="108">
                  <c:v>95.690341738897587</c:v>
                </c:pt>
                <c:pt idx="110">
                  <c:v>1.1900831259256848</c:v>
                </c:pt>
                <c:pt idx="111">
                  <c:v>2.9282102841128919</c:v>
                </c:pt>
                <c:pt idx="112">
                  <c:v>78.249180296063471</c:v>
                </c:pt>
                <c:pt idx="113">
                  <c:v>95.290203623536954</c:v>
                </c:pt>
                <c:pt idx="115">
                  <c:v>1.1900831259256848</c:v>
                </c:pt>
                <c:pt idx="116">
                  <c:v>6.6789084095058486</c:v>
                </c:pt>
                <c:pt idx="117">
                  <c:v>82.587719298245602</c:v>
                </c:pt>
                <c:pt idx="118">
                  <c:v>93.006068885062447</c:v>
                </c:pt>
                <c:pt idx="120">
                  <c:v>3.4501673838385032</c:v>
                </c:pt>
                <c:pt idx="121">
                  <c:v>6.5821995464852607</c:v>
                </c:pt>
                <c:pt idx="122">
                  <c:v>51.502362449185512</c:v>
                </c:pt>
                <c:pt idx="123">
                  <c:v>89.089143459082223</c:v>
                </c:pt>
                <c:pt idx="125">
                  <c:v>3.4501673838385032</c:v>
                </c:pt>
                <c:pt idx="126">
                  <c:v>4.4619469131203466</c:v>
                </c:pt>
                <c:pt idx="127">
                  <c:v>5.7338163092909795</c:v>
                </c:pt>
                <c:pt idx="128">
                  <c:v>0.8895268225047358</c:v>
                </c:pt>
                <c:pt idx="130">
                  <c:v>3.4501673838385032</c:v>
                </c:pt>
                <c:pt idx="131">
                  <c:v>2.7228721008731998</c:v>
                </c:pt>
                <c:pt idx="132">
                  <c:v>95.312377788206504</c:v>
                </c:pt>
                <c:pt idx="133">
                  <c:v>90.134445908358956</c:v>
                </c:pt>
                <c:pt idx="135">
                  <c:v>3.4501673838385032</c:v>
                </c:pt>
                <c:pt idx="136">
                  <c:v>6.4214951905568745</c:v>
                </c:pt>
                <c:pt idx="137">
                  <c:v>92.458858909900144</c:v>
                </c:pt>
                <c:pt idx="138">
                  <c:v>92.592319108916698</c:v>
                </c:pt>
                <c:pt idx="140">
                  <c:v>3.4501673838385032</c:v>
                </c:pt>
                <c:pt idx="141">
                  <c:v>2.9282102841128919</c:v>
                </c:pt>
                <c:pt idx="142">
                  <c:v>80.163673960150092</c:v>
                </c:pt>
                <c:pt idx="143">
                  <c:v>89.986215074200217</c:v>
                </c:pt>
                <c:pt idx="145">
                  <c:v>3.4501673838385032</c:v>
                </c:pt>
                <c:pt idx="146">
                  <c:v>6.6789084095058486</c:v>
                </c:pt>
                <c:pt idx="147">
                  <c:v>86.004617377552066</c:v>
                </c:pt>
                <c:pt idx="148">
                  <c:v>90.428799988048752</c:v>
                </c:pt>
                <c:pt idx="150">
                  <c:v>4.4619469131203466</c:v>
                </c:pt>
                <c:pt idx="151">
                  <c:v>2.7228721008731998</c:v>
                </c:pt>
                <c:pt idx="152">
                  <c:v>91.746885133981905</c:v>
                </c:pt>
                <c:pt idx="153">
                  <c:v>89.044188436183035</c:v>
                </c:pt>
                <c:pt idx="155">
                  <c:v>4.4619469131203466</c:v>
                </c:pt>
                <c:pt idx="156">
                  <c:v>6.4214951905568745</c:v>
                </c:pt>
                <c:pt idx="157">
                  <c:v>87.806796600058021</c:v>
                </c:pt>
                <c:pt idx="158">
                  <c:v>90.887902751702043</c:v>
                </c:pt>
                <c:pt idx="160">
                  <c:v>4.4619469131203466</c:v>
                </c:pt>
                <c:pt idx="161">
                  <c:v>2.9282102841128919</c:v>
                </c:pt>
                <c:pt idx="162">
                  <c:v>80.024221270294575</c:v>
                </c:pt>
                <c:pt idx="163">
                  <c:v>88.988819312978322</c:v>
                </c:pt>
                <c:pt idx="165">
                  <c:v>4.4619469131203466</c:v>
                </c:pt>
                <c:pt idx="166">
                  <c:v>6.6789084095058486</c:v>
                </c:pt>
                <c:pt idx="167">
                  <c:v>71.628419370354848</c:v>
                </c:pt>
                <c:pt idx="168">
                  <c:v>83.417402845932273</c:v>
                </c:pt>
                <c:pt idx="170">
                  <c:v>2.7228721008731998</c:v>
                </c:pt>
                <c:pt idx="171">
                  <c:v>6.4214951905568745</c:v>
                </c:pt>
                <c:pt idx="172">
                  <c:v>91.825354747019517</c:v>
                </c:pt>
                <c:pt idx="173">
                  <c:v>95.916495866285558</c:v>
                </c:pt>
                <c:pt idx="175">
                  <c:v>2.7228721008731998</c:v>
                </c:pt>
                <c:pt idx="176">
                  <c:v>2.9282102841128919</c:v>
                </c:pt>
                <c:pt idx="177">
                  <c:v>82.802862552549655</c:v>
                </c:pt>
                <c:pt idx="178">
                  <c:v>93.369618513512265</c:v>
                </c:pt>
                <c:pt idx="180">
                  <c:v>2.7228721008731998</c:v>
                </c:pt>
                <c:pt idx="181">
                  <c:v>6.6789084095058486</c:v>
                </c:pt>
                <c:pt idx="182">
                  <c:v>86.279197800862633</c:v>
                </c:pt>
                <c:pt idx="183">
                  <c:v>95.26675902688261</c:v>
                </c:pt>
                <c:pt idx="185">
                  <c:v>6.4214951905568745</c:v>
                </c:pt>
                <c:pt idx="186">
                  <c:v>2.9282102841128919</c:v>
                </c:pt>
                <c:pt idx="187">
                  <c:v>84.129247342236269</c:v>
                </c:pt>
                <c:pt idx="188">
                  <c:v>95.201587539777222</c:v>
                </c:pt>
                <c:pt idx="190">
                  <c:v>6.4214951905568745</c:v>
                </c:pt>
                <c:pt idx="191">
                  <c:v>6.6789084095058486</c:v>
                </c:pt>
                <c:pt idx="192">
                  <c:v>15.558840359327684</c:v>
                </c:pt>
                <c:pt idx="193">
                  <c:v>1.952003284304294</c:v>
                </c:pt>
                <c:pt idx="195">
                  <c:v>2.9282102841128919</c:v>
                </c:pt>
                <c:pt idx="196">
                  <c:v>6.6789084095058486</c:v>
                </c:pt>
                <c:pt idx="197">
                  <c:v>87.146653887200614</c:v>
                </c:pt>
                <c:pt idx="198">
                  <c:v>77.17590094690803</c:v>
                </c:pt>
                <c:pt idx="201">
                  <c:v>96.005269290970219</c:v>
                </c:pt>
                <c:pt idx="204">
                  <c:v>0.54141153722204316</c:v>
                </c:pt>
                <c:pt idx="205">
                  <c:v>1.3274753246827868</c:v>
                </c:pt>
                <c:pt idx="206">
                  <c:v>63.066314027852492</c:v>
                </c:pt>
                <c:pt idx="207">
                  <c:v>59.903935283021184</c:v>
                </c:pt>
                <c:pt idx="209">
                  <c:v>1.3274753246827868</c:v>
                </c:pt>
                <c:pt idx="210">
                  <c:v>0.96449282580574403</c:v>
                </c:pt>
                <c:pt idx="211">
                  <c:v>41.759454241444047</c:v>
                </c:pt>
                <c:pt idx="212">
                  <c:v>50.753953416348473</c:v>
                </c:pt>
                <c:pt idx="214">
                  <c:v>1.3274753246827868</c:v>
                </c:pt>
                <c:pt idx="215">
                  <c:v>0.96449282580574403</c:v>
                </c:pt>
                <c:pt idx="216">
                  <c:v>53.338877547523587</c:v>
                </c:pt>
                <c:pt idx="217">
                  <c:v>39.224254044645157</c:v>
                </c:pt>
                <c:pt idx="219">
                  <c:v>1.3274753246827868</c:v>
                </c:pt>
                <c:pt idx="220">
                  <c:v>2.9300927928847096</c:v>
                </c:pt>
                <c:pt idx="221">
                  <c:v>38.809168477237201</c:v>
                </c:pt>
                <c:pt idx="222">
                  <c:v>82.6594233399979</c:v>
                </c:pt>
                <c:pt idx="224">
                  <c:v>0.54141153722204316</c:v>
                </c:pt>
                <c:pt idx="225">
                  <c:v>0.96449282580574403</c:v>
                </c:pt>
                <c:pt idx="226">
                  <c:v>30.222673410121615</c:v>
                </c:pt>
                <c:pt idx="227">
                  <c:v>97.639626037928323</c:v>
                </c:pt>
                <c:pt idx="229">
                  <c:v>0.54141153722204316</c:v>
                </c:pt>
                <c:pt idx="230">
                  <c:v>2.4178881316654284</c:v>
                </c:pt>
                <c:pt idx="231">
                  <c:v>97.362502691907537</c:v>
                </c:pt>
                <c:pt idx="232">
                  <c:v>93.199050629823674</c:v>
                </c:pt>
                <c:pt idx="234">
                  <c:v>0.54141153722204316</c:v>
                </c:pt>
                <c:pt idx="235">
                  <c:v>2.9300927928847096</c:v>
                </c:pt>
                <c:pt idx="236">
                  <c:v>88.164117686326918</c:v>
                </c:pt>
                <c:pt idx="237">
                  <c:v>97.308056306931448</c:v>
                </c:pt>
                <c:pt idx="239">
                  <c:v>0.96449282580574403</c:v>
                </c:pt>
                <c:pt idx="240">
                  <c:v>2.4178881316654284</c:v>
                </c:pt>
                <c:pt idx="241">
                  <c:v>98.767246937459717</c:v>
                </c:pt>
                <c:pt idx="242">
                  <c:v>62.634110127198312</c:v>
                </c:pt>
                <c:pt idx="244">
                  <c:v>2.4178881316654284</c:v>
                </c:pt>
                <c:pt idx="245">
                  <c:v>2.9300927928847096</c:v>
                </c:pt>
                <c:pt idx="246">
                  <c:v>70.638380003164059</c:v>
                </c:pt>
                <c:pt idx="247">
                  <c:v>98.472977900097632</c:v>
                </c:pt>
                <c:pt idx="249">
                  <c:v>0.96449282580574403</c:v>
                </c:pt>
                <c:pt idx="250">
                  <c:v>2.9300927928847096</c:v>
                </c:pt>
                <c:pt idx="251">
                  <c:v>94.404041618250062</c:v>
                </c:pt>
                <c:pt idx="252">
                  <c:v>95.598388566294247</c:v>
                </c:pt>
                <c:pt idx="256">
                  <c:v>87.290579431252226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4-40C8-8CC0-7C4AAD506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578423128"/>
        <c:axId val="578421488"/>
      </c:barChart>
      <c:catAx>
        <c:axId val="57842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Genet 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21488"/>
        <c:crosses val="autoZero"/>
        <c:auto val="1"/>
        <c:lblAlgn val="ctr"/>
        <c:lblOffset val="100"/>
        <c:noMultiLvlLbl val="0"/>
      </c:catAx>
      <c:valAx>
        <c:axId val="5784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</a:rPr>
                  <a:t>% </a:t>
                </a:r>
                <a:r>
                  <a:rPr lang="en-US" sz="1200" b="1">
                    <a:solidFill>
                      <a:sysClr val="windowText" lastClr="000000"/>
                    </a:solidFill>
                  </a:rPr>
                  <a:t>Fertilized</a:t>
                </a:r>
                <a:r>
                  <a:rPr lang="en-US" sz="1050" b="1">
                    <a:solidFill>
                      <a:sysClr val="windowText" lastClr="000000"/>
                    </a:solidFill>
                  </a:rPr>
                  <a:t> Ova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2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Acer 1 Total Ova count distribution</a:t>
            </a:r>
          </a:p>
        </cx:rich>
      </cx:tx>
    </cx:title>
    <cx:plotArea>
      <cx:plotAreaRegion>
        <cx:series layoutId="boxWhisker" uniqueId="{794B6072-6704-47FB-BE84-BCF73C820F78}"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O.fav 2</a:t>
            </a:r>
          </a:p>
        </cx:rich>
      </cx:tx>
    </cx:title>
    <cx:plotArea>
      <cx:plotAreaRegion>
        <cx:series layoutId="clusteredColumn" uniqueId="{B5052115-9A17-4E6F-863F-B412374FBA46}">
          <cx:dataId val="0"/>
          <cx:layoutPr>
            <cx:aggregation/>
          </cx:layoutPr>
          <cx:axisId val="1"/>
        </cx:series>
        <cx:series layoutId="paretoLine" ownerIdx="0" uniqueId="{FC155B0F-EC07-4AE7-8BB3-169E6FFF810D}">
          <cx:axisId val="2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Genet Cross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% Fert</a:t>
                </a:r>
              </a:p>
            </cx:rich>
          </cx:tx>
        </cx:title>
        <cx:majorGridlines/>
        <cx:tickLabels/>
      </cx:axis>
      <cx:axis id="2">
        <cx:valScaling max="1" min="0"/>
        <cx:title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O.fav 1</a:t>
            </a:r>
          </a:p>
        </cx:rich>
      </cx:tx>
    </cx:title>
    <cx:plotArea>
      <cx:plotAreaRegion>
        <cx:series layoutId="clusteredColumn" uniqueId="{72DEB811-F6F0-4B96-A994-48D72752D7D6}">
          <cx:dataId val="0"/>
          <cx:layoutPr>
            <cx:aggregation/>
          </cx:layoutPr>
          <cx:axisId val="1"/>
        </cx:series>
        <cx:series layoutId="paretoLine" ownerIdx="0" uniqueId="{59B838C5-3924-4D75-A151-191F71C2493C}">
          <cx:axisId val="2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Genet Cross</a:t>
                </a:r>
              </a:p>
            </cx:rich>
          </cx:tx>
        </cx:title>
        <cx:tickLabels/>
      </cx:axis>
      <cx:axis id="1">
        <cx:valScaling/>
        <cx:title/>
        <cx:majorGridlines/>
        <cx:tickLabels/>
      </cx:axis>
      <cx:axis id="2">
        <cx:valScaling max="1" min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% Fert</a:t>
                </a:r>
              </a:p>
            </cx:rich>
          </cx:tx>
        </cx:title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A.cer 1</a:t>
            </a:r>
          </a:p>
        </cx:rich>
      </cx:tx>
    </cx:title>
    <cx:plotArea>
      <cx:plotAreaRegion>
        <cx:series layoutId="clusteredColumn" uniqueId="{F63FE014-206A-4EDB-84E0-1536A22888D6}">
          <cx:dataId val="0"/>
          <cx:layoutPr>
            <cx:aggregation/>
          </cx:layoutPr>
          <cx:axisId val="1"/>
        </cx:series>
        <cx:series layoutId="paretoLine" ownerIdx="0" uniqueId="{22D8D902-C230-4402-826D-087C7431622A}">
          <cx:axisId val="2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Genet Cross</a:t>
                </a:r>
              </a:p>
            </cx:rich>
          </cx:tx>
        </cx:title>
        <cx:tickLabels/>
      </cx:axis>
      <cx:axis id="1">
        <cx:valScaling/>
        <cx:title/>
        <cx:majorGridlines/>
        <cx:tickLabels/>
      </cx:axis>
      <cx:axis id="2">
        <cx:valScaling max="1" min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% Fert</a:t>
                </a:r>
              </a:p>
            </cx:rich>
          </cx:tx>
        </cx:title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A.cer 2</a:t>
            </a:r>
          </a:p>
        </cx:rich>
      </cx:tx>
    </cx:title>
    <cx:plotArea>
      <cx:plotAreaRegion>
        <cx:series layoutId="clusteredColumn" uniqueId="{9ACB5528-FE6C-417A-BD1D-4BC7E1360C58}">
          <cx:dataId val="0"/>
          <cx:layoutPr>
            <cx:aggregation/>
          </cx:layoutPr>
          <cx:axisId val="1"/>
        </cx:series>
        <cx:series layoutId="paretoLine" ownerIdx="0" uniqueId="{1407A097-1D56-461E-9D2D-89945C7B0785}">
          <cx:axisId val="2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Genet cross</a:t>
                </a:r>
              </a:p>
            </cx:rich>
          </cx:tx>
        </cx:title>
        <cx:tickLabels/>
      </cx:axis>
      <cx:axis id="1">
        <cx:valScaling/>
        <cx:title/>
        <cx:majorGridlines/>
        <cx:tickLabels/>
      </cx:axis>
      <cx:axis id="2">
        <cx:valScaling max="1" min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% Fert</a:t>
                </a:r>
              </a:p>
            </cx:rich>
          </cx:tx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4" Type="http://schemas.microsoft.com/office/2014/relationships/chartEx" Target="../charts/chartEx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79374</xdr:colOff>
      <xdr:row>14</xdr:row>
      <xdr:rowOff>142875</xdr:rowOff>
    </xdr:from>
    <xdr:to>
      <xdr:col>37</xdr:col>
      <xdr:colOff>336549</xdr:colOff>
      <xdr:row>36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3CB41-3C9C-4398-AC74-E097CB84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161926</xdr:rowOff>
    </xdr:from>
    <xdr:to>
      <xdr:col>16</xdr:col>
      <xdr:colOff>57149</xdr:colOff>
      <xdr:row>42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7928D-6312-4EE3-BB40-53BE057C0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171449</xdr:rowOff>
    </xdr:from>
    <xdr:to>
      <xdr:col>19</xdr:col>
      <xdr:colOff>266700</xdr:colOff>
      <xdr:row>25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514350</xdr:colOff>
      <xdr:row>37</xdr:row>
      <xdr:rowOff>25400</xdr:rowOff>
    </xdr:from>
    <xdr:to>
      <xdr:col>35</xdr:col>
      <xdr:colOff>203200</xdr:colOff>
      <xdr:row>47</xdr:row>
      <xdr:rowOff>212725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5B74C8-7693-4D24-8FF5-467D12ABD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552450</xdr:colOff>
      <xdr:row>3</xdr:row>
      <xdr:rowOff>107950</xdr:rowOff>
    </xdr:from>
    <xdr:to>
      <xdr:col>41</xdr:col>
      <xdr:colOff>400050</xdr:colOff>
      <xdr:row>21</xdr:row>
      <xdr:rowOff>222250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ED9726-169E-409D-8367-2986364D3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454025</xdr:colOff>
      <xdr:row>7</xdr:row>
      <xdr:rowOff>19050</xdr:rowOff>
    </xdr:from>
    <xdr:to>
      <xdr:col>36</xdr:col>
      <xdr:colOff>600076</xdr:colOff>
      <xdr:row>26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502225</xdr:colOff>
      <xdr:row>5</xdr:row>
      <xdr:rowOff>160194</xdr:rowOff>
    </xdr:from>
    <xdr:to>
      <xdr:col>64</xdr:col>
      <xdr:colOff>27706</xdr:colOff>
      <xdr:row>32</xdr:row>
      <xdr:rowOff>112568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0.1801</cdr:x>
      <cdr:y>0</cdr:y>
    </cdr:from>
    <cdr:to>
      <cdr:x>0.18343</cdr:x>
      <cdr:y>1.96237E-7</cdr:y>
    </cdr:to>
    <cdr:sp macro="" textlink="">
      <cdr:nvSpPr>
        <cdr:cNvPr id="3" name="TextBox 2"/>
        <cdr:cNvSpPr txBox="1"/>
      </cdr:nvSpPr>
      <cdr:spPr>
        <a:xfrm xmlns:a="http://schemas.openxmlformats.org/drawingml/2006/main" flipH="1" flipV="1">
          <a:off x="4506515" y="0"/>
          <a:ext cx="83343" cy="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very</a:t>
          </a:r>
          <a:r>
            <a:rPr lang="en-US" sz="1100" baseline="0"/>
            <a:t> different recipro</a:t>
          </a:r>
          <a:endParaRPr lang="en-US" sz="1100"/>
        </a:p>
      </cdr:txBody>
    </cdr:sp>
  </cdr:relSizeAnchor>
  <cdr:relSizeAnchor xmlns:cdr="http://schemas.openxmlformats.org/drawingml/2006/chartDrawing">
    <cdr:from>
      <cdr:x>0.08284</cdr:x>
      <cdr:y>0.90484</cdr:y>
    </cdr:from>
    <cdr:to>
      <cdr:x>0.14384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69527" y="4610967"/>
          <a:ext cx="1523995" cy="48490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more variation between</a:t>
          </a:r>
          <a:r>
            <a:rPr lang="en-US" sz="800" baseline="0"/>
            <a:t> </a:t>
          </a:r>
        </a:p>
        <a:p xmlns:a="http://schemas.openxmlformats.org/drawingml/2006/main">
          <a:r>
            <a:rPr lang="en-US" sz="800" baseline="0"/>
            <a:t>pairwise crosses here </a:t>
          </a:r>
        </a:p>
        <a:p xmlns:a="http://schemas.openxmlformats.org/drawingml/2006/main">
          <a:r>
            <a:rPr lang="en-US" sz="800" baseline="0"/>
            <a:t>than anywhere else</a:t>
          </a:r>
          <a:endParaRPr lang="en-US" sz="8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549650</xdr:colOff>
      <xdr:row>6</xdr:row>
      <xdr:rowOff>109245</xdr:rowOff>
    </xdr:from>
    <xdr:to>
      <xdr:col>44</xdr:col>
      <xdr:colOff>440405</xdr:colOff>
      <xdr:row>26</xdr:row>
      <xdr:rowOff>167285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1D3B31-D363-4A8E-A7EB-B1D781B4A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219074</xdr:colOff>
      <xdr:row>24</xdr:row>
      <xdr:rowOff>95250</xdr:rowOff>
    </xdr:from>
    <xdr:to>
      <xdr:col>42</xdr:col>
      <xdr:colOff>295275</xdr:colOff>
      <xdr:row>43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571500</xdr:colOff>
      <xdr:row>4</xdr:row>
      <xdr:rowOff>104775</xdr:rowOff>
    </xdr:from>
    <xdr:to>
      <xdr:col>41</xdr:col>
      <xdr:colOff>557212</xdr:colOff>
      <xdr:row>21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419100</xdr:colOff>
      <xdr:row>4</xdr:row>
      <xdr:rowOff>104775</xdr:rowOff>
    </xdr:from>
    <xdr:to>
      <xdr:col>50</xdr:col>
      <xdr:colOff>280987</xdr:colOff>
      <xdr:row>22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409574</xdr:colOff>
      <xdr:row>24</xdr:row>
      <xdr:rowOff>133350</xdr:rowOff>
    </xdr:from>
    <xdr:to>
      <xdr:col>51</xdr:col>
      <xdr:colOff>361949</xdr:colOff>
      <xdr:row>41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198665</xdr:colOff>
      <xdr:row>4</xdr:row>
      <xdr:rowOff>24493</xdr:rowOff>
    </xdr:from>
    <xdr:to>
      <xdr:col>53</xdr:col>
      <xdr:colOff>103419</xdr:colOff>
      <xdr:row>28</xdr:row>
      <xdr:rowOff>148318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workbookViewId="0">
      <selection activeCell="T22" sqref="T22"/>
    </sheetView>
  </sheetViews>
  <sheetFormatPr defaultRowHeight="15" x14ac:dyDescent="0.25"/>
  <cols>
    <col min="1" max="1" width="9.5703125" customWidth="1"/>
    <col min="14" max="14" width="9.140625" style="24"/>
    <col min="16" max="16" width="18.140625" customWidth="1"/>
    <col min="17" max="17" width="11.42578125" customWidth="1"/>
    <col min="19" max="19" width="16.5703125" customWidth="1"/>
    <col min="21" max="21" width="9.140625" style="24"/>
  </cols>
  <sheetData>
    <row r="1" spans="1:2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6" t="s">
        <v>709</v>
      </c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16" t="s">
        <v>709</v>
      </c>
    </row>
    <row r="2" spans="1:25" x14ac:dyDescent="0.25">
      <c r="A2" s="4"/>
      <c r="B2" s="4" t="s">
        <v>20</v>
      </c>
      <c r="C2" s="4">
        <v>2</v>
      </c>
      <c r="D2" s="4">
        <v>65</v>
      </c>
      <c r="E2" s="4">
        <f>(C2+D2)</f>
        <v>67</v>
      </c>
      <c r="F2" s="4">
        <f>(C2/E2)*100</f>
        <v>2.9850746268656714</v>
      </c>
      <c r="H2" s="4"/>
      <c r="I2" s="4" t="s">
        <v>60</v>
      </c>
      <c r="J2" s="4">
        <v>21</v>
      </c>
      <c r="K2" s="4">
        <v>19</v>
      </c>
      <c r="L2" s="4">
        <f>(J2+K2)</f>
        <v>40</v>
      </c>
      <c r="M2" s="4">
        <f>(J2/L2)*100</f>
        <v>52.5</v>
      </c>
      <c r="N2" s="1"/>
      <c r="P2" s="18" t="s">
        <v>276</v>
      </c>
      <c r="Q2" s="18" t="s">
        <v>277</v>
      </c>
    </row>
    <row r="3" spans="1:25" x14ac:dyDescent="0.25">
      <c r="A3" s="4"/>
      <c r="B3" s="4" t="s">
        <v>21</v>
      </c>
      <c r="C3" s="4">
        <v>1</v>
      </c>
      <c r="D3" s="4">
        <v>49</v>
      </c>
      <c r="E3" s="4">
        <f>(C3+D3)</f>
        <v>50</v>
      </c>
      <c r="F3" s="4">
        <f>(C3/E3)*100</f>
        <v>2</v>
      </c>
      <c r="H3" s="4"/>
      <c r="I3" s="4" t="s">
        <v>61</v>
      </c>
      <c r="J3" s="4">
        <v>26</v>
      </c>
      <c r="K3" s="4">
        <v>10</v>
      </c>
      <c r="L3" s="4">
        <f>(J3+K3)</f>
        <v>36</v>
      </c>
      <c r="M3" s="4">
        <f>(J3/L3)*100</f>
        <v>72.222222222222214</v>
      </c>
      <c r="N3" s="1"/>
      <c r="P3" s="19" t="s">
        <v>278</v>
      </c>
      <c r="Q3" s="18" t="s">
        <v>279</v>
      </c>
      <c r="S3">
        <f>AVERAGE(E5,E9,E13,E17,E21,E25,E31,E35,E39,E43,L5,L9,L13,L17,L21,L25,L31)</f>
        <v>49.2156862745098</v>
      </c>
    </row>
    <row r="4" spans="1:25" x14ac:dyDescent="0.25">
      <c r="A4" s="4"/>
      <c r="B4" s="4" t="s">
        <v>22</v>
      </c>
      <c r="C4" s="4">
        <v>2</v>
      </c>
      <c r="D4" s="4">
        <v>63</v>
      </c>
      <c r="E4" s="4">
        <f t="shared" ref="E4" si="0">(C4+D4)</f>
        <v>65</v>
      </c>
      <c r="F4" s="4">
        <f t="shared" ref="F4" si="1">(C4/E4)*100</f>
        <v>3.0769230769230771</v>
      </c>
      <c r="H4" s="4"/>
      <c r="I4" s="4" t="s">
        <v>62</v>
      </c>
      <c r="J4" s="4">
        <v>23</v>
      </c>
      <c r="K4" s="4">
        <v>11</v>
      </c>
      <c r="L4" s="4">
        <f t="shared" ref="L4" si="2">(J4+K4)</f>
        <v>34</v>
      </c>
      <c r="M4" s="4">
        <f t="shared" ref="M4" si="3">(J4/L4)*100</f>
        <v>67.64705882352942</v>
      </c>
      <c r="N4" s="1"/>
      <c r="P4" s="19" t="s">
        <v>280</v>
      </c>
      <c r="Q4" s="18" t="s">
        <v>281</v>
      </c>
      <c r="S4">
        <f>STDEV(E5,E9,E13,E17,E21,E25,E31,E35,E39,E43,L5,L9,L13,L17,L21,L25,L31)</f>
        <v>12.736071464147427</v>
      </c>
    </row>
    <row r="5" spans="1:25" x14ac:dyDescent="0.25">
      <c r="A5" s="4"/>
      <c r="B5" s="10" t="s">
        <v>272</v>
      </c>
      <c r="C5" s="10">
        <f>AVERAGE(C2:C4)</f>
        <v>1.6666666666666667</v>
      </c>
      <c r="D5" s="10">
        <f>AVERAGE(D2:D4)</f>
        <v>59</v>
      </c>
      <c r="E5" s="10">
        <f>AVERAGE(E2:E4)</f>
        <v>60.666666666666664</v>
      </c>
      <c r="F5" s="10">
        <f>AVERAGE(F2:F4)</f>
        <v>2.6873325679295825</v>
      </c>
      <c r="G5" s="32">
        <f>STDEV(F2:F4)/SQRT(3)</f>
        <v>0.34468757769270458</v>
      </c>
      <c r="H5" s="10"/>
      <c r="I5" s="10" t="s">
        <v>63</v>
      </c>
      <c r="J5" s="10">
        <f>AVERAGE(J2:J4)</f>
        <v>23.333333333333332</v>
      </c>
      <c r="K5" s="10">
        <f>AVERAGE(K2:K4)</f>
        <v>13.333333333333334</v>
      </c>
      <c r="L5" s="10">
        <f>AVERAGE(L2:L4)</f>
        <v>36.666666666666664</v>
      </c>
      <c r="M5" s="10">
        <f>AVERAGE(M2:M4)</f>
        <v>64.123093681917211</v>
      </c>
      <c r="N5" s="8">
        <f>STDEV(M2:M4)/SQRT(3)</f>
        <v>5.9597332178868934</v>
      </c>
      <c r="P5" s="19" t="s">
        <v>282</v>
      </c>
      <c r="Q5" s="18" t="s">
        <v>283</v>
      </c>
    </row>
    <row r="6" spans="1:25" x14ac:dyDescent="0.25">
      <c r="A6" s="4"/>
      <c r="B6" s="4" t="s">
        <v>24</v>
      </c>
      <c r="C6" s="4">
        <v>45</v>
      </c>
      <c r="D6" s="4">
        <v>0</v>
      </c>
      <c r="E6" s="4">
        <f>(C6+D6)</f>
        <v>45</v>
      </c>
      <c r="F6" s="4">
        <f>(C6/E6)*100</f>
        <v>100</v>
      </c>
      <c r="G6" s="32"/>
      <c r="H6" s="4"/>
      <c r="I6" s="4" t="s">
        <v>64</v>
      </c>
      <c r="J6" s="4">
        <v>28</v>
      </c>
      <c r="K6" s="4">
        <v>42</v>
      </c>
      <c r="L6" s="4">
        <f>(J6+K6)</f>
        <v>70</v>
      </c>
      <c r="M6" s="4">
        <f>(J6/L6)*100</f>
        <v>40</v>
      </c>
      <c r="N6" s="8"/>
      <c r="P6" s="19" t="s">
        <v>284</v>
      </c>
      <c r="Q6" s="18" t="s">
        <v>285</v>
      </c>
    </row>
    <row r="7" spans="1:25" x14ac:dyDescent="0.25">
      <c r="A7" s="4"/>
      <c r="B7" s="4" t="s">
        <v>25</v>
      </c>
      <c r="C7" s="4">
        <v>38</v>
      </c>
      <c r="D7" s="4">
        <v>0</v>
      </c>
      <c r="E7" s="4">
        <f>(C7+D7)</f>
        <v>38</v>
      </c>
      <c r="F7" s="4">
        <f>(C7/E7)*100</f>
        <v>100</v>
      </c>
      <c r="G7" s="32"/>
      <c r="H7" s="4"/>
      <c r="I7" s="4" t="s">
        <v>65</v>
      </c>
      <c r="J7" s="4">
        <v>34</v>
      </c>
      <c r="K7" s="4">
        <v>30</v>
      </c>
      <c r="L7" s="4">
        <f>(J7+K7)</f>
        <v>64</v>
      </c>
      <c r="M7" s="4">
        <f>(J7/L7)*100</f>
        <v>53.125</v>
      </c>
      <c r="N7" s="8"/>
      <c r="W7" s="24" t="s">
        <v>286</v>
      </c>
      <c r="X7" s="24" t="s">
        <v>287</v>
      </c>
    </row>
    <row r="8" spans="1:25" x14ac:dyDescent="0.25">
      <c r="A8" s="4"/>
      <c r="B8" s="4" t="s">
        <v>26</v>
      </c>
      <c r="C8" s="4">
        <v>39</v>
      </c>
      <c r="D8" s="4">
        <v>2</v>
      </c>
      <c r="E8" s="4">
        <f t="shared" ref="E8" si="4">(C8+D8)</f>
        <v>41</v>
      </c>
      <c r="F8" s="4">
        <f t="shared" ref="F8" si="5">(C8/E8)*100</f>
        <v>95.121951219512198</v>
      </c>
      <c r="G8" s="32"/>
      <c r="H8" s="4"/>
      <c r="I8" s="4" t="s">
        <v>66</v>
      </c>
      <c r="J8" s="4">
        <v>36</v>
      </c>
      <c r="K8" s="4">
        <v>26</v>
      </c>
      <c r="L8" s="4">
        <f t="shared" ref="L8" si="6">(J8+K8)</f>
        <v>62</v>
      </c>
      <c r="M8" s="4">
        <f t="shared" ref="M8" si="7">(J8/L8)*100</f>
        <v>58.064516129032263</v>
      </c>
      <c r="N8" s="8"/>
      <c r="P8" s="22" t="s">
        <v>286</v>
      </c>
      <c r="Q8" s="22" t="s">
        <v>287</v>
      </c>
      <c r="S8" t="s">
        <v>286</v>
      </c>
      <c r="T8" t="s">
        <v>287</v>
      </c>
      <c r="U8" s="24" t="s">
        <v>709</v>
      </c>
      <c r="W8" t="s">
        <v>434</v>
      </c>
      <c r="X8">
        <v>2.6873325679295825</v>
      </c>
      <c r="Y8" s="24">
        <v>0.34468757769270458</v>
      </c>
    </row>
    <row r="9" spans="1:25" x14ac:dyDescent="0.25">
      <c r="A9" s="4"/>
      <c r="B9" s="10" t="s">
        <v>273</v>
      </c>
      <c r="C9" s="10">
        <f>AVERAGE(C6:C8)</f>
        <v>40.666666666666664</v>
      </c>
      <c r="D9" s="10">
        <f t="shared" ref="D9:F9" si="8">AVERAGE(D6:D8)</f>
        <v>0.66666666666666663</v>
      </c>
      <c r="E9" s="10">
        <f t="shared" si="8"/>
        <v>41.333333333333336</v>
      </c>
      <c r="F9" s="10">
        <f t="shared" si="8"/>
        <v>98.373983739837399</v>
      </c>
      <c r="G9" s="32">
        <f>STDEV(F6:F8)/SQRT(3)</f>
        <v>1.6260162601626009</v>
      </c>
      <c r="H9" s="4"/>
      <c r="I9" s="10" t="s">
        <v>67</v>
      </c>
      <c r="J9" s="10">
        <f>AVERAGE(J6:J8)</f>
        <v>32.666666666666664</v>
      </c>
      <c r="K9" s="10">
        <f t="shared" ref="K9:M9" si="9">AVERAGE(K6:K8)</f>
        <v>32.666666666666664</v>
      </c>
      <c r="L9" s="10">
        <f t="shared" si="9"/>
        <v>65.333333333333329</v>
      </c>
      <c r="M9" s="10">
        <f t="shared" si="9"/>
        <v>50.396505376344088</v>
      </c>
      <c r="N9" s="8">
        <f t="shared" ref="N9:N25" si="10">STDEV(M6:M8)/SQRT(3)</f>
        <v>5.3902751298830314</v>
      </c>
      <c r="P9" s="21" t="s">
        <v>434</v>
      </c>
      <c r="Q9">
        <v>2.6873325679295825</v>
      </c>
      <c r="S9" t="s">
        <v>434</v>
      </c>
      <c r="T9">
        <v>2.6873325679295825</v>
      </c>
      <c r="U9" s="24">
        <v>0.34468757769270458</v>
      </c>
      <c r="W9" t="s">
        <v>435</v>
      </c>
      <c r="X9">
        <v>4.6991968044599624</v>
      </c>
      <c r="Y9" s="24">
        <v>5.4667449201210516</v>
      </c>
    </row>
    <row r="10" spans="1:25" x14ac:dyDescent="0.25">
      <c r="A10" s="4"/>
      <c r="B10" s="4" t="s">
        <v>28</v>
      </c>
      <c r="C10" s="4">
        <v>15</v>
      </c>
      <c r="D10" s="4">
        <v>7</v>
      </c>
      <c r="E10" s="4">
        <f>C10+D10</f>
        <v>22</v>
      </c>
      <c r="F10" s="4">
        <f>(C10/E10)*100</f>
        <v>68.181818181818173</v>
      </c>
      <c r="G10" s="32"/>
      <c r="H10" s="4"/>
      <c r="I10" s="4" t="s">
        <v>84</v>
      </c>
      <c r="J10" s="4">
        <v>48</v>
      </c>
      <c r="K10" s="4">
        <v>8</v>
      </c>
      <c r="L10" s="4">
        <f>(J10+K10)</f>
        <v>56</v>
      </c>
      <c r="M10" s="4">
        <f>(J10/L10)*100</f>
        <v>85.714285714285708</v>
      </c>
      <c r="N10" s="8"/>
      <c r="P10" s="21" t="s">
        <v>289</v>
      </c>
      <c r="Q10" s="20">
        <v>4.6991968044599624</v>
      </c>
      <c r="S10" t="s">
        <v>436</v>
      </c>
      <c r="T10">
        <v>98.373983739837399</v>
      </c>
      <c r="U10" s="24">
        <v>1.6260162601626009</v>
      </c>
      <c r="W10" t="s">
        <v>436</v>
      </c>
      <c r="X10">
        <v>98.373983739837399</v>
      </c>
      <c r="Y10" s="24">
        <v>1.6260162601626009</v>
      </c>
    </row>
    <row r="11" spans="1:25" x14ac:dyDescent="0.25">
      <c r="A11" s="4"/>
      <c r="B11" s="4" t="s">
        <v>29</v>
      </c>
      <c r="C11" s="4">
        <v>37</v>
      </c>
      <c r="D11" s="4">
        <v>8</v>
      </c>
      <c r="E11" s="4">
        <f>(C11+D11)</f>
        <v>45</v>
      </c>
      <c r="F11" s="4">
        <f>(C11/E11)*100</f>
        <v>82.222222222222214</v>
      </c>
      <c r="G11" s="32"/>
      <c r="H11" s="4"/>
      <c r="I11" s="4" t="s">
        <v>85</v>
      </c>
      <c r="J11" s="4">
        <v>45</v>
      </c>
      <c r="K11" s="4">
        <v>8</v>
      </c>
      <c r="L11" s="4">
        <f>(J11+K11)</f>
        <v>53</v>
      </c>
      <c r="M11" s="4">
        <f>(J11/L11)*100</f>
        <v>84.905660377358487</v>
      </c>
      <c r="N11" s="8"/>
      <c r="P11" s="21" t="s">
        <v>290</v>
      </c>
      <c r="Q11">
        <v>98.373983739837399</v>
      </c>
      <c r="S11" t="s">
        <v>437</v>
      </c>
      <c r="T11">
        <v>71.640056478766155</v>
      </c>
      <c r="U11" s="24">
        <v>5.3958623994619392</v>
      </c>
      <c r="W11" t="s">
        <v>291</v>
      </c>
      <c r="X11">
        <v>79.128980591671379</v>
      </c>
      <c r="Y11" s="24">
        <v>1.050968549619304</v>
      </c>
    </row>
    <row r="12" spans="1:25" x14ac:dyDescent="0.25">
      <c r="A12" s="4"/>
      <c r="B12" s="4" t="s">
        <v>30</v>
      </c>
      <c r="C12" s="4">
        <v>20</v>
      </c>
      <c r="D12" s="4">
        <v>11</v>
      </c>
      <c r="E12" s="4">
        <f t="shared" ref="E12" si="11">(C12+D12)</f>
        <v>31</v>
      </c>
      <c r="F12" s="4">
        <f t="shared" ref="F12" si="12">(C12/E12)*100</f>
        <v>64.516129032258064</v>
      </c>
      <c r="G12" s="32"/>
      <c r="H12" s="4"/>
      <c r="I12" s="4" t="s">
        <v>86</v>
      </c>
      <c r="J12" s="4">
        <v>50</v>
      </c>
      <c r="K12" s="4">
        <v>5</v>
      </c>
      <c r="L12" s="4">
        <f t="shared" ref="L12" si="13">(J12+K12)</f>
        <v>55</v>
      </c>
      <c r="M12" s="4">
        <f t="shared" ref="M12" si="14">(J12/L12)*100</f>
        <v>90.909090909090907</v>
      </c>
      <c r="N12" s="8"/>
      <c r="P12" s="21" t="s">
        <v>291</v>
      </c>
      <c r="Q12">
        <v>79.128980591671379</v>
      </c>
      <c r="S12" t="s">
        <v>296</v>
      </c>
      <c r="T12">
        <v>83.684514494373659</v>
      </c>
      <c r="U12" s="24">
        <v>4.0604115541806589</v>
      </c>
    </row>
    <row r="13" spans="1:25" x14ac:dyDescent="0.25">
      <c r="A13" s="4"/>
      <c r="B13" s="10" t="s">
        <v>274</v>
      </c>
      <c r="C13" s="10">
        <f>AVERAGE(C10:C12)</f>
        <v>24</v>
      </c>
      <c r="D13" s="10">
        <f t="shared" ref="D13:F13" si="15">AVERAGE(D10:D12)</f>
        <v>8.6666666666666661</v>
      </c>
      <c r="E13" s="10">
        <f t="shared" si="15"/>
        <v>32.666666666666664</v>
      </c>
      <c r="F13" s="10">
        <f t="shared" si="15"/>
        <v>71.640056478766155</v>
      </c>
      <c r="G13" s="32">
        <f t="shared" ref="G13:G21" si="16">STDEV(F10:F12)/SQRT(3)</f>
        <v>5.3958623994619392</v>
      </c>
      <c r="H13" s="10"/>
      <c r="I13" s="10" t="s">
        <v>87</v>
      </c>
      <c r="J13" s="10">
        <f>AVERAGE(J10:J12)</f>
        <v>47.666666666666664</v>
      </c>
      <c r="K13" s="10">
        <f t="shared" ref="K13:M13" si="17">AVERAGE(K10:K12)</f>
        <v>7</v>
      </c>
      <c r="L13" s="10">
        <f t="shared" si="17"/>
        <v>54.666666666666664</v>
      </c>
      <c r="M13" s="10">
        <f t="shared" si="17"/>
        <v>87.176345666911701</v>
      </c>
      <c r="N13" s="8">
        <f t="shared" si="10"/>
        <v>1.8809136978375511</v>
      </c>
      <c r="P13" s="21"/>
      <c r="W13" t="s">
        <v>434</v>
      </c>
      <c r="X13">
        <v>2.6873325679295825</v>
      </c>
      <c r="Y13" s="24">
        <v>0.34468757769270458</v>
      </c>
    </row>
    <row r="14" spans="1:25" x14ac:dyDescent="0.25">
      <c r="A14" s="4"/>
      <c r="B14" s="4" t="s">
        <v>32</v>
      </c>
      <c r="C14" s="4">
        <v>48</v>
      </c>
      <c r="D14" s="4">
        <v>15</v>
      </c>
      <c r="E14" s="4">
        <f>(C14+D14)</f>
        <v>63</v>
      </c>
      <c r="F14" s="4">
        <f>(C14/E14)*100</f>
        <v>76.19047619047619</v>
      </c>
      <c r="G14" s="32"/>
      <c r="H14" s="4"/>
      <c r="I14" s="4" t="s">
        <v>88</v>
      </c>
      <c r="J14" s="4">
        <v>50</v>
      </c>
      <c r="K14" s="4">
        <v>1</v>
      </c>
      <c r="L14" s="4">
        <f>(J14+K14)</f>
        <v>51</v>
      </c>
      <c r="M14" s="4">
        <f>(J14/L14)*100</f>
        <v>98.039215686274503</v>
      </c>
      <c r="N14" s="8"/>
      <c r="P14" s="21" t="s">
        <v>288</v>
      </c>
      <c r="Q14">
        <v>2.6873325679295825</v>
      </c>
      <c r="S14" t="s">
        <v>435</v>
      </c>
      <c r="T14">
        <v>4.6991968044599624</v>
      </c>
      <c r="U14" s="24">
        <v>5.4667449201210516</v>
      </c>
      <c r="W14" t="s">
        <v>440</v>
      </c>
      <c r="X14">
        <v>2.1604938271604937</v>
      </c>
      <c r="Y14" s="24">
        <v>7.2983525658565505</v>
      </c>
    </row>
    <row r="15" spans="1:25" x14ac:dyDescent="0.25">
      <c r="A15" s="4"/>
      <c r="B15" s="4" t="s">
        <v>33</v>
      </c>
      <c r="C15" s="4">
        <v>64</v>
      </c>
      <c r="D15" s="4">
        <v>7</v>
      </c>
      <c r="E15" s="4">
        <f>(C15+D15)</f>
        <v>71</v>
      </c>
      <c r="F15" s="4">
        <f>(C15/E15)*100</f>
        <v>90.140845070422543</v>
      </c>
      <c r="G15" s="32"/>
      <c r="H15" s="4"/>
      <c r="I15" s="4" t="s">
        <v>89</v>
      </c>
      <c r="J15" s="4">
        <v>34</v>
      </c>
      <c r="K15" s="4">
        <v>1</v>
      </c>
      <c r="L15" s="4">
        <f>(J15+K15)</f>
        <v>35</v>
      </c>
      <c r="M15" s="4">
        <f>(J15/L15)*100</f>
        <v>97.142857142857139</v>
      </c>
      <c r="N15" s="8"/>
      <c r="P15" s="21" t="s">
        <v>292</v>
      </c>
      <c r="Q15">
        <v>2.1604938271604937</v>
      </c>
      <c r="S15" t="s">
        <v>291</v>
      </c>
      <c r="T15">
        <v>79.128980591671379</v>
      </c>
      <c r="U15" s="24">
        <v>1.050968549619304</v>
      </c>
      <c r="W15" t="s">
        <v>437</v>
      </c>
      <c r="X15">
        <v>71.640056478766155</v>
      </c>
      <c r="Y15" s="24">
        <v>5.3958623994619392</v>
      </c>
    </row>
    <row r="16" spans="1:25" x14ac:dyDescent="0.25">
      <c r="A16" s="4"/>
      <c r="B16" s="4" t="s">
        <v>34</v>
      </c>
      <c r="C16" s="4">
        <v>61</v>
      </c>
      <c r="D16" s="4">
        <v>11</v>
      </c>
      <c r="E16" s="4">
        <f t="shared" ref="E16" si="18">(C16+D16)</f>
        <v>72</v>
      </c>
      <c r="F16" s="4">
        <f t="shared" ref="F16" si="19">(C16/E16)*100</f>
        <v>84.722222222222214</v>
      </c>
      <c r="G16" s="32"/>
      <c r="H16" s="4"/>
      <c r="I16" s="4" t="s">
        <v>90</v>
      </c>
      <c r="J16" s="4">
        <v>33</v>
      </c>
      <c r="K16" s="4">
        <v>2</v>
      </c>
      <c r="L16" s="4">
        <f t="shared" ref="L16" si="20">(J16+K16)</f>
        <v>35</v>
      </c>
      <c r="M16" s="4">
        <f t="shared" ref="M16" si="21">(J16/L16)*100</f>
        <v>94.285714285714278</v>
      </c>
      <c r="N16" s="8"/>
      <c r="P16" s="21" t="s">
        <v>397</v>
      </c>
      <c r="Q16">
        <v>87.176345666911701</v>
      </c>
      <c r="S16" t="s">
        <v>438</v>
      </c>
      <c r="T16">
        <v>64.123093681917211</v>
      </c>
      <c r="U16" s="24">
        <v>7.1745114227543754</v>
      </c>
      <c r="W16" t="s">
        <v>441</v>
      </c>
      <c r="X16">
        <v>87.176345666911701</v>
      </c>
      <c r="Y16" s="24">
        <v>9.5802751113672591E-2</v>
      </c>
    </row>
    <row r="17" spans="1:25" x14ac:dyDescent="0.25">
      <c r="A17" s="4"/>
      <c r="B17" s="10" t="s">
        <v>275</v>
      </c>
      <c r="C17" s="10">
        <f>AVERAGE(C14:C16)</f>
        <v>57.666666666666664</v>
      </c>
      <c r="D17" s="10">
        <f t="shared" ref="D17:F17" si="22">AVERAGE(D14:D16)</f>
        <v>11</v>
      </c>
      <c r="E17" s="10">
        <f t="shared" si="22"/>
        <v>68.666666666666671</v>
      </c>
      <c r="F17" s="10">
        <f t="shared" si="22"/>
        <v>83.684514494373659</v>
      </c>
      <c r="G17" s="32">
        <f t="shared" si="16"/>
        <v>4.0604115541806589</v>
      </c>
      <c r="H17" s="4"/>
      <c r="I17" s="10" t="s">
        <v>91</v>
      </c>
      <c r="J17" s="10">
        <f>AVERAGE(J14:J16)</f>
        <v>39</v>
      </c>
      <c r="K17" s="10">
        <f t="shared" ref="K17:M17" si="23">AVERAGE(K14:K16)</f>
        <v>1.3333333333333333</v>
      </c>
      <c r="L17" s="10">
        <f t="shared" si="23"/>
        <v>40.333333333333336</v>
      </c>
      <c r="M17" s="10">
        <f t="shared" si="23"/>
        <v>96.489262371615311</v>
      </c>
      <c r="N17" s="8">
        <f t="shared" si="10"/>
        <v>1.1317512660692264</v>
      </c>
      <c r="P17" s="21" t="s">
        <v>293</v>
      </c>
      <c r="Q17">
        <v>71.640056478766155</v>
      </c>
      <c r="S17" t="s">
        <v>439</v>
      </c>
      <c r="T17">
        <v>64.123093681917211</v>
      </c>
      <c r="U17" s="24">
        <v>3.7818928150572582</v>
      </c>
    </row>
    <row r="18" spans="1:25" x14ac:dyDescent="0.25">
      <c r="A18" s="4"/>
      <c r="B18" s="4" t="s">
        <v>52</v>
      </c>
      <c r="C18" s="4">
        <v>47</v>
      </c>
      <c r="D18" s="4">
        <v>11</v>
      </c>
      <c r="E18" s="4">
        <f>(C18+D18)</f>
        <v>58</v>
      </c>
      <c r="F18" s="4">
        <f>(C18/E18)*100</f>
        <v>81.034482758620683</v>
      </c>
      <c r="G18" s="32"/>
      <c r="H18" s="4"/>
      <c r="I18" s="4" t="s">
        <v>93</v>
      </c>
      <c r="J18" s="4">
        <v>2</v>
      </c>
      <c r="K18" s="4">
        <v>52</v>
      </c>
      <c r="L18" s="4">
        <f>(J18+K18)</f>
        <v>54</v>
      </c>
      <c r="M18" s="4">
        <f>(J18/L18)*100</f>
        <v>3.7037037037037033</v>
      </c>
      <c r="N18" s="8"/>
      <c r="P18" s="21"/>
      <c r="W18" t="s">
        <v>434</v>
      </c>
      <c r="X18">
        <v>2.6873325679295825</v>
      </c>
      <c r="Y18" s="24">
        <v>0.34468757769270458</v>
      </c>
    </row>
    <row r="19" spans="1:25" x14ac:dyDescent="0.25">
      <c r="A19" s="4"/>
      <c r="B19" s="4" t="s">
        <v>53</v>
      </c>
      <c r="C19" s="4">
        <v>49</v>
      </c>
      <c r="D19" s="4">
        <v>7</v>
      </c>
      <c r="E19" s="4">
        <f>(C19+D19)</f>
        <v>56</v>
      </c>
      <c r="F19" s="4">
        <f>(C19/E19)*100</f>
        <v>87.5</v>
      </c>
      <c r="G19" s="32"/>
      <c r="H19" s="4"/>
      <c r="I19" s="4" t="s">
        <v>92</v>
      </c>
      <c r="J19" s="4">
        <v>0</v>
      </c>
      <c r="K19" s="4">
        <v>42</v>
      </c>
      <c r="L19" s="4">
        <f>(J19+K19)</f>
        <v>42</v>
      </c>
      <c r="M19" s="4">
        <f>(J19/L19)*100</f>
        <v>0</v>
      </c>
      <c r="N19" s="8"/>
      <c r="P19" s="21" t="s">
        <v>288</v>
      </c>
      <c r="Q19">
        <v>2.6873325679295825</v>
      </c>
      <c r="S19" t="s">
        <v>440</v>
      </c>
      <c r="T19">
        <v>2.1604938271604937</v>
      </c>
      <c r="U19" s="24">
        <v>7.2983525658565505</v>
      </c>
      <c r="W19" t="s">
        <v>444</v>
      </c>
      <c r="X19">
        <v>1.7450022461814914</v>
      </c>
      <c r="Y19" s="24">
        <v>1.8809136978375511</v>
      </c>
    </row>
    <row r="20" spans="1:25" x14ac:dyDescent="0.25">
      <c r="A20" s="4"/>
      <c r="B20" s="4" t="s">
        <v>54</v>
      </c>
      <c r="C20" s="4">
        <v>42</v>
      </c>
      <c r="D20" s="4">
        <v>19</v>
      </c>
      <c r="E20" s="4">
        <f t="shared" ref="E20" si="24">(C20+D20)</f>
        <v>61</v>
      </c>
      <c r="F20" s="4">
        <f t="shared" ref="F20" si="25">(C20/E20)*100</f>
        <v>68.852459016393439</v>
      </c>
      <c r="G20" s="32"/>
      <c r="H20" s="4"/>
      <c r="I20" s="4" t="s">
        <v>94</v>
      </c>
      <c r="J20" s="4">
        <v>1</v>
      </c>
      <c r="K20" s="4">
        <v>35</v>
      </c>
      <c r="L20" s="4">
        <f t="shared" ref="L20" si="26">(J20+K20)</f>
        <v>36</v>
      </c>
      <c r="M20" s="4">
        <f t="shared" ref="M20" si="27">(J20/L20)*100</f>
        <v>2.7777777777777777</v>
      </c>
      <c r="N20" s="8"/>
      <c r="P20" s="21" t="s">
        <v>294</v>
      </c>
      <c r="Q20">
        <v>1.7450022461814914</v>
      </c>
      <c r="S20" t="s">
        <v>441</v>
      </c>
      <c r="T20">
        <v>87.176345666911701</v>
      </c>
      <c r="U20" s="24">
        <v>9.5802751113672591E-2</v>
      </c>
      <c r="W20" t="s">
        <v>296</v>
      </c>
      <c r="X20">
        <v>83.684514494373659</v>
      </c>
      <c r="Y20" s="24">
        <v>4.0604115541806589</v>
      </c>
    </row>
    <row r="21" spans="1:25" x14ac:dyDescent="0.25">
      <c r="A21" s="4"/>
      <c r="B21" s="10" t="s">
        <v>55</v>
      </c>
      <c r="C21" s="10">
        <f>AVERAGE(C18:C20)</f>
        <v>46</v>
      </c>
      <c r="D21" s="10">
        <f t="shared" ref="D21:F21" si="28">AVERAGE(D18:D20)</f>
        <v>12.333333333333334</v>
      </c>
      <c r="E21" s="10">
        <f t="shared" si="28"/>
        <v>58.333333333333336</v>
      </c>
      <c r="F21" s="10">
        <f t="shared" si="28"/>
        <v>79.128980591671379</v>
      </c>
      <c r="G21" s="32">
        <f t="shared" si="16"/>
        <v>5.4667449201210516</v>
      </c>
      <c r="H21" s="4"/>
      <c r="I21" s="10" t="s">
        <v>95</v>
      </c>
      <c r="J21" s="10">
        <f>AVERAGE(J18:J20)</f>
        <v>1</v>
      </c>
      <c r="K21" s="10">
        <f t="shared" ref="K21:M21" si="29">AVERAGE(K18:K20)</f>
        <v>43</v>
      </c>
      <c r="L21" s="10">
        <f t="shared" si="29"/>
        <v>44</v>
      </c>
      <c r="M21" s="10">
        <f t="shared" si="29"/>
        <v>2.1604938271604937</v>
      </c>
      <c r="N21" s="8">
        <f t="shared" si="10"/>
        <v>1.112824467735799</v>
      </c>
      <c r="P21" s="21" t="s">
        <v>295</v>
      </c>
      <c r="Q21">
        <v>88.804619543701278</v>
      </c>
      <c r="S21" t="s">
        <v>442</v>
      </c>
      <c r="T21">
        <v>96.489262371615311</v>
      </c>
      <c r="U21" s="24">
        <v>5.9597332178868934</v>
      </c>
      <c r="W21" t="s">
        <v>445</v>
      </c>
      <c r="X21">
        <v>88.804619543701278</v>
      </c>
      <c r="Y21" s="24">
        <v>1.1317512660692264</v>
      </c>
    </row>
    <row r="22" spans="1:25" x14ac:dyDescent="0.25">
      <c r="A22" s="4"/>
      <c r="B22" s="4" t="s">
        <v>56</v>
      </c>
      <c r="C22" s="4">
        <v>1</v>
      </c>
      <c r="D22" s="4">
        <v>37</v>
      </c>
      <c r="E22" s="4">
        <f>(C22+D22)</f>
        <v>38</v>
      </c>
      <c r="F22" s="4">
        <f>(C22/E22)*100</f>
        <v>2.6315789473684208</v>
      </c>
      <c r="G22" s="32"/>
      <c r="H22" s="4"/>
      <c r="I22" s="4" t="s">
        <v>96</v>
      </c>
      <c r="J22" s="4">
        <v>28</v>
      </c>
      <c r="K22" s="4">
        <v>36</v>
      </c>
      <c r="L22" s="4">
        <f>(J22+K22)</f>
        <v>64</v>
      </c>
      <c r="M22" s="4">
        <f>(J22/L22)*100</f>
        <v>43.75</v>
      </c>
      <c r="N22" s="8"/>
      <c r="P22" s="21" t="s">
        <v>296</v>
      </c>
      <c r="Q22">
        <v>83.684514494373659</v>
      </c>
      <c r="S22" t="s">
        <v>443</v>
      </c>
      <c r="T22">
        <v>37.473036223036225</v>
      </c>
      <c r="U22" s="24">
        <v>5.3902751298830314</v>
      </c>
    </row>
    <row r="23" spans="1:25" x14ac:dyDescent="0.25">
      <c r="A23" s="4"/>
      <c r="B23" s="4" t="s">
        <v>57</v>
      </c>
      <c r="C23" s="4">
        <v>2</v>
      </c>
      <c r="D23" s="4">
        <v>35</v>
      </c>
      <c r="E23" s="4">
        <f>(C23+D23)</f>
        <v>37</v>
      </c>
      <c r="F23" s="4">
        <f>(C23/E23)*100</f>
        <v>5.4054054054054053</v>
      </c>
      <c r="G23" s="32"/>
      <c r="H23" s="4"/>
      <c r="I23" s="4" t="s">
        <v>97</v>
      </c>
      <c r="J23" s="4">
        <v>24</v>
      </c>
      <c r="K23" s="4">
        <v>41</v>
      </c>
      <c r="L23" s="4">
        <f>(J23+K23)</f>
        <v>65</v>
      </c>
      <c r="M23" s="4">
        <f>(J23/L23)*100</f>
        <v>36.923076923076927</v>
      </c>
      <c r="N23" s="8"/>
      <c r="P23" s="21"/>
      <c r="W23" t="s">
        <v>435</v>
      </c>
      <c r="X23">
        <v>4.6991968044599624</v>
      </c>
      <c r="Y23" s="24">
        <v>5.4667449201210516</v>
      </c>
    </row>
    <row r="24" spans="1:25" x14ac:dyDescent="0.25">
      <c r="A24" s="4"/>
      <c r="B24" s="4" t="s">
        <v>58</v>
      </c>
      <c r="C24" s="4">
        <v>2</v>
      </c>
      <c r="D24" s="4">
        <v>31</v>
      </c>
      <c r="E24" s="4">
        <f t="shared" ref="E24" si="30">(C24+D24)</f>
        <v>33</v>
      </c>
      <c r="F24" s="4">
        <f t="shared" ref="F24" si="31">(C24/E24)*100</f>
        <v>6.0606060606060606</v>
      </c>
      <c r="G24" s="32"/>
      <c r="H24" s="4"/>
      <c r="I24" s="4" t="s">
        <v>98</v>
      </c>
      <c r="J24" s="4">
        <v>20</v>
      </c>
      <c r="K24" s="4">
        <v>43</v>
      </c>
      <c r="L24" s="4">
        <f t="shared" ref="L24" si="32">(J24+K24)</f>
        <v>63</v>
      </c>
      <c r="M24" s="4">
        <f t="shared" ref="M24" si="33">(J24/L24)*100</f>
        <v>31.746031746031743</v>
      </c>
      <c r="N24" s="8"/>
      <c r="P24" s="21" t="s">
        <v>289</v>
      </c>
      <c r="Q24">
        <v>4.6991968044599624</v>
      </c>
      <c r="S24" t="s">
        <v>444</v>
      </c>
      <c r="T24">
        <v>1.7450022461814914</v>
      </c>
      <c r="U24" s="24">
        <v>1.8809136978375511</v>
      </c>
      <c r="W24" t="s">
        <v>440</v>
      </c>
      <c r="X24">
        <v>2.1604938271604937</v>
      </c>
      <c r="Y24" s="24">
        <v>7.2983525658565505</v>
      </c>
    </row>
    <row r="25" spans="1:25" x14ac:dyDescent="0.25">
      <c r="A25" s="4"/>
      <c r="B25" s="10" t="s">
        <v>59</v>
      </c>
      <c r="C25" s="10">
        <f>AVERAGE(C22:C24)</f>
        <v>1.6666666666666667</v>
      </c>
      <c r="D25" s="10">
        <f t="shared" ref="D25:E25" si="34">AVERAGE(D22:D24)</f>
        <v>34.333333333333336</v>
      </c>
      <c r="E25" s="10">
        <f t="shared" si="34"/>
        <v>36</v>
      </c>
      <c r="F25" s="10">
        <f>AVERAGE(F22:F24)</f>
        <v>4.6991968044599624</v>
      </c>
      <c r="G25" s="32">
        <f>STDEV(F22:F24)/SQRT(3)</f>
        <v>1.050968549619304</v>
      </c>
      <c r="H25" s="4"/>
      <c r="I25" s="10" t="s">
        <v>99</v>
      </c>
      <c r="J25" s="10">
        <f>AVERAGE(J22:J24)</f>
        <v>24</v>
      </c>
      <c r="K25" s="10">
        <f t="shared" ref="K25:M25" si="35">AVERAGE(K22:K24)</f>
        <v>40</v>
      </c>
      <c r="L25" s="10">
        <f t="shared" si="35"/>
        <v>64</v>
      </c>
      <c r="M25" s="10">
        <f t="shared" si="35"/>
        <v>37.473036223036225</v>
      </c>
      <c r="N25" s="8">
        <f t="shared" si="10"/>
        <v>3.4761403349250029</v>
      </c>
      <c r="P25" s="21" t="s">
        <v>292</v>
      </c>
      <c r="Q25">
        <v>2.1604938271604937</v>
      </c>
      <c r="S25" t="s">
        <v>445</v>
      </c>
      <c r="T25">
        <v>88.804619543701278</v>
      </c>
      <c r="U25" s="24">
        <v>1.1317512660692264</v>
      </c>
      <c r="W25" t="s">
        <v>438</v>
      </c>
      <c r="X25">
        <v>64.123093681917211</v>
      </c>
      <c r="Y25" s="24">
        <v>7.1745114227543754</v>
      </c>
    </row>
    <row r="26" spans="1:25" x14ac:dyDescent="0.25">
      <c r="A26" t="s">
        <v>8</v>
      </c>
      <c r="B26" s="16" t="s">
        <v>11</v>
      </c>
      <c r="G26" s="32"/>
      <c r="N26" s="8"/>
      <c r="P26" s="21" t="s">
        <v>299</v>
      </c>
      <c r="Q26">
        <v>64.123093681917211</v>
      </c>
      <c r="S26" t="s">
        <v>446</v>
      </c>
      <c r="T26">
        <v>90.4885549038775</v>
      </c>
      <c r="U26" s="24">
        <v>1.112824467735799</v>
      </c>
      <c r="W26" t="s">
        <v>442</v>
      </c>
      <c r="X26">
        <v>96.489262371615311</v>
      </c>
      <c r="Y26" s="24">
        <v>5.9597332178868934</v>
      </c>
    </row>
    <row r="27" spans="1:25" x14ac:dyDescent="0.25">
      <c r="A27" s="4" t="s">
        <v>0</v>
      </c>
      <c r="B27" s="4" t="s">
        <v>1</v>
      </c>
      <c r="C27" s="4" t="s">
        <v>2</v>
      </c>
      <c r="D27" s="4" t="s">
        <v>3</v>
      </c>
      <c r="E27" s="4" t="s">
        <v>4</v>
      </c>
      <c r="F27" s="4" t="s">
        <v>5</v>
      </c>
      <c r="G27" s="32"/>
      <c r="H27" s="4" t="s">
        <v>0</v>
      </c>
      <c r="I27" s="4" t="s">
        <v>1</v>
      </c>
      <c r="J27" s="4" t="s">
        <v>2</v>
      </c>
      <c r="K27" s="4" t="s">
        <v>3</v>
      </c>
      <c r="L27" s="4" t="s">
        <v>4</v>
      </c>
      <c r="M27" s="4" t="s">
        <v>5</v>
      </c>
      <c r="N27" s="8"/>
      <c r="P27" s="21" t="s">
        <v>300</v>
      </c>
      <c r="Q27">
        <v>96.489262371615311</v>
      </c>
      <c r="S27" t="s">
        <v>447</v>
      </c>
      <c r="T27">
        <v>65.403086910439853</v>
      </c>
      <c r="U27" s="24">
        <v>3.4761403349250029</v>
      </c>
    </row>
    <row r="28" spans="1:25" x14ac:dyDescent="0.25">
      <c r="A28" s="4"/>
      <c r="B28" s="4" t="s">
        <v>116</v>
      </c>
      <c r="C28" s="4">
        <v>55</v>
      </c>
      <c r="D28" s="4">
        <v>2</v>
      </c>
      <c r="E28" s="4">
        <f>(C28+D28)</f>
        <v>57</v>
      </c>
      <c r="F28" s="4">
        <f>(C28/E28)*100</f>
        <v>96.491228070175438</v>
      </c>
      <c r="G28" s="32"/>
      <c r="H28" s="4"/>
      <c r="I28" s="4" t="s">
        <v>12</v>
      </c>
      <c r="J28" s="4">
        <v>46</v>
      </c>
      <c r="K28" s="4">
        <v>14</v>
      </c>
      <c r="L28" s="4">
        <f>(J28+K28)</f>
        <v>60</v>
      </c>
      <c r="M28" s="4">
        <f>(J28/L28)*100</f>
        <v>76.666666666666671</v>
      </c>
      <c r="N28" s="8"/>
      <c r="P28" s="21"/>
      <c r="W28" t="s">
        <v>435</v>
      </c>
      <c r="X28">
        <v>4.6991968044599624</v>
      </c>
      <c r="Y28" s="24">
        <v>5.4667449201210516</v>
      </c>
    </row>
    <row r="29" spans="1:25" x14ac:dyDescent="0.25">
      <c r="A29" s="4"/>
      <c r="B29" s="4" t="s">
        <v>117</v>
      </c>
      <c r="C29" s="4">
        <v>42</v>
      </c>
      <c r="D29" s="4">
        <v>2</v>
      </c>
      <c r="E29" s="4">
        <f>(C29+D29)</f>
        <v>44</v>
      </c>
      <c r="F29" s="4">
        <f>(C29/E29)*100</f>
        <v>95.454545454545453</v>
      </c>
      <c r="G29" s="32"/>
      <c r="H29" s="4"/>
      <c r="I29" s="4" t="s">
        <v>13</v>
      </c>
      <c r="J29" s="4">
        <v>46</v>
      </c>
      <c r="K29" s="4">
        <v>17</v>
      </c>
      <c r="L29" s="4">
        <f>(J29+K29)</f>
        <v>63</v>
      </c>
      <c r="M29" s="4">
        <f>(J29/L29)*100</f>
        <v>73.015873015873012</v>
      </c>
      <c r="N29" s="8"/>
      <c r="P29" s="21" t="s">
        <v>289</v>
      </c>
      <c r="Q29">
        <v>4.6991968044599624</v>
      </c>
      <c r="S29" t="s">
        <v>368</v>
      </c>
      <c r="T29">
        <v>75.88288045915165</v>
      </c>
      <c r="U29" s="24">
        <v>1.4817705184475725</v>
      </c>
      <c r="W29" t="s">
        <v>444</v>
      </c>
      <c r="X29">
        <v>1.7450022461814914</v>
      </c>
      <c r="Y29" s="24">
        <v>1.8809136978375511</v>
      </c>
    </row>
    <row r="30" spans="1:25" x14ac:dyDescent="0.25">
      <c r="A30" s="4"/>
      <c r="B30" s="4" t="s">
        <v>118</v>
      </c>
      <c r="C30" s="4">
        <v>35</v>
      </c>
      <c r="D30" s="4">
        <v>12</v>
      </c>
      <c r="E30" s="4">
        <f t="shared" ref="E30" si="36">(C30+D30)</f>
        <v>47</v>
      </c>
      <c r="F30" s="4">
        <f t="shared" ref="F30" si="37">(C30/E30)*100</f>
        <v>74.468085106382972</v>
      </c>
      <c r="G30" s="32"/>
      <c r="H30" s="4"/>
      <c r="I30" s="4" t="s">
        <v>14</v>
      </c>
      <c r="J30" s="4">
        <v>46</v>
      </c>
      <c r="K30" s="4">
        <v>13</v>
      </c>
      <c r="L30" s="4">
        <f t="shared" ref="L30" si="38">(J30+K30)</f>
        <v>59</v>
      </c>
      <c r="M30" s="4">
        <f t="shared" ref="M30" si="39">(J30/L30)*100</f>
        <v>77.966101694915253</v>
      </c>
      <c r="N30" s="8"/>
      <c r="P30" s="21" t="s">
        <v>294</v>
      </c>
      <c r="Q30">
        <v>1.7450022461814914</v>
      </c>
      <c r="W30" t="s">
        <v>439</v>
      </c>
      <c r="X30">
        <v>64.123093681917211</v>
      </c>
      <c r="Y30" s="24">
        <v>3.7818928150572582</v>
      </c>
    </row>
    <row r="31" spans="1:25" x14ac:dyDescent="0.25">
      <c r="A31" s="4"/>
      <c r="B31" s="10" t="s">
        <v>119</v>
      </c>
      <c r="C31" s="10">
        <f>AVERAGE(C28:C30)</f>
        <v>44</v>
      </c>
      <c r="D31" s="10">
        <f t="shared" ref="D31:F31" si="40">AVERAGE(D28:D30)</f>
        <v>5.333333333333333</v>
      </c>
      <c r="E31" s="10">
        <f t="shared" si="40"/>
        <v>49.333333333333336</v>
      </c>
      <c r="F31" s="10">
        <f t="shared" si="40"/>
        <v>88.804619543701278</v>
      </c>
      <c r="G31" s="32">
        <f>STDEV(F28:F30)/SQRT(3)</f>
        <v>7.1745114227543754</v>
      </c>
      <c r="H31" s="4"/>
      <c r="I31" s="10" t="s">
        <v>15</v>
      </c>
      <c r="J31" s="10">
        <f>AVERAGE(J28:J30)</f>
        <v>46</v>
      </c>
      <c r="K31" s="10">
        <f t="shared" ref="K31:M31" si="41">AVERAGE(K28:K30)</f>
        <v>14.666666666666666</v>
      </c>
      <c r="L31" s="10">
        <f t="shared" si="41"/>
        <v>60.666666666666664</v>
      </c>
      <c r="M31" s="10">
        <f t="shared" si="41"/>
        <v>75.88288045915165</v>
      </c>
      <c r="N31" s="8">
        <f>STDEV(M28:M30)/SQRT(3)</f>
        <v>1.4817705184475725</v>
      </c>
      <c r="P31" s="21" t="s">
        <v>297</v>
      </c>
      <c r="Q31">
        <v>50.396505376344088</v>
      </c>
      <c r="W31" t="s">
        <v>446</v>
      </c>
      <c r="X31">
        <v>90.4885549038775</v>
      </c>
      <c r="Y31" s="24">
        <v>1.112824467735799</v>
      </c>
    </row>
    <row r="32" spans="1:25" x14ac:dyDescent="0.25">
      <c r="A32" s="4"/>
      <c r="B32" s="4" t="s">
        <v>120</v>
      </c>
      <c r="C32" s="4">
        <v>29</v>
      </c>
      <c r="D32" s="4">
        <v>3</v>
      </c>
      <c r="E32" s="4">
        <f>C32+D32</f>
        <v>32</v>
      </c>
      <c r="F32" s="4">
        <f>(C32/E32)*100</f>
        <v>90.625</v>
      </c>
      <c r="G32" s="32"/>
      <c r="H32" s="1"/>
      <c r="I32" s="1"/>
      <c r="J32" s="1"/>
      <c r="K32" s="1"/>
      <c r="L32" s="1"/>
      <c r="M32" s="1"/>
      <c r="N32" s="1"/>
      <c r="P32" s="21" t="s">
        <v>298</v>
      </c>
      <c r="Q32">
        <v>90.4885549038775</v>
      </c>
    </row>
    <row r="33" spans="1:25" x14ac:dyDescent="0.25">
      <c r="A33" s="4"/>
      <c r="B33" s="4" t="s">
        <v>121</v>
      </c>
      <c r="C33" s="4">
        <v>26</v>
      </c>
      <c r="D33" s="4">
        <v>5</v>
      </c>
      <c r="E33" s="4">
        <f>C33+D33</f>
        <v>31</v>
      </c>
      <c r="F33" s="4">
        <f>(C33/E33)*100</f>
        <v>83.870967741935488</v>
      </c>
      <c r="G33" s="32"/>
      <c r="H33" s="1"/>
      <c r="I33" s="1"/>
      <c r="J33" s="1"/>
      <c r="K33" s="1"/>
      <c r="L33" s="1"/>
      <c r="M33" s="1"/>
      <c r="N33" s="1"/>
      <c r="P33" s="21"/>
      <c r="W33" t="s">
        <v>440</v>
      </c>
      <c r="X33">
        <v>2.1604938271604937</v>
      </c>
      <c r="Y33" s="24">
        <v>7.2983525658565505</v>
      </c>
    </row>
    <row r="34" spans="1:25" x14ac:dyDescent="0.25">
      <c r="A34" s="4"/>
      <c r="B34" s="4" t="s">
        <v>122</v>
      </c>
      <c r="C34" s="4">
        <v>32</v>
      </c>
      <c r="D34" s="4">
        <v>1</v>
      </c>
      <c r="E34" s="4">
        <f t="shared" ref="E34:E36" si="42">(C34+D34)</f>
        <v>33</v>
      </c>
      <c r="F34" s="4">
        <f t="shared" ref="F34" si="43">(C34/E34)*100</f>
        <v>96.969696969696969</v>
      </c>
      <c r="G34" s="32"/>
      <c r="H34" s="1"/>
      <c r="I34" s="1"/>
      <c r="J34" s="1"/>
      <c r="K34" s="1"/>
      <c r="L34" s="1">
        <f>STDEV(L28:L30)</f>
        <v>2.0816659994661326</v>
      </c>
      <c r="M34" s="1"/>
      <c r="N34" s="1"/>
      <c r="P34" s="21" t="s">
        <v>292</v>
      </c>
      <c r="Q34">
        <v>2.1604938271604937</v>
      </c>
      <c r="W34" t="s">
        <v>444</v>
      </c>
      <c r="X34">
        <v>1.7450022461814914</v>
      </c>
      <c r="Y34" s="24">
        <v>1.8809136978375511</v>
      </c>
    </row>
    <row r="35" spans="1:25" x14ac:dyDescent="0.25">
      <c r="A35" s="4"/>
      <c r="B35" s="10" t="s">
        <v>123</v>
      </c>
      <c r="C35" s="10">
        <f>AVERAGE(C32:C34)</f>
        <v>29</v>
      </c>
      <c r="D35" s="10">
        <f>AVERAGE(D32:D34)</f>
        <v>3</v>
      </c>
      <c r="E35" s="10">
        <f t="shared" si="42"/>
        <v>32</v>
      </c>
      <c r="F35" s="10">
        <f>AVERAGE(F32:F34)</f>
        <v>90.4885549038775</v>
      </c>
      <c r="G35" s="32">
        <f t="shared" ref="G35:G39" si="44">STDEV(F32:F34)/SQRT(3)</f>
        <v>3.7818928150572582</v>
      </c>
      <c r="H35" s="1"/>
      <c r="I35" s="1">
        <f>AVERAGE(E5,E9,E13,E17,E21,E25,E31,E35,E39,E43,L31,L25,L21,L17,L13,L9,L5)</f>
        <v>49.2156862745098</v>
      </c>
      <c r="J35" s="1"/>
      <c r="K35" s="1"/>
      <c r="L35" s="1"/>
      <c r="M35" s="1"/>
      <c r="N35" s="1"/>
      <c r="P35" s="21" t="s">
        <v>294</v>
      </c>
      <c r="Q35">
        <v>1.7450022461814914</v>
      </c>
      <c r="W35" t="s">
        <v>443</v>
      </c>
      <c r="X35">
        <v>37.473036223036225</v>
      </c>
      <c r="Y35" s="24">
        <v>5.3902751298830314</v>
      </c>
    </row>
    <row r="36" spans="1:25" x14ac:dyDescent="0.25">
      <c r="A36" s="4"/>
      <c r="B36" s="4" t="s">
        <v>124</v>
      </c>
      <c r="C36" s="4">
        <v>22</v>
      </c>
      <c r="D36" s="4">
        <v>12</v>
      </c>
      <c r="E36" s="4">
        <f t="shared" si="42"/>
        <v>34</v>
      </c>
      <c r="F36" s="4">
        <f>(C36/E36)*100</f>
        <v>64.705882352941174</v>
      </c>
      <c r="G36" s="32"/>
      <c r="H36" s="1"/>
      <c r="I36" s="1"/>
      <c r="J36" s="1"/>
      <c r="K36" s="1"/>
      <c r="L36" s="1"/>
      <c r="M36" s="1"/>
      <c r="N36" s="1"/>
      <c r="P36" s="21" t="s">
        <v>301</v>
      </c>
      <c r="Q36">
        <v>37.473036223036225</v>
      </c>
      <c r="W36" t="s">
        <v>447</v>
      </c>
      <c r="X36">
        <v>65.403086910439853</v>
      </c>
      <c r="Y36" s="24">
        <v>3.4761403349250029</v>
      </c>
    </row>
    <row r="37" spans="1:25" x14ac:dyDescent="0.25">
      <c r="A37" s="4"/>
      <c r="B37" s="4" t="s">
        <v>125</v>
      </c>
      <c r="C37" s="4">
        <v>29</v>
      </c>
      <c r="D37" s="4">
        <v>8</v>
      </c>
      <c r="E37" s="4">
        <f>(C37+D37)</f>
        <v>37</v>
      </c>
      <c r="F37" s="4">
        <f>(C37/E37)*100</f>
        <v>78.378378378378372</v>
      </c>
      <c r="G37" s="32"/>
      <c r="H37" s="1"/>
      <c r="I37" s="1"/>
      <c r="J37" s="1"/>
      <c r="K37" s="1"/>
      <c r="L37" s="1"/>
      <c r="M37" s="1"/>
      <c r="N37" s="1"/>
      <c r="P37" s="21" t="s">
        <v>302</v>
      </c>
      <c r="Q37">
        <v>65.403086910439853</v>
      </c>
    </row>
    <row r="38" spans="1:25" x14ac:dyDescent="0.25">
      <c r="A38" s="4"/>
      <c r="B38" s="4" t="s">
        <v>126</v>
      </c>
      <c r="C38" s="4">
        <v>17</v>
      </c>
      <c r="D38" s="4">
        <v>15</v>
      </c>
      <c r="E38" s="4">
        <f t="shared" ref="E38" si="45">(C38+D38)</f>
        <v>32</v>
      </c>
      <c r="F38" s="4">
        <f t="shared" ref="F38" si="46">(C38/E38)*100</f>
        <v>53.125</v>
      </c>
      <c r="G38" s="32"/>
      <c r="H38" s="1"/>
      <c r="I38" s="1"/>
      <c r="J38" s="1"/>
      <c r="K38" s="1"/>
      <c r="L38" s="1"/>
      <c r="M38" s="1"/>
      <c r="N38" s="1"/>
      <c r="P38" s="21"/>
      <c r="W38" t="s">
        <v>368</v>
      </c>
      <c r="X38">
        <v>75.88288045915165</v>
      </c>
      <c r="Y38" s="24">
        <v>1.4817705184475725</v>
      </c>
    </row>
    <row r="39" spans="1:25" x14ac:dyDescent="0.25">
      <c r="A39" s="4"/>
      <c r="B39" s="10" t="s">
        <v>127</v>
      </c>
      <c r="C39" s="10">
        <f>AVERAGE(C36:C38)</f>
        <v>22.666666666666668</v>
      </c>
      <c r="D39" s="10">
        <f t="shared" ref="D39:F39" si="47">AVERAGE(D36:D38)</f>
        <v>11.666666666666666</v>
      </c>
      <c r="E39" s="10">
        <f t="shared" si="47"/>
        <v>34.333333333333336</v>
      </c>
      <c r="F39" s="10">
        <f t="shared" si="47"/>
        <v>65.403086910439853</v>
      </c>
      <c r="G39" s="32">
        <f t="shared" si="44"/>
        <v>7.2983525658565505</v>
      </c>
      <c r="H39" s="1"/>
      <c r="I39" s="1"/>
      <c r="J39" s="1"/>
      <c r="K39" s="1"/>
      <c r="L39" s="1"/>
      <c r="M39" s="1"/>
      <c r="N39" s="1"/>
      <c r="P39" s="21" t="s">
        <v>16</v>
      </c>
      <c r="Q39">
        <v>75.88288045915165</v>
      </c>
    </row>
    <row r="40" spans="1:25" x14ac:dyDescent="0.25">
      <c r="A40" s="4"/>
      <c r="B40" s="4" t="s">
        <v>128</v>
      </c>
      <c r="C40" s="4">
        <v>1</v>
      </c>
      <c r="D40" s="4">
        <v>55</v>
      </c>
      <c r="E40" s="4">
        <f>(C40+D40)</f>
        <v>56</v>
      </c>
      <c r="F40" s="4">
        <f>(C40/E40)*100</f>
        <v>1.7857142857142856</v>
      </c>
      <c r="G40" s="32"/>
    </row>
    <row r="41" spans="1:25" x14ac:dyDescent="0.25">
      <c r="A41" s="4"/>
      <c r="B41" s="4" t="s">
        <v>129</v>
      </c>
      <c r="C41" s="4">
        <v>1</v>
      </c>
      <c r="D41" s="4">
        <v>52</v>
      </c>
      <c r="E41" s="4">
        <f>(C41+D41)</f>
        <v>53</v>
      </c>
      <c r="F41" s="4">
        <f>(C41/E41)*100</f>
        <v>1.8867924528301887</v>
      </c>
      <c r="G41" s="32"/>
    </row>
    <row r="42" spans="1:25" x14ac:dyDescent="0.25">
      <c r="A42" s="4"/>
      <c r="B42" s="4" t="s">
        <v>130</v>
      </c>
      <c r="C42" s="4">
        <v>1</v>
      </c>
      <c r="D42" s="4">
        <v>63</v>
      </c>
      <c r="E42" s="4">
        <f t="shared" ref="E42" si="48">(C42+D42)</f>
        <v>64</v>
      </c>
      <c r="F42" s="4">
        <f t="shared" ref="F42" si="49">(C42/E42)*100</f>
        <v>1.5625</v>
      </c>
      <c r="G42" s="32"/>
    </row>
    <row r="43" spans="1:25" x14ac:dyDescent="0.25">
      <c r="A43" s="4"/>
      <c r="B43" s="10" t="s">
        <v>131</v>
      </c>
      <c r="C43" s="10">
        <f>AVERAGE(C40:C42)</f>
        <v>1</v>
      </c>
      <c r="D43" s="10">
        <f t="shared" ref="D43:F43" si="50">AVERAGE(D40:D42)</f>
        <v>56.666666666666664</v>
      </c>
      <c r="E43" s="10">
        <f t="shared" si="50"/>
        <v>57.666666666666664</v>
      </c>
      <c r="F43" s="10">
        <f t="shared" si="50"/>
        <v>1.7450022461814914</v>
      </c>
      <c r="G43" s="32">
        <f>STDEV(F40:F42)/SQRT(3)</f>
        <v>9.5802751113672591E-2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9"/>
  <sheetViews>
    <sheetView zoomScaleNormal="100" workbookViewId="0">
      <selection activeCell="O33" sqref="O33"/>
    </sheetView>
  </sheetViews>
  <sheetFormatPr defaultRowHeight="15" x14ac:dyDescent="0.25"/>
  <cols>
    <col min="2" max="2" width="20.5703125" customWidth="1"/>
    <col min="3" max="3" width="14.28515625" customWidth="1"/>
  </cols>
  <sheetData>
    <row r="2" spans="2:4" x14ac:dyDescent="0.25">
      <c r="B2" t="s">
        <v>286</v>
      </c>
      <c r="C2" t="s">
        <v>287</v>
      </c>
      <c r="D2" t="s">
        <v>709</v>
      </c>
    </row>
    <row r="3" spans="2:4" x14ac:dyDescent="0.25">
      <c r="B3" t="s">
        <v>463</v>
      </c>
      <c r="C3">
        <v>3.6679517688272063</v>
      </c>
      <c r="D3">
        <v>0.24188486022793981</v>
      </c>
    </row>
    <row r="4" spans="2:4" x14ac:dyDescent="0.25">
      <c r="B4" t="s">
        <v>464</v>
      </c>
      <c r="C4">
        <v>1.5662241084157624</v>
      </c>
      <c r="D4">
        <v>0.57779101137997346</v>
      </c>
    </row>
    <row r="5" spans="2:4" x14ac:dyDescent="0.25">
      <c r="B5" t="s">
        <v>465</v>
      </c>
      <c r="C5">
        <v>94.763017175493658</v>
      </c>
      <c r="D5">
        <v>0.86079788130917345</v>
      </c>
    </row>
    <row r="6" spans="2:4" x14ac:dyDescent="0.25">
      <c r="B6" t="s">
        <v>466</v>
      </c>
      <c r="C6">
        <v>95.719600609364377</v>
      </c>
      <c r="D6">
        <v>0.90271267664879318</v>
      </c>
    </row>
    <row r="8" spans="2:4" x14ac:dyDescent="0.25">
      <c r="B8" t="s">
        <v>463</v>
      </c>
      <c r="C8">
        <v>3.6679517688272063</v>
      </c>
      <c r="D8">
        <v>0.24188486022793981</v>
      </c>
    </row>
    <row r="9" spans="2:4" x14ac:dyDescent="0.25">
      <c r="B9" t="s">
        <v>467</v>
      </c>
      <c r="C9">
        <v>1.1900831259256848</v>
      </c>
      <c r="D9">
        <v>0.5876471246269791</v>
      </c>
    </row>
    <row r="10" spans="2:4" x14ac:dyDescent="0.25">
      <c r="B10" t="s">
        <v>468</v>
      </c>
      <c r="C10">
        <v>96.329638243584839</v>
      </c>
      <c r="D10">
        <v>1.0146862732950361</v>
      </c>
    </row>
    <row r="11" spans="2:4" x14ac:dyDescent="0.25">
      <c r="B11" t="s">
        <v>469</v>
      </c>
      <c r="C11">
        <v>93.938407640827606</v>
      </c>
      <c r="D11">
        <v>1.1368015501141073</v>
      </c>
    </row>
    <row r="13" spans="2:4" x14ac:dyDescent="0.25">
      <c r="B13" t="s">
        <v>463</v>
      </c>
      <c r="C13">
        <v>3.6679517688272063</v>
      </c>
      <c r="D13">
        <v>0.24188486022793981</v>
      </c>
    </row>
    <row r="14" spans="2:4" x14ac:dyDescent="0.25">
      <c r="B14" t="s">
        <v>470</v>
      </c>
      <c r="C14">
        <v>3.4501673838385032</v>
      </c>
      <c r="D14">
        <v>1.878606765427006</v>
      </c>
    </row>
    <row r="15" spans="2:4" x14ac:dyDescent="0.25">
      <c r="B15" t="s">
        <v>471</v>
      </c>
      <c r="C15">
        <v>91.569756415799972</v>
      </c>
      <c r="D15">
        <v>2.8329155212396908</v>
      </c>
    </row>
    <row r="16" spans="2:4" x14ac:dyDescent="0.25">
      <c r="B16" t="s">
        <v>472</v>
      </c>
      <c r="C16">
        <v>94.498940386429652</v>
      </c>
      <c r="D16">
        <v>1.2205963912785347</v>
      </c>
    </row>
    <row r="18" spans="2:4" x14ac:dyDescent="0.25">
      <c r="B18" t="s">
        <v>463</v>
      </c>
      <c r="C18">
        <v>3.6679517688272063</v>
      </c>
      <c r="D18">
        <v>0.24188486022793981</v>
      </c>
    </row>
    <row r="19" spans="2:4" x14ac:dyDescent="0.25">
      <c r="B19" t="s">
        <v>473</v>
      </c>
      <c r="C19">
        <v>6.5821995464852607</v>
      </c>
      <c r="D19">
        <v>0.83364583740484788</v>
      </c>
    </row>
    <row r="20" spans="2:4" x14ac:dyDescent="0.25">
      <c r="B20" t="s">
        <v>474</v>
      </c>
      <c r="C20">
        <v>7.2102604997341837</v>
      </c>
      <c r="D20">
        <v>1.0935471890793291</v>
      </c>
    </row>
    <row r="21" spans="2:4" x14ac:dyDescent="0.25">
      <c r="B21" t="s">
        <v>475</v>
      </c>
      <c r="C21">
        <v>93.503913240755352</v>
      </c>
      <c r="D21">
        <v>0.27549828675305288</v>
      </c>
    </row>
    <row r="23" spans="2:4" x14ac:dyDescent="0.25">
      <c r="B23" t="s">
        <v>463</v>
      </c>
      <c r="C23">
        <v>3.6679517688272063</v>
      </c>
      <c r="D23">
        <v>0.24188486022793981</v>
      </c>
    </row>
    <row r="24" spans="2:4" x14ac:dyDescent="0.25">
      <c r="B24" t="s">
        <v>476</v>
      </c>
      <c r="C24">
        <v>4.4619469131203466</v>
      </c>
      <c r="D24">
        <v>1.0792462105563403</v>
      </c>
    </row>
    <row r="25" spans="2:4" x14ac:dyDescent="0.25">
      <c r="B25" t="s">
        <v>477</v>
      </c>
      <c r="C25">
        <v>84.48804874076869</v>
      </c>
      <c r="D25">
        <v>0.87651642115872241</v>
      </c>
    </row>
    <row r="26" spans="2:4" x14ac:dyDescent="0.25">
      <c r="B26" t="s">
        <v>478</v>
      </c>
      <c r="C26">
        <v>92.684942294392627</v>
      </c>
      <c r="D26">
        <v>2.0288875268923752</v>
      </c>
    </row>
    <row r="28" spans="2:4" x14ac:dyDescent="0.25">
      <c r="B28" t="s">
        <v>463</v>
      </c>
      <c r="C28">
        <v>3.6679517688272063</v>
      </c>
      <c r="D28">
        <v>0.24188486022793981</v>
      </c>
    </row>
    <row r="29" spans="2:4" x14ac:dyDescent="0.25">
      <c r="B29" t="s">
        <v>479</v>
      </c>
      <c r="C29">
        <v>2.7228721008731998</v>
      </c>
      <c r="D29">
        <v>0.21604765379428853</v>
      </c>
    </row>
    <row r="30" spans="2:4" x14ac:dyDescent="0.25">
      <c r="B30" t="s">
        <v>480</v>
      </c>
      <c r="C30">
        <v>95.207512291243958</v>
      </c>
      <c r="D30">
        <v>1.4562917238411208</v>
      </c>
    </row>
    <row r="31" spans="2:4" x14ac:dyDescent="0.25">
      <c r="B31" t="s">
        <v>481</v>
      </c>
      <c r="C31">
        <v>96.039974177168844</v>
      </c>
      <c r="D31">
        <v>0.37623161866619781</v>
      </c>
    </row>
    <row r="33" spans="2:4" x14ac:dyDescent="0.25">
      <c r="B33" t="s">
        <v>463</v>
      </c>
      <c r="C33">
        <v>3.6679517688272063</v>
      </c>
      <c r="D33">
        <v>0.24188486022793981</v>
      </c>
    </row>
    <row r="34" spans="2:4" x14ac:dyDescent="0.25">
      <c r="B34" t="s">
        <v>482</v>
      </c>
      <c r="C34">
        <v>6.4214951905568745</v>
      </c>
      <c r="D34">
        <v>0.40359729165808939</v>
      </c>
    </row>
    <row r="35" spans="2:4" x14ac:dyDescent="0.25">
      <c r="B35" t="s">
        <v>483</v>
      </c>
      <c r="C35">
        <v>93.873646795724724</v>
      </c>
      <c r="D35">
        <v>1.6873267306021411</v>
      </c>
    </row>
    <row r="36" spans="2:4" x14ac:dyDescent="0.25">
      <c r="B36" t="s">
        <v>484</v>
      </c>
      <c r="C36">
        <v>96.636668825320257</v>
      </c>
      <c r="D36">
        <v>0.50075724772987851</v>
      </c>
    </row>
    <row r="38" spans="2:4" x14ac:dyDescent="0.25">
      <c r="B38" t="s">
        <v>463</v>
      </c>
      <c r="C38">
        <v>3.6679517688272063</v>
      </c>
      <c r="D38">
        <v>0.24188486022793981</v>
      </c>
    </row>
    <row r="39" spans="2:4" x14ac:dyDescent="0.25">
      <c r="B39" t="s">
        <v>485</v>
      </c>
      <c r="C39">
        <v>2.9282102841128919</v>
      </c>
      <c r="D39">
        <v>0.89929808822134571</v>
      </c>
    </row>
    <row r="40" spans="2:4" x14ac:dyDescent="0.25">
      <c r="B40" t="s">
        <v>486</v>
      </c>
      <c r="C40">
        <v>82.894958415865574</v>
      </c>
      <c r="D40">
        <v>1.2551022573446728</v>
      </c>
    </row>
    <row r="41" spans="2:4" x14ac:dyDescent="0.25">
      <c r="B41" t="s">
        <v>487</v>
      </c>
      <c r="C41">
        <v>97.789870542311562</v>
      </c>
      <c r="D41">
        <v>0.52303718945180511</v>
      </c>
    </row>
    <row r="43" spans="2:4" x14ac:dyDescent="0.25">
      <c r="B43" t="s">
        <v>463</v>
      </c>
      <c r="C43">
        <v>3.6679517688272063</v>
      </c>
      <c r="D43">
        <v>0.24188486022793981</v>
      </c>
    </row>
    <row r="44" spans="2:4" x14ac:dyDescent="0.25">
      <c r="B44" t="s">
        <v>488</v>
      </c>
      <c r="C44">
        <v>6.6789084095058486</v>
      </c>
      <c r="D44">
        <v>0.74806451313879241</v>
      </c>
    </row>
    <row r="45" spans="2:4" x14ac:dyDescent="0.25">
      <c r="B45" t="s">
        <v>489</v>
      </c>
      <c r="C45">
        <v>91.000761035007599</v>
      </c>
      <c r="D45">
        <v>1.858994499382095</v>
      </c>
    </row>
    <row r="46" spans="2:4" x14ac:dyDescent="0.25">
      <c r="B46" t="s">
        <v>490</v>
      </c>
      <c r="C46">
        <v>93.529147940594427</v>
      </c>
      <c r="D46">
        <v>0.99679698574291109</v>
      </c>
    </row>
    <row r="48" spans="2:4" x14ac:dyDescent="0.25">
      <c r="B48" t="s">
        <v>464</v>
      </c>
      <c r="C48">
        <v>1.5662241084157624</v>
      </c>
      <c r="D48">
        <v>0.57779101137997346</v>
      </c>
    </row>
    <row r="49" spans="2:4" x14ac:dyDescent="0.25">
      <c r="B49" t="s">
        <v>467</v>
      </c>
      <c r="C49">
        <v>1.1900831259256848</v>
      </c>
      <c r="D49">
        <v>0.5876471246269791</v>
      </c>
    </row>
    <row r="50" spans="2:4" x14ac:dyDescent="0.25">
      <c r="B50" t="s">
        <v>491</v>
      </c>
      <c r="C50">
        <v>95.738437076267289</v>
      </c>
      <c r="D50">
        <v>0.96300256529385264</v>
      </c>
    </row>
    <row r="51" spans="2:4" x14ac:dyDescent="0.25">
      <c r="B51" t="s">
        <v>492</v>
      </c>
      <c r="C51">
        <v>83.159222739194561</v>
      </c>
      <c r="D51">
        <v>1.2340987330270896</v>
      </c>
    </row>
    <row r="53" spans="2:4" x14ac:dyDescent="0.25">
      <c r="B53" t="s">
        <v>464</v>
      </c>
      <c r="C53">
        <v>1.5662241084157624</v>
      </c>
      <c r="D53">
        <v>0.57779101137997346</v>
      </c>
    </row>
    <row r="54" spans="2:4" x14ac:dyDescent="0.25">
      <c r="B54" t="s">
        <v>470</v>
      </c>
      <c r="C54">
        <v>3.4501673838385032</v>
      </c>
      <c r="D54">
        <v>1.878606765427006</v>
      </c>
    </row>
    <row r="55" spans="2:4" x14ac:dyDescent="0.25">
      <c r="B55" t="s">
        <v>493</v>
      </c>
      <c r="C55">
        <v>92.979251085146288</v>
      </c>
      <c r="D55">
        <v>1.6986286951129832</v>
      </c>
    </row>
    <row r="56" spans="2:4" x14ac:dyDescent="0.25">
      <c r="B56" t="s">
        <v>494</v>
      </c>
      <c r="C56">
        <v>80.841965292702398</v>
      </c>
      <c r="D56">
        <v>1.7546147559183951</v>
      </c>
    </row>
    <row r="58" spans="2:4" x14ac:dyDescent="0.25">
      <c r="B58" t="s">
        <v>464</v>
      </c>
      <c r="C58">
        <v>1.5662241084157624</v>
      </c>
      <c r="D58">
        <v>0.57779101137997346</v>
      </c>
    </row>
    <row r="59" spans="2:4" x14ac:dyDescent="0.25">
      <c r="B59" t="s">
        <v>473</v>
      </c>
      <c r="C59">
        <v>6.5821995464852607</v>
      </c>
      <c r="D59">
        <v>0.83364583740484788</v>
      </c>
    </row>
    <row r="60" spans="2:4" x14ac:dyDescent="0.25">
      <c r="B60" t="s">
        <v>495</v>
      </c>
      <c r="C60">
        <v>7.3699460820784912</v>
      </c>
      <c r="D60">
        <v>0.83992558006539186</v>
      </c>
    </row>
    <row r="61" spans="2:4" x14ac:dyDescent="0.25">
      <c r="B61" t="s">
        <v>496</v>
      </c>
      <c r="C61">
        <v>1.4062347117829093</v>
      </c>
      <c r="D61">
        <v>0.41715601204918146</v>
      </c>
    </row>
    <row r="63" spans="2:4" x14ac:dyDescent="0.25">
      <c r="B63" t="s">
        <v>464</v>
      </c>
      <c r="C63">
        <v>1.5662241084157624</v>
      </c>
      <c r="D63">
        <v>0.57779101137997346</v>
      </c>
    </row>
    <row r="64" spans="2:4" x14ac:dyDescent="0.25">
      <c r="B64" t="s">
        <v>497</v>
      </c>
      <c r="C64">
        <v>4.4619469131203466</v>
      </c>
      <c r="D64">
        <v>1.0792462105563403</v>
      </c>
    </row>
    <row r="65" spans="2:4" x14ac:dyDescent="0.25">
      <c r="B65" t="s">
        <v>498</v>
      </c>
      <c r="C65">
        <v>84.947738421214197</v>
      </c>
      <c r="D65">
        <v>1.7709212584863421</v>
      </c>
    </row>
    <row r="66" spans="2:4" x14ac:dyDescent="0.25">
      <c r="B66" t="s">
        <v>499</v>
      </c>
      <c r="C66">
        <v>68.454307390434849</v>
      </c>
      <c r="D66">
        <v>1.2159472039949133</v>
      </c>
    </row>
    <row r="68" spans="2:4" x14ac:dyDescent="0.25">
      <c r="B68" t="s">
        <v>464</v>
      </c>
      <c r="C68">
        <v>1.5662241084157624</v>
      </c>
      <c r="D68">
        <v>0.57779101137997346</v>
      </c>
    </row>
    <row r="69" spans="2:4" x14ac:dyDescent="0.25">
      <c r="B69" t="s">
        <v>479</v>
      </c>
      <c r="C69">
        <v>2.7228721008731998</v>
      </c>
      <c r="D69">
        <v>0.21604765379428853</v>
      </c>
    </row>
    <row r="70" spans="2:4" x14ac:dyDescent="0.25">
      <c r="B70" t="s">
        <v>500</v>
      </c>
      <c r="C70">
        <v>94.668674507411836</v>
      </c>
      <c r="D70">
        <v>1.1139723205581584</v>
      </c>
    </row>
    <row r="71" spans="2:4" x14ac:dyDescent="0.25">
      <c r="B71" t="s">
        <v>501</v>
      </c>
      <c r="C71">
        <v>97.236134441684769</v>
      </c>
      <c r="D71">
        <v>0.64335711459846934</v>
      </c>
    </row>
    <row r="73" spans="2:4" x14ac:dyDescent="0.25">
      <c r="B73" t="s">
        <v>464</v>
      </c>
      <c r="C73">
        <v>1.5662241084157624</v>
      </c>
      <c r="D73">
        <v>0.57779101137997346</v>
      </c>
    </row>
    <row r="74" spans="2:4" x14ac:dyDescent="0.25">
      <c r="B74" t="s">
        <v>482</v>
      </c>
      <c r="C74">
        <v>6.4214951905568745</v>
      </c>
      <c r="D74">
        <v>0.40359729165808939</v>
      </c>
    </row>
    <row r="75" spans="2:4" x14ac:dyDescent="0.25">
      <c r="B75" t="s">
        <v>408</v>
      </c>
      <c r="C75">
        <v>93.940891351446567</v>
      </c>
      <c r="D75">
        <v>1.8657387878366045</v>
      </c>
    </row>
    <row r="76" spans="2:4" x14ac:dyDescent="0.25">
      <c r="B76" t="s">
        <v>415</v>
      </c>
      <c r="C76">
        <v>96.228901207620751</v>
      </c>
      <c r="D76">
        <v>0.17811339477560312</v>
      </c>
    </row>
    <row r="78" spans="2:4" x14ac:dyDescent="0.25">
      <c r="B78" t="s">
        <v>464</v>
      </c>
      <c r="C78">
        <v>1.5662241084157624</v>
      </c>
      <c r="D78">
        <v>0.57779101137997346</v>
      </c>
    </row>
    <row r="79" spans="2:4" x14ac:dyDescent="0.25">
      <c r="B79" t="s">
        <v>485</v>
      </c>
      <c r="C79">
        <v>2.9282102841128919</v>
      </c>
      <c r="D79">
        <v>0.89929808822134571</v>
      </c>
    </row>
    <row r="80" spans="2:4" x14ac:dyDescent="0.25">
      <c r="B80" t="s">
        <v>502</v>
      </c>
      <c r="C80">
        <v>81.659793547048437</v>
      </c>
      <c r="D80">
        <v>1.3220609382170037</v>
      </c>
    </row>
    <row r="81" spans="2:4" x14ac:dyDescent="0.25">
      <c r="B81" t="s">
        <v>503</v>
      </c>
      <c r="C81">
        <v>91.308615260520881</v>
      </c>
      <c r="D81">
        <v>1.4970099873806335</v>
      </c>
    </row>
    <row r="83" spans="2:4" x14ac:dyDescent="0.25">
      <c r="B83" t="s">
        <v>464</v>
      </c>
      <c r="C83">
        <v>1.5662241084157624</v>
      </c>
      <c r="D83">
        <v>0.57779101137997346</v>
      </c>
    </row>
    <row r="84" spans="2:4" x14ac:dyDescent="0.25">
      <c r="B84" t="s">
        <v>504</v>
      </c>
      <c r="C84">
        <v>6.6789084095058486</v>
      </c>
      <c r="D84">
        <v>0.74806451313879241</v>
      </c>
    </row>
    <row r="85" spans="2:4" x14ac:dyDescent="0.25">
      <c r="B85" t="s">
        <v>505</v>
      </c>
      <c r="C85">
        <v>87.834296035802126</v>
      </c>
      <c r="D85">
        <v>0.49938019524356292</v>
      </c>
    </row>
    <row r="86" spans="2:4" x14ac:dyDescent="0.25">
      <c r="B86" t="s">
        <v>506</v>
      </c>
      <c r="C86">
        <v>92.633799039329006</v>
      </c>
      <c r="D86">
        <v>1.1299501257663502</v>
      </c>
    </row>
    <row r="88" spans="2:4" x14ac:dyDescent="0.25">
      <c r="B88" t="s">
        <v>467</v>
      </c>
      <c r="C88">
        <v>1.1900831259256848</v>
      </c>
      <c r="D88">
        <v>0.5876471246269791</v>
      </c>
    </row>
    <row r="89" spans="2:4" x14ac:dyDescent="0.25">
      <c r="B89" t="s">
        <v>470</v>
      </c>
      <c r="C89">
        <v>3.4501673838385032</v>
      </c>
      <c r="D89">
        <v>1.878606765427006</v>
      </c>
    </row>
    <row r="90" spans="2:4" x14ac:dyDescent="0.25">
      <c r="B90" t="s">
        <v>507</v>
      </c>
      <c r="C90">
        <v>1.6831819395139505</v>
      </c>
      <c r="D90">
        <v>0.10308659499795646</v>
      </c>
    </row>
    <row r="91" spans="2:4" x14ac:dyDescent="0.25">
      <c r="B91" t="s">
        <v>508</v>
      </c>
      <c r="C91">
        <v>0.47678275290215594</v>
      </c>
      <c r="D91">
        <v>0.24796030769992838</v>
      </c>
    </row>
    <row r="93" spans="2:4" x14ac:dyDescent="0.25">
      <c r="B93" t="s">
        <v>467</v>
      </c>
      <c r="C93">
        <v>1.1900831259256848</v>
      </c>
      <c r="D93">
        <v>0.5876471246269791</v>
      </c>
    </row>
    <row r="94" spans="2:4" x14ac:dyDescent="0.25">
      <c r="B94" t="s">
        <v>473</v>
      </c>
      <c r="C94">
        <v>6.5821995464852607</v>
      </c>
      <c r="D94">
        <v>0.83364583740484788</v>
      </c>
    </row>
    <row r="95" spans="2:4" x14ac:dyDescent="0.25">
      <c r="B95" t="s">
        <v>509</v>
      </c>
      <c r="C95">
        <v>53.719797830374752</v>
      </c>
      <c r="D95">
        <v>4.5235917247420065</v>
      </c>
    </row>
    <row r="96" spans="2:4" x14ac:dyDescent="0.25">
      <c r="B96" t="s">
        <v>510</v>
      </c>
      <c r="C96">
        <v>90.771157174930167</v>
      </c>
      <c r="D96">
        <v>1.5373427208441979</v>
      </c>
    </row>
    <row r="98" spans="2:4" x14ac:dyDescent="0.25">
      <c r="B98" t="s">
        <v>467</v>
      </c>
      <c r="C98">
        <v>1.1900831259256848</v>
      </c>
      <c r="D98">
        <v>0.5876471246269791</v>
      </c>
    </row>
    <row r="99" spans="2:4" x14ac:dyDescent="0.25">
      <c r="B99" t="s">
        <v>476</v>
      </c>
      <c r="C99">
        <v>4.4619469131203466</v>
      </c>
      <c r="D99">
        <v>1.0792462105563403</v>
      </c>
    </row>
    <row r="100" spans="2:4" x14ac:dyDescent="0.25">
      <c r="B100" t="s">
        <v>511</v>
      </c>
      <c r="C100">
        <v>2.3177699947382266</v>
      </c>
      <c r="D100">
        <v>0.77954251353491943</v>
      </c>
    </row>
    <row r="101" spans="2:4" x14ac:dyDescent="0.25">
      <c r="B101" t="s">
        <v>512</v>
      </c>
      <c r="C101">
        <v>0.46007055123464657</v>
      </c>
      <c r="D101">
        <v>0.32467376350085941</v>
      </c>
    </row>
    <row r="103" spans="2:4" x14ac:dyDescent="0.25">
      <c r="B103" t="s">
        <v>467</v>
      </c>
      <c r="C103">
        <v>1.1900831259256848</v>
      </c>
      <c r="D103">
        <v>0.5876471246269791</v>
      </c>
    </row>
    <row r="104" spans="2:4" x14ac:dyDescent="0.25">
      <c r="B104" t="s">
        <v>513</v>
      </c>
      <c r="C104">
        <v>2.7228721008731998</v>
      </c>
      <c r="D104">
        <v>0.21604765379428853</v>
      </c>
    </row>
    <row r="105" spans="2:4" x14ac:dyDescent="0.25">
      <c r="B105" t="s">
        <v>514</v>
      </c>
      <c r="C105">
        <v>94.4541770865373</v>
      </c>
      <c r="D105">
        <v>0.78873873274140083</v>
      </c>
    </row>
    <row r="106" spans="2:4" x14ac:dyDescent="0.25">
      <c r="B106" t="s">
        <v>515</v>
      </c>
      <c r="C106">
        <v>94.864113203213549</v>
      </c>
      <c r="D106">
        <v>0.70125326536652866</v>
      </c>
    </row>
    <row r="108" spans="2:4" x14ac:dyDescent="0.25">
      <c r="B108" t="s">
        <v>467</v>
      </c>
      <c r="C108">
        <v>1.1900831259256848</v>
      </c>
      <c r="D108">
        <v>0.5876471246269791</v>
      </c>
    </row>
    <row r="109" spans="2:4" x14ac:dyDescent="0.25">
      <c r="B109" t="s">
        <v>482</v>
      </c>
      <c r="C109">
        <v>6.4214951905568745</v>
      </c>
      <c r="D109">
        <v>0.40359729165808939</v>
      </c>
    </row>
    <row r="110" spans="2:4" x14ac:dyDescent="0.25">
      <c r="B110" t="s">
        <v>516</v>
      </c>
      <c r="C110">
        <v>89.895744801405172</v>
      </c>
      <c r="D110">
        <v>0.43925871287362916</v>
      </c>
    </row>
    <row r="111" spans="2:4" x14ac:dyDescent="0.25">
      <c r="B111" t="s">
        <v>517</v>
      </c>
      <c r="C111">
        <v>95.690341738897587</v>
      </c>
      <c r="D111">
        <v>0.37489548338918705</v>
      </c>
    </row>
    <row r="113" spans="2:4" x14ac:dyDescent="0.25">
      <c r="B113" t="s">
        <v>467</v>
      </c>
      <c r="C113">
        <v>1.1900831259256848</v>
      </c>
      <c r="D113">
        <v>0.5876471246269791</v>
      </c>
    </row>
    <row r="114" spans="2:4" x14ac:dyDescent="0.25">
      <c r="B114" t="s">
        <v>485</v>
      </c>
      <c r="C114">
        <v>2.9282102841128919</v>
      </c>
      <c r="D114">
        <v>0.89929808822134571</v>
      </c>
    </row>
    <row r="115" spans="2:4" x14ac:dyDescent="0.25">
      <c r="B115" t="s">
        <v>518</v>
      </c>
      <c r="C115">
        <v>78.249180296063471</v>
      </c>
      <c r="D115">
        <v>1.9635804803204056</v>
      </c>
    </row>
    <row r="116" spans="2:4" x14ac:dyDescent="0.25">
      <c r="B116" t="s">
        <v>519</v>
      </c>
      <c r="C116">
        <v>95.290203623536954</v>
      </c>
      <c r="D116">
        <v>0.28118422169786184</v>
      </c>
    </row>
    <row r="118" spans="2:4" x14ac:dyDescent="0.25">
      <c r="B118" t="s">
        <v>467</v>
      </c>
      <c r="C118">
        <v>1.1900831259256848</v>
      </c>
      <c r="D118">
        <v>0.5876471246269791</v>
      </c>
    </row>
    <row r="119" spans="2:4" x14ac:dyDescent="0.25">
      <c r="B119" t="s">
        <v>504</v>
      </c>
      <c r="C119">
        <v>6.6789084095058486</v>
      </c>
      <c r="D119">
        <v>0.74806451313879241</v>
      </c>
    </row>
    <row r="120" spans="2:4" x14ac:dyDescent="0.25">
      <c r="B120" t="s">
        <v>520</v>
      </c>
      <c r="C120">
        <v>82.587719298245602</v>
      </c>
      <c r="D120">
        <v>1.3487099836759899</v>
      </c>
    </row>
    <row r="121" spans="2:4" x14ac:dyDescent="0.25">
      <c r="B121" t="s">
        <v>521</v>
      </c>
      <c r="C121">
        <v>93.006068885062447</v>
      </c>
      <c r="D121">
        <v>1.0282552096785555</v>
      </c>
    </row>
    <row r="123" spans="2:4" x14ac:dyDescent="0.25">
      <c r="B123" t="s">
        <v>470</v>
      </c>
      <c r="C123">
        <v>3.4501673838385032</v>
      </c>
      <c r="D123">
        <v>1.878606765427006</v>
      </c>
    </row>
    <row r="124" spans="2:4" x14ac:dyDescent="0.25">
      <c r="B124" t="s">
        <v>473</v>
      </c>
      <c r="C124">
        <v>6.5821995464852607</v>
      </c>
      <c r="D124">
        <v>0.83364583740484788</v>
      </c>
    </row>
    <row r="125" spans="2:4" x14ac:dyDescent="0.25">
      <c r="B125" t="s">
        <v>522</v>
      </c>
      <c r="C125">
        <v>51.502362449185512</v>
      </c>
      <c r="D125">
        <v>1.8482285859984489</v>
      </c>
    </row>
    <row r="126" spans="2:4" x14ac:dyDescent="0.25">
      <c r="B126" t="s">
        <v>523</v>
      </c>
      <c r="C126">
        <v>89.089143459082223</v>
      </c>
      <c r="D126">
        <v>1.0519540182963383</v>
      </c>
    </row>
    <row r="128" spans="2:4" x14ac:dyDescent="0.25">
      <c r="B128" t="s">
        <v>470</v>
      </c>
      <c r="C128">
        <v>3.4501673838385032</v>
      </c>
      <c r="D128">
        <v>1.878606765427006</v>
      </c>
    </row>
    <row r="129" spans="2:4" x14ac:dyDescent="0.25">
      <c r="B129" t="s">
        <v>476</v>
      </c>
      <c r="C129">
        <v>4.4619469131203466</v>
      </c>
      <c r="D129">
        <v>1.0792462105563403</v>
      </c>
    </row>
    <row r="130" spans="2:4" x14ac:dyDescent="0.25">
      <c r="B130" t="s">
        <v>524</v>
      </c>
      <c r="C130">
        <v>5.7338163092909795</v>
      </c>
      <c r="D130">
        <v>2.557660876683709</v>
      </c>
    </row>
    <row r="131" spans="2:4" x14ac:dyDescent="0.25">
      <c r="B131" t="s">
        <v>525</v>
      </c>
      <c r="C131">
        <v>0.8895268225047358</v>
      </c>
      <c r="D131">
        <v>0.4532113917887472</v>
      </c>
    </row>
    <row r="133" spans="2:4" x14ac:dyDescent="0.25">
      <c r="B133" t="s">
        <v>470</v>
      </c>
      <c r="C133">
        <v>3.4501673838385032</v>
      </c>
      <c r="D133">
        <v>1.878606765427006</v>
      </c>
    </row>
    <row r="134" spans="2:4" x14ac:dyDescent="0.25">
      <c r="B134" t="s">
        <v>526</v>
      </c>
      <c r="C134">
        <v>2.7228721008731998</v>
      </c>
      <c r="D134">
        <v>0.21604765379428853</v>
      </c>
    </row>
    <row r="135" spans="2:4" x14ac:dyDescent="0.25">
      <c r="B135" t="s">
        <v>527</v>
      </c>
      <c r="C135">
        <v>95.312377788206504</v>
      </c>
      <c r="D135">
        <v>0.74625693796208736</v>
      </c>
    </row>
    <row r="136" spans="2:4" x14ac:dyDescent="0.25">
      <c r="B136" t="s">
        <v>528</v>
      </c>
      <c r="C136">
        <v>90.134445908358956</v>
      </c>
      <c r="D136">
        <v>0.61877556312183157</v>
      </c>
    </row>
    <row r="138" spans="2:4" x14ac:dyDescent="0.25">
      <c r="B138" t="s">
        <v>470</v>
      </c>
      <c r="C138">
        <v>3.4501673838385032</v>
      </c>
      <c r="D138">
        <v>1.878606765427006</v>
      </c>
    </row>
    <row r="139" spans="2:4" x14ac:dyDescent="0.25">
      <c r="B139" t="s">
        <v>482</v>
      </c>
      <c r="C139">
        <v>6.4214951905568745</v>
      </c>
      <c r="D139">
        <v>0.40359729165808939</v>
      </c>
    </row>
    <row r="140" spans="2:4" x14ac:dyDescent="0.25">
      <c r="B140" t="s">
        <v>529</v>
      </c>
      <c r="C140">
        <v>92.458858909900144</v>
      </c>
      <c r="D140">
        <v>1.6150396031283802</v>
      </c>
    </row>
    <row r="141" spans="2:4" x14ac:dyDescent="0.25">
      <c r="B141" t="s">
        <v>530</v>
      </c>
      <c r="C141">
        <v>92.592319108916698</v>
      </c>
      <c r="D141">
        <v>0.90626728090443476</v>
      </c>
    </row>
    <row r="143" spans="2:4" x14ac:dyDescent="0.25">
      <c r="B143" t="s">
        <v>470</v>
      </c>
      <c r="C143">
        <v>3.4501673838385032</v>
      </c>
      <c r="D143">
        <v>1.878606765427006</v>
      </c>
    </row>
    <row r="144" spans="2:4" x14ac:dyDescent="0.25">
      <c r="B144" t="s">
        <v>531</v>
      </c>
      <c r="C144">
        <v>2.9282102841128919</v>
      </c>
      <c r="D144">
        <v>0.89929808822134571</v>
      </c>
    </row>
    <row r="145" spans="2:4" x14ac:dyDescent="0.25">
      <c r="B145" t="s">
        <v>532</v>
      </c>
      <c r="C145">
        <v>80.163673960150092</v>
      </c>
      <c r="D145">
        <v>1.6664949353204648</v>
      </c>
    </row>
    <row r="146" spans="2:4" x14ac:dyDescent="0.25">
      <c r="B146" t="s">
        <v>533</v>
      </c>
      <c r="C146">
        <v>89.986215074200217</v>
      </c>
      <c r="D146">
        <v>1.3382650397270555</v>
      </c>
    </row>
    <row r="148" spans="2:4" x14ac:dyDescent="0.25">
      <c r="B148" t="s">
        <v>470</v>
      </c>
      <c r="C148">
        <v>3.4501673838385032</v>
      </c>
      <c r="D148">
        <v>1.878606765427006</v>
      </c>
    </row>
    <row r="149" spans="2:4" x14ac:dyDescent="0.25">
      <c r="B149" t="s">
        <v>488</v>
      </c>
      <c r="C149">
        <v>6.6789084095058486</v>
      </c>
      <c r="D149">
        <v>0.74806451313879241</v>
      </c>
    </row>
    <row r="150" spans="2:4" x14ac:dyDescent="0.25">
      <c r="B150" t="s">
        <v>534</v>
      </c>
      <c r="C150">
        <v>86.004617377552066</v>
      </c>
      <c r="D150">
        <v>2.1476714699954487</v>
      </c>
    </row>
    <row r="151" spans="2:4" x14ac:dyDescent="0.25">
      <c r="B151" t="s">
        <v>535</v>
      </c>
      <c r="C151">
        <v>90.428799988048752</v>
      </c>
      <c r="D151">
        <v>0.87447798480844985</v>
      </c>
    </row>
    <row r="153" spans="2:4" x14ac:dyDescent="0.25">
      <c r="B153" t="s">
        <v>476</v>
      </c>
      <c r="C153">
        <v>4.4619469131203466</v>
      </c>
      <c r="D153">
        <v>1.0792462105563403</v>
      </c>
    </row>
    <row r="154" spans="2:4" x14ac:dyDescent="0.25">
      <c r="B154" t="s">
        <v>513</v>
      </c>
      <c r="C154">
        <v>2.7228721008731998</v>
      </c>
      <c r="D154">
        <v>0.21604765379428853</v>
      </c>
    </row>
    <row r="155" spans="2:4" x14ac:dyDescent="0.25">
      <c r="B155" t="s">
        <v>536</v>
      </c>
      <c r="C155">
        <v>91.746885133981905</v>
      </c>
      <c r="D155">
        <v>1.8916181306594497</v>
      </c>
    </row>
    <row r="156" spans="2:4" x14ac:dyDescent="0.25">
      <c r="B156" t="s">
        <v>537</v>
      </c>
      <c r="C156">
        <v>89.044188436183035</v>
      </c>
      <c r="D156">
        <v>1.0735833628660858</v>
      </c>
    </row>
    <row r="158" spans="2:4" x14ac:dyDescent="0.25">
      <c r="B158" t="s">
        <v>476</v>
      </c>
      <c r="C158">
        <v>4.4619469131203466</v>
      </c>
      <c r="D158">
        <v>1.0792462105563403</v>
      </c>
    </row>
    <row r="159" spans="2:4" x14ac:dyDescent="0.25">
      <c r="B159" t="s">
        <v>482</v>
      </c>
      <c r="C159">
        <v>6.4214951905568745</v>
      </c>
      <c r="D159">
        <v>0.40359729165808939</v>
      </c>
    </row>
    <row r="160" spans="2:4" x14ac:dyDescent="0.25">
      <c r="B160" t="s">
        <v>538</v>
      </c>
      <c r="C160">
        <v>87.806796600058021</v>
      </c>
      <c r="D160">
        <v>3.2340061179901411</v>
      </c>
    </row>
    <row r="161" spans="2:4" x14ac:dyDescent="0.25">
      <c r="B161" t="s">
        <v>539</v>
      </c>
      <c r="C161">
        <v>90.887902751702043</v>
      </c>
      <c r="D161">
        <v>0.760058105827221</v>
      </c>
    </row>
    <row r="163" spans="2:4" x14ac:dyDescent="0.25">
      <c r="B163" t="s">
        <v>476</v>
      </c>
      <c r="C163">
        <v>4.4619469131203466</v>
      </c>
      <c r="D163">
        <v>1.0792462105563403</v>
      </c>
    </row>
    <row r="164" spans="2:4" x14ac:dyDescent="0.25">
      <c r="B164" t="s">
        <v>485</v>
      </c>
      <c r="C164">
        <v>2.9282102841128919</v>
      </c>
      <c r="D164">
        <v>0.89929808822134571</v>
      </c>
    </row>
    <row r="165" spans="2:4" x14ac:dyDescent="0.25">
      <c r="B165" t="s">
        <v>540</v>
      </c>
      <c r="C165">
        <v>80.024221270294575</v>
      </c>
      <c r="D165">
        <v>2.247228075440264</v>
      </c>
    </row>
    <row r="166" spans="2:4" x14ac:dyDescent="0.25">
      <c r="B166" t="s">
        <v>541</v>
      </c>
      <c r="C166">
        <v>88.988819312978322</v>
      </c>
      <c r="D166">
        <v>1.1135103607772656</v>
      </c>
    </row>
    <row r="168" spans="2:4" x14ac:dyDescent="0.25">
      <c r="B168" t="s">
        <v>476</v>
      </c>
      <c r="C168">
        <v>4.4619469131203466</v>
      </c>
      <c r="D168">
        <v>1.0792462105563403</v>
      </c>
    </row>
    <row r="169" spans="2:4" x14ac:dyDescent="0.25">
      <c r="B169" t="s">
        <v>504</v>
      </c>
      <c r="C169">
        <v>6.6789084095058486</v>
      </c>
      <c r="D169">
        <v>0.74806451313879241</v>
      </c>
    </row>
    <row r="170" spans="2:4" x14ac:dyDescent="0.25">
      <c r="B170" t="s">
        <v>542</v>
      </c>
      <c r="C170">
        <v>71.628419370354848</v>
      </c>
      <c r="D170">
        <v>1.3492966696656465</v>
      </c>
    </row>
    <row r="171" spans="2:4" x14ac:dyDescent="0.25">
      <c r="B171" t="s">
        <v>543</v>
      </c>
      <c r="C171">
        <v>83.417402845932273</v>
      </c>
      <c r="D171">
        <v>1.7938110265301668</v>
      </c>
    </row>
    <row r="173" spans="2:4" x14ac:dyDescent="0.25">
      <c r="B173" t="s">
        <v>513</v>
      </c>
      <c r="C173">
        <v>2.7228721008731998</v>
      </c>
      <c r="D173">
        <v>0.21604765379428853</v>
      </c>
    </row>
    <row r="174" spans="2:4" x14ac:dyDescent="0.25">
      <c r="B174" t="s">
        <v>482</v>
      </c>
      <c r="C174">
        <v>6.4214951905568745</v>
      </c>
      <c r="D174">
        <v>0.40359729165808939</v>
      </c>
    </row>
    <row r="175" spans="2:4" x14ac:dyDescent="0.25">
      <c r="B175" t="s">
        <v>544</v>
      </c>
      <c r="C175">
        <v>91.825354747019517</v>
      </c>
      <c r="D175">
        <v>0.44900364136690069</v>
      </c>
    </row>
    <row r="176" spans="2:4" x14ac:dyDescent="0.25">
      <c r="B176" t="s">
        <v>545</v>
      </c>
      <c r="C176">
        <v>95.916495866285558</v>
      </c>
      <c r="D176">
        <v>0.29482322898484764</v>
      </c>
    </row>
    <row r="178" spans="2:4" x14ac:dyDescent="0.25">
      <c r="B178" t="s">
        <v>513</v>
      </c>
      <c r="C178">
        <v>2.7228721008731998</v>
      </c>
      <c r="D178">
        <v>0.21604765379428853</v>
      </c>
    </row>
    <row r="179" spans="2:4" x14ac:dyDescent="0.25">
      <c r="B179" t="s">
        <v>485</v>
      </c>
      <c r="C179">
        <v>2.9282102841128919</v>
      </c>
      <c r="D179">
        <v>0.89929808822134571</v>
      </c>
    </row>
    <row r="180" spans="2:4" x14ac:dyDescent="0.25">
      <c r="B180" t="s">
        <v>546</v>
      </c>
      <c r="C180">
        <v>82.802862552549655</v>
      </c>
      <c r="D180">
        <v>0.22673973877383702</v>
      </c>
    </row>
    <row r="181" spans="2:4" x14ac:dyDescent="0.25">
      <c r="B181" t="s">
        <v>547</v>
      </c>
      <c r="C181">
        <v>93.369618513512265</v>
      </c>
      <c r="D181">
        <v>0.81289839416664189</v>
      </c>
    </row>
    <row r="183" spans="2:4" x14ac:dyDescent="0.25">
      <c r="B183" t="s">
        <v>513</v>
      </c>
      <c r="C183">
        <v>2.7228721008731998</v>
      </c>
      <c r="D183">
        <v>0.21604765379428853</v>
      </c>
    </row>
    <row r="184" spans="2:4" x14ac:dyDescent="0.25">
      <c r="B184" t="s">
        <v>504</v>
      </c>
      <c r="C184">
        <v>6.6789084095058486</v>
      </c>
      <c r="D184">
        <v>0.74806451313879241</v>
      </c>
    </row>
    <row r="185" spans="2:4" x14ac:dyDescent="0.25">
      <c r="B185" t="s">
        <v>548</v>
      </c>
      <c r="C185">
        <v>86.279197800862633</v>
      </c>
      <c r="D185">
        <v>1.3643681345589327</v>
      </c>
    </row>
    <row r="186" spans="2:4" x14ac:dyDescent="0.25">
      <c r="B186" t="s">
        <v>549</v>
      </c>
      <c r="C186">
        <v>95.26675902688261</v>
      </c>
      <c r="D186">
        <v>0.89829812869168024</v>
      </c>
    </row>
    <row r="188" spans="2:4" x14ac:dyDescent="0.25">
      <c r="B188" t="s">
        <v>482</v>
      </c>
      <c r="C188">
        <v>6.4214951905568745</v>
      </c>
      <c r="D188">
        <v>0.40359729165808939</v>
      </c>
    </row>
    <row r="189" spans="2:4" x14ac:dyDescent="0.25">
      <c r="B189" t="s">
        <v>485</v>
      </c>
      <c r="C189">
        <v>2.9282102841128919</v>
      </c>
      <c r="D189">
        <v>0.89929808822134571</v>
      </c>
    </row>
    <row r="190" spans="2:4" x14ac:dyDescent="0.25">
      <c r="B190" t="s">
        <v>550</v>
      </c>
      <c r="C190">
        <v>84.129247342236269</v>
      </c>
      <c r="D190">
        <v>1.7101271480470865</v>
      </c>
    </row>
    <row r="191" spans="2:4" x14ac:dyDescent="0.25">
      <c r="B191" t="s">
        <v>551</v>
      </c>
      <c r="C191">
        <v>95.201587539777222</v>
      </c>
      <c r="D191">
        <v>0.30019554922477437</v>
      </c>
    </row>
    <row r="193" spans="2:4" x14ac:dyDescent="0.25">
      <c r="B193" t="s">
        <v>482</v>
      </c>
      <c r="C193">
        <v>6.4214951905568745</v>
      </c>
      <c r="D193">
        <v>0.40359729165808939</v>
      </c>
    </row>
    <row r="194" spans="2:4" x14ac:dyDescent="0.25">
      <c r="B194" t="s">
        <v>504</v>
      </c>
      <c r="C194">
        <v>6.6789084095058486</v>
      </c>
      <c r="D194">
        <v>0.74806451313879241</v>
      </c>
    </row>
    <row r="195" spans="2:4" x14ac:dyDescent="0.25">
      <c r="B195" t="s">
        <v>552</v>
      </c>
      <c r="C195">
        <v>15.558840359327684</v>
      </c>
      <c r="D195">
        <v>0.78078909102227034</v>
      </c>
    </row>
    <row r="196" spans="2:4" x14ac:dyDescent="0.25">
      <c r="B196" t="s">
        <v>553</v>
      </c>
      <c r="C196">
        <v>1.952003284304294</v>
      </c>
      <c r="D196">
        <v>0.12866246094220196</v>
      </c>
    </row>
    <row r="198" spans="2:4" x14ac:dyDescent="0.25">
      <c r="B198" t="s">
        <v>485</v>
      </c>
      <c r="C198">
        <v>2.9282102841128919</v>
      </c>
      <c r="D198">
        <v>0.89929808822134571</v>
      </c>
    </row>
    <row r="199" spans="2:4" x14ac:dyDescent="0.25">
      <c r="B199" t="s">
        <v>504</v>
      </c>
      <c r="C199">
        <v>6.6789084095058486</v>
      </c>
      <c r="D199">
        <v>0.74806451313879241</v>
      </c>
    </row>
    <row r="200" spans="2:4" x14ac:dyDescent="0.25">
      <c r="B200" t="s">
        <v>554</v>
      </c>
      <c r="C200">
        <v>87.146653887200614</v>
      </c>
      <c r="D200">
        <v>1.2940518468375675</v>
      </c>
    </row>
    <row r="201" spans="2:4" x14ac:dyDescent="0.25">
      <c r="B201" t="s">
        <v>555</v>
      </c>
      <c r="C201">
        <v>77.17590094690803</v>
      </c>
      <c r="D201">
        <v>0.92779084409843138</v>
      </c>
    </row>
    <row r="204" spans="2:4" x14ac:dyDescent="0.25">
      <c r="B204" t="s">
        <v>16</v>
      </c>
      <c r="C204">
        <v>96.005269290970219</v>
      </c>
      <c r="D204">
        <v>0.63551895200548925</v>
      </c>
    </row>
    <row r="207" spans="2:4" x14ac:dyDescent="0.25">
      <c r="B207" t="s">
        <v>430</v>
      </c>
      <c r="C207">
        <v>0.54141153722204316</v>
      </c>
      <c r="D207">
        <v>0.27978671257432947</v>
      </c>
    </row>
    <row r="208" spans="2:4" x14ac:dyDescent="0.25">
      <c r="B208" t="s">
        <v>429</v>
      </c>
      <c r="C208">
        <v>1.3274753246827868</v>
      </c>
      <c r="D208">
        <v>0.42374658109869701</v>
      </c>
    </row>
    <row r="209" spans="2:5" x14ac:dyDescent="0.25">
      <c r="B209" t="s">
        <v>407</v>
      </c>
      <c r="C209">
        <v>63.066314027852492</v>
      </c>
      <c r="D209">
        <v>5.1634856335569914</v>
      </c>
    </row>
    <row r="210" spans="2:5" x14ac:dyDescent="0.25">
      <c r="B210" t="s">
        <v>411</v>
      </c>
      <c r="C210">
        <v>59.903935283021184</v>
      </c>
      <c r="D210">
        <v>4.9974468922239321</v>
      </c>
    </row>
    <row r="212" spans="2:5" x14ac:dyDescent="0.25">
      <c r="B212" t="s">
        <v>429</v>
      </c>
      <c r="C212">
        <v>1.3274753246827868</v>
      </c>
      <c r="D212">
        <v>0.42374658109869701</v>
      </c>
    </row>
    <row r="213" spans="2:5" x14ac:dyDescent="0.25">
      <c r="B213" t="s">
        <v>431</v>
      </c>
      <c r="C213">
        <v>0.96449282580574403</v>
      </c>
      <c r="D213">
        <v>0.28314223497650087</v>
      </c>
    </row>
    <row r="214" spans="2:5" x14ac:dyDescent="0.25">
      <c r="B214" t="s">
        <v>408</v>
      </c>
      <c r="C214">
        <v>41.759454241444047</v>
      </c>
      <c r="D214">
        <v>4.3362274167167421</v>
      </c>
    </row>
    <row r="215" spans="2:5" x14ac:dyDescent="0.25">
      <c r="B215" t="s">
        <v>415</v>
      </c>
      <c r="C215">
        <v>50.753953416348473</v>
      </c>
      <c r="D215">
        <v>2.1557927360644116</v>
      </c>
    </row>
    <row r="217" spans="2:5" x14ac:dyDescent="0.25">
      <c r="B217" t="s">
        <v>429</v>
      </c>
      <c r="C217">
        <v>1.3274753246827868</v>
      </c>
      <c r="D217">
        <v>0.42374658109869701</v>
      </c>
    </row>
    <row r="218" spans="2:5" ht="15.75" x14ac:dyDescent="0.25">
      <c r="B218" t="s">
        <v>432</v>
      </c>
      <c r="C218">
        <v>0.96449282580574403</v>
      </c>
      <c r="D218">
        <v>0.28314223497650087</v>
      </c>
      <c r="E218" s="31"/>
    </row>
    <row r="219" spans="2:5" x14ac:dyDescent="0.25">
      <c r="B219" t="s">
        <v>409</v>
      </c>
      <c r="C219">
        <v>53.338877547523587</v>
      </c>
      <c r="D219">
        <v>5.9729687355492604</v>
      </c>
    </row>
    <row r="220" spans="2:5" x14ac:dyDescent="0.25">
      <c r="B220" t="s">
        <v>419</v>
      </c>
      <c r="C220">
        <v>39.224254044645157</v>
      </c>
      <c r="D220">
        <v>6.2117307272927249</v>
      </c>
    </row>
    <row r="222" spans="2:5" x14ac:dyDescent="0.25">
      <c r="B222" t="s">
        <v>429</v>
      </c>
      <c r="C222">
        <v>1.3274753246827868</v>
      </c>
      <c r="D222">
        <v>0.42374658109869701</v>
      </c>
    </row>
    <row r="223" spans="2:5" x14ac:dyDescent="0.25">
      <c r="B223" t="s">
        <v>433</v>
      </c>
      <c r="C223">
        <v>2.9300927928847096</v>
      </c>
      <c r="D223">
        <v>0.3994415018942109</v>
      </c>
    </row>
    <row r="224" spans="2:5" x14ac:dyDescent="0.25">
      <c r="B224" t="s">
        <v>410</v>
      </c>
      <c r="C224">
        <v>38.809168477237201</v>
      </c>
      <c r="D224">
        <v>4.0808677434288319</v>
      </c>
    </row>
    <row r="225" spans="2:4" x14ac:dyDescent="0.25">
      <c r="B225" t="s">
        <v>423</v>
      </c>
      <c r="C225">
        <v>82.6594233399979</v>
      </c>
      <c r="D225">
        <v>2.8270484069050572</v>
      </c>
    </row>
    <row r="227" spans="2:4" x14ac:dyDescent="0.25">
      <c r="B227" t="s">
        <v>430</v>
      </c>
      <c r="C227">
        <v>0.54141153722204316</v>
      </c>
      <c r="D227">
        <v>0.27978671257432947</v>
      </c>
    </row>
    <row r="228" spans="2:4" x14ac:dyDescent="0.25">
      <c r="B228" t="s">
        <v>431</v>
      </c>
      <c r="C228">
        <v>0.96449282580574403</v>
      </c>
      <c r="D228">
        <v>0.28314223497650087</v>
      </c>
    </row>
    <row r="229" spans="2:4" x14ac:dyDescent="0.25">
      <c r="B229" t="s">
        <v>412</v>
      </c>
      <c r="C229">
        <v>30.222673410121615</v>
      </c>
      <c r="D229">
        <v>4.8124478667512181</v>
      </c>
    </row>
    <row r="230" spans="2:4" x14ac:dyDescent="0.25">
      <c r="B230" t="s">
        <v>416</v>
      </c>
      <c r="C230">
        <v>97.639626037928323</v>
      </c>
      <c r="D230">
        <v>0.48340421089880053</v>
      </c>
    </row>
    <row r="232" spans="2:4" x14ac:dyDescent="0.25">
      <c r="B232" t="s">
        <v>430</v>
      </c>
      <c r="C232">
        <v>0.54141153722204316</v>
      </c>
      <c r="D232">
        <v>0.27978671257432947</v>
      </c>
    </row>
    <row r="233" spans="2:4" x14ac:dyDescent="0.25">
      <c r="B233" t="s">
        <v>432</v>
      </c>
      <c r="C233">
        <v>2.4178881316654284</v>
      </c>
      <c r="D233">
        <v>0.27447745766560783</v>
      </c>
    </row>
    <row r="234" spans="2:4" x14ac:dyDescent="0.25">
      <c r="B234" t="s">
        <v>413</v>
      </c>
      <c r="C234">
        <v>97.362502691907537</v>
      </c>
      <c r="D234">
        <v>1.0151543419783535</v>
      </c>
    </row>
    <row r="235" spans="2:4" x14ac:dyDescent="0.25">
      <c r="B235" t="s">
        <v>420</v>
      </c>
      <c r="C235">
        <v>93.199050629823674</v>
      </c>
      <c r="D235">
        <v>1.0565799051923805</v>
      </c>
    </row>
    <row r="237" spans="2:4" x14ac:dyDescent="0.25">
      <c r="B237" t="s">
        <v>430</v>
      </c>
      <c r="C237">
        <v>0.54141153722204316</v>
      </c>
      <c r="D237">
        <v>0.27978671257432947</v>
      </c>
    </row>
    <row r="238" spans="2:4" x14ac:dyDescent="0.25">
      <c r="B238" t="s">
        <v>433</v>
      </c>
      <c r="C238">
        <v>2.9300927928847096</v>
      </c>
      <c r="D238">
        <v>0.3994415018942109</v>
      </c>
    </row>
    <row r="239" spans="2:4" x14ac:dyDescent="0.25">
      <c r="B239" t="s">
        <v>414</v>
      </c>
      <c r="C239">
        <v>88.164117686326918</v>
      </c>
      <c r="D239">
        <v>3.6381869094885571</v>
      </c>
    </row>
    <row r="240" spans="2:4" x14ac:dyDescent="0.25">
      <c r="B240" t="s">
        <v>424</v>
      </c>
      <c r="C240">
        <v>97.308056306931448</v>
      </c>
      <c r="D240">
        <v>0.56916100555483062</v>
      </c>
    </row>
    <row r="242" spans="2:4" x14ac:dyDescent="0.25">
      <c r="B242" t="s">
        <v>431</v>
      </c>
      <c r="C242">
        <v>0.96449282580574403</v>
      </c>
      <c r="D242">
        <v>0.28314223497650087</v>
      </c>
    </row>
    <row r="243" spans="2:4" x14ac:dyDescent="0.25">
      <c r="B243" t="s">
        <v>432</v>
      </c>
      <c r="C243">
        <v>2.4178881316654284</v>
      </c>
      <c r="D243">
        <v>0.27447745766560783</v>
      </c>
    </row>
    <row r="244" spans="2:4" x14ac:dyDescent="0.25">
      <c r="B244" t="s">
        <v>417</v>
      </c>
      <c r="C244">
        <v>98.767246937459717</v>
      </c>
      <c r="D244">
        <v>0.54579091344334585</v>
      </c>
    </row>
    <row r="245" spans="2:4" x14ac:dyDescent="0.25">
      <c r="B245" t="s">
        <v>421</v>
      </c>
      <c r="C245">
        <v>62.634110127198312</v>
      </c>
      <c r="D245">
        <v>6.9236390589455663</v>
      </c>
    </row>
    <row r="247" spans="2:4" x14ac:dyDescent="0.25">
      <c r="B247" t="s">
        <v>432</v>
      </c>
      <c r="C247">
        <v>2.4178881316654284</v>
      </c>
      <c r="D247">
        <v>0.27447745766560783</v>
      </c>
    </row>
    <row r="248" spans="2:4" x14ac:dyDescent="0.25">
      <c r="B248" t="s">
        <v>433</v>
      </c>
      <c r="C248">
        <v>2.9300927928847096</v>
      </c>
      <c r="D248">
        <v>0.3994415018942109</v>
      </c>
    </row>
    <row r="249" spans="2:4" x14ac:dyDescent="0.25">
      <c r="B249" t="s">
        <v>422</v>
      </c>
      <c r="C249">
        <v>70.638380003164059</v>
      </c>
      <c r="D249">
        <v>4.1316722078541277</v>
      </c>
    </row>
    <row r="250" spans="2:4" x14ac:dyDescent="0.25">
      <c r="B250" t="s">
        <v>426</v>
      </c>
      <c r="C250">
        <v>98.472977900097632</v>
      </c>
      <c r="D250">
        <v>0.32971466399833504</v>
      </c>
    </row>
    <row r="252" spans="2:4" x14ac:dyDescent="0.25">
      <c r="B252" t="s">
        <v>431</v>
      </c>
      <c r="C252">
        <v>0.96449282580574403</v>
      </c>
      <c r="D252">
        <v>0.28314223497650087</v>
      </c>
    </row>
    <row r="253" spans="2:4" x14ac:dyDescent="0.25">
      <c r="B253" t="s">
        <v>433</v>
      </c>
      <c r="C253">
        <v>2.9300927928847096</v>
      </c>
      <c r="D253">
        <v>0.3994415018942109</v>
      </c>
    </row>
    <row r="254" spans="2:4" x14ac:dyDescent="0.25">
      <c r="B254" t="s">
        <v>418</v>
      </c>
      <c r="C254">
        <v>94.404041618250062</v>
      </c>
      <c r="D254">
        <v>1.4541409231342086</v>
      </c>
    </row>
    <row r="255" spans="2:4" x14ac:dyDescent="0.25">
      <c r="B255" t="s">
        <v>425</v>
      </c>
      <c r="C255">
        <v>95.598388566294247</v>
      </c>
      <c r="D255">
        <v>1.0985065807221546</v>
      </c>
    </row>
    <row r="259" spans="2:4" x14ac:dyDescent="0.25">
      <c r="B259" t="s">
        <v>368</v>
      </c>
      <c r="C259">
        <v>87.290579431252226</v>
      </c>
      <c r="D259">
        <v>0.80023461680198626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workbookViewId="0">
      <selection activeCell="E11" sqref="E11"/>
    </sheetView>
  </sheetViews>
  <sheetFormatPr defaultRowHeight="15" x14ac:dyDescent="0.25"/>
  <sheetData>
    <row r="1" spans="2:9" x14ac:dyDescent="0.25">
      <c r="H1" s="24"/>
    </row>
    <row r="2" spans="2:9" x14ac:dyDescent="0.25">
      <c r="H2" s="24"/>
    </row>
    <row r="3" spans="2:9" x14ac:dyDescent="0.25">
      <c r="H3" s="24"/>
    </row>
    <row r="4" spans="2:9" x14ac:dyDescent="0.25">
      <c r="B4" t="s">
        <v>429</v>
      </c>
      <c r="C4">
        <v>1.3274753246827868</v>
      </c>
      <c r="E4" t="s">
        <v>464</v>
      </c>
      <c r="F4">
        <v>1.5662241084157624</v>
      </c>
      <c r="H4" s="24"/>
    </row>
    <row r="5" spans="2:9" x14ac:dyDescent="0.25">
      <c r="B5" t="s">
        <v>431</v>
      </c>
      <c r="C5">
        <v>0.96449282580574403</v>
      </c>
      <c r="E5" t="s">
        <v>482</v>
      </c>
      <c r="F5">
        <v>6.4214951905568745</v>
      </c>
      <c r="H5" s="24"/>
    </row>
    <row r="6" spans="2:9" x14ac:dyDescent="0.25">
      <c r="B6" t="s">
        <v>408</v>
      </c>
      <c r="C6">
        <v>41.759454241444047</v>
      </c>
      <c r="E6" t="s">
        <v>408</v>
      </c>
      <c r="F6">
        <v>93.940891351446567</v>
      </c>
      <c r="H6" s="24"/>
    </row>
    <row r="7" spans="2:9" x14ac:dyDescent="0.25">
      <c r="B7" t="s">
        <v>415</v>
      </c>
      <c r="C7">
        <v>50.753953416348473</v>
      </c>
      <c r="E7" t="s">
        <v>415</v>
      </c>
      <c r="F7">
        <v>96.228901207620751</v>
      </c>
      <c r="H7" s="24"/>
    </row>
    <row r="8" spans="2:9" x14ac:dyDescent="0.25">
      <c r="H8" s="24"/>
    </row>
    <row r="9" spans="2:9" x14ac:dyDescent="0.25">
      <c r="H9" s="24"/>
    </row>
    <row r="12" spans="2:9" x14ac:dyDescent="0.25">
      <c r="C12" s="24" t="s">
        <v>556</v>
      </c>
      <c r="I12" t="s">
        <v>557</v>
      </c>
    </row>
    <row r="13" spans="2:9" x14ac:dyDescent="0.25">
      <c r="C13" s="24" t="s">
        <v>558</v>
      </c>
      <c r="I13" t="s">
        <v>560</v>
      </c>
    </row>
    <row r="14" spans="2:9" x14ac:dyDescent="0.25">
      <c r="C14" s="24" t="s">
        <v>559</v>
      </c>
      <c r="I14" t="s">
        <v>561</v>
      </c>
    </row>
    <row r="17" spans="3:13" x14ac:dyDescent="0.25">
      <c r="C17" s="4" t="s">
        <v>9</v>
      </c>
      <c r="D17" s="4">
        <v>160</v>
      </c>
      <c r="E17" s="4">
        <v>17</v>
      </c>
      <c r="F17" s="4">
        <v>177</v>
      </c>
      <c r="G17" s="4">
        <v>90.395480225988706</v>
      </c>
      <c r="I17" s="4" t="s">
        <v>6</v>
      </c>
      <c r="J17" s="4">
        <v>143</v>
      </c>
      <c r="K17" s="4">
        <v>145</v>
      </c>
      <c r="L17" s="4">
        <v>288</v>
      </c>
      <c r="M17" s="4">
        <v>49.652777777777779</v>
      </c>
    </row>
    <row r="18" spans="3:13" x14ac:dyDescent="0.25">
      <c r="C18" s="4" t="s">
        <v>9</v>
      </c>
      <c r="D18" s="4">
        <v>161</v>
      </c>
      <c r="E18" s="4">
        <v>9</v>
      </c>
      <c r="F18" s="4">
        <v>170</v>
      </c>
      <c r="G18" s="4">
        <v>94.705882352941174</v>
      </c>
      <c r="I18" s="4" t="s">
        <v>6</v>
      </c>
      <c r="J18" s="4">
        <v>93</v>
      </c>
      <c r="K18" s="4">
        <v>175</v>
      </c>
      <c r="L18" s="4">
        <v>268</v>
      </c>
      <c r="M18" s="4">
        <v>34.701492537313435</v>
      </c>
    </row>
    <row r="19" spans="3:13" x14ac:dyDescent="0.25">
      <c r="C19" s="4" t="s">
        <v>9</v>
      </c>
      <c r="D19" s="4">
        <v>118</v>
      </c>
      <c r="E19" s="4">
        <v>4</v>
      </c>
      <c r="F19" s="4">
        <v>122</v>
      </c>
      <c r="G19" s="4">
        <v>96.721311475409834</v>
      </c>
      <c r="I19" s="4" t="s">
        <v>6</v>
      </c>
      <c r="J19" s="4">
        <v>124</v>
      </c>
      <c r="K19" s="4">
        <v>179</v>
      </c>
      <c r="L19" s="4">
        <v>303</v>
      </c>
      <c r="M19" s="4">
        <v>40.924092409240927</v>
      </c>
    </row>
    <row r="20" spans="3:13" x14ac:dyDescent="0.25">
      <c r="C20" s="4" t="s">
        <v>9</v>
      </c>
      <c r="D20" s="4">
        <v>146.33333333333334</v>
      </c>
      <c r="E20" s="4">
        <v>10</v>
      </c>
      <c r="F20" s="4">
        <v>156.33333333333334</v>
      </c>
      <c r="G20" s="4">
        <v>93.940891351446567</v>
      </c>
      <c r="I20" s="4" t="s">
        <v>6</v>
      </c>
      <c r="J20" s="4">
        <v>120</v>
      </c>
      <c r="K20" s="4">
        <v>166.33333333333334</v>
      </c>
      <c r="L20" s="4">
        <v>286.33333333333331</v>
      </c>
      <c r="M20" s="4">
        <v>41.759454241444047</v>
      </c>
    </row>
    <row r="23" spans="3:13" x14ac:dyDescent="0.25">
      <c r="C23" s="4" t="s">
        <v>7</v>
      </c>
      <c r="D23" s="4">
        <v>281</v>
      </c>
      <c r="E23" s="4">
        <v>10</v>
      </c>
      <c r="F23" s="4">
        <v>291</v>
      </c>
      <c r="G23" s="4">
        <v>96.56357388316151</v>
      </c>
      <c r="I23" s="4" t="s">
        <v>10</v>
      </c>
      <c r="J23" s="4">
        <v>135</v>
      </c>
      <c r="K23" s="4">
        <v>125</v>
      </c>
      <c r="L23" s="4">
        <v>260</v>
      </c>
      <c r="M23" s="4">
        <v>51.923076923076927</v>
      </c>
    </row>
    <row r="24" spans="3:13" x14ac:dyDescent="0.25">
      <c r="C24" s="4" t="s">
        <v>7</v>
      </c>
      <c r="D24" s="4">
        <v>276</v>
      </c>
      <c r="E24" s="4">
        <v>11</v>
      </c>
      <c r="F24" s="4">
        <v>287</v>
      </c>
      <c r="G24" s="4">
        <v>96.167247386759584</v>
      </c>
      <c r="I24" s="4" t="s">
        <v>10</v>
      </c>
      <c r="J24" s="4">
        <v>150</v>
      </c>
      <c r="K24" s="4">
        <v>129</v>
      </c>
      <c r="L24" s="4">
        <v>279</v>
      </c>
      <c r="M24" s="4">
        <v>53.763440860215049</v>
      </c>
    </row>
    <row r="25" spans="3:13" x14ac:dyDescent="0.25">
      <c r="C25" s="4" t="s">
        <v>7</v>
      </c>
      <c r="D25" s="4">
        <v>261</v>
      </c>
      <c r="E25" s="4">
        <v>11</v>
      </c>
      <c r="F25" s="4">
        <v>272</v>
      </c>
      <c r="G25" s="4">
        <v>95.955882352941174</v>
      </c>
      <c r="I25" s="4" t="s">
        <v>10</v>
      </c>
      <c r="J25" s="4">
        <v>136</v>
      </c>
      <c r="K25" s="4">
        <v>156</v>
      </c>
      <c r="L25" s="4">
        <v>292</v>
      </c>
      <c r="M25" s="4">
        <v>46.575342465753423</v>
      </c>
    </row>
    <row r="26" spans="3:13" x14ac:dyDescent="0.25">
      <c r="C26" s="4" t="s">
        <v>7</v>
      </c>
      <c r="D26" s="4">
        <v>272.66666666666669</v>
      </c>
      <c r="E26" s="4">
        <v>10.666666666666666</v>
      </c>
      <c r="F26" s="4">
        <v>283.33333333333331</v>
      </c>
      <c r="G26" s="4">
        <v>96.228901207620751</v>
      </c>
      <c r="I26" s="4" t="s">
        <v>10</v>
      </c>
      <c r="J26" s="4">
        <v>140.33333333333334</v>
      </c>
      <c r="K26" s="4">
        <v>136.66666666666666</v>
      </c>
      <c r="L26" s="4">
        <v>277</v>
      </c>
      <c r="M26" s="4">
        <v>50.753953416348473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20"/>
  <sheetViews>
    <sheetView workbookViewId="0">
      <selection activeCell="J8" sqref="J8"/>
    </sheetView>
  </sheetViews>
  <sheetFormatPr defaultRowHeight="15" x14ac:dyDescent="0.25"/>
  <sheetData>
    <row r="4" spans="6:10" x14ac:dyDescent="0.25">
      <c r="F4" t="s">
        <v>272</v>
      </c>
      <c r="G4">
        <v>60.666666666666664</v>
      </c>
    </row>
    <row r="5" spans="6:10" x14ac:dyDescent="0.25">
      <c r="F5" t="s">
        <v>273</v>
      </c>
      <c r="G5">
        <v>41.333333333333336</v>
      </c>
      <c r="I5" t="s">
        <v>710</v>
      </c>
      <c r="J5">
        <f>AVERAGE(G4:G19)</f>
        <v>48.5</v>
      </c>
    </row>
    <row r="6" spans="6:10" x14ac:dyDescent="0.25">
      <c r="F6" t="s">
        <v>274</v>
      </c>
      <c r="G6">
        <v>32.666666666666664</v>
      </c>
      <c r="I6" t="s">
        <v>708</v>
      </c>
      <c r="J6">
        <f>STDEV(G4:G19)</f>
        <v>12.795832654944101</v>
      </c>
    </row>
    <row r="7" spans="6:10" x14ac:dyDescent="0.25">
      <c r="F7" t="s">
        <v>275</v>
      </c>
      <c r="G7">
        <v>68.666666666666671</v>
      </c>
      <c r="I7" t="s">
        <v>709</v>
      </c>
      <c r="J7">
        <f>J6/SQRT(17)</f>
        <v>3.1034452708271876</v>
      </c>
    </row>
    <row r="8" spans="6:10" x14ac:dyDescent="0.25">
      <c r="F8" t="s">
        <v>55</v>
      </c>
      <c r="G8">
        <v>58.333333333333336</v>
      </c>
    </row>
    <row r="9" spans="6:10" x14ac:dyDescent="0.25">
      <c r="F9" t="s">
        <v>59</v>
      </c>
      <c r="G9">
        <v>36</v>
      </c>
    </row>
    <row r="10" spans="6:10" x14ac:dyDescent="0.25">
      <c r="F10" t="s">
        <v>119</v>
      </c>
      <c r="G10">
        <v>49.333333333333336</v>
      </c>
    </row>
    <row r="11" spans="6:10" x14ac:dyDescent="0.25">
      <c r="F11" t="s">
        <v>123</v>
      </c>
      <c r="G11">
        <v>32</v>
      </c>
    </row>
    <row r="12" spans="6:10" x14ac:dyDescent="0.25">
      <c r="F12" t="s">
        <v>127</v>
      </c>
      <c r="G12">
        <v>34.333333333333336</v>
      </c>
    </row>
    <row r="13" spans="6:10" x14ac:dyDescent="0.25">
      <c r="F13" t="s">
        <v>131</v>
      </c>
      <c r="G13">
        <v>57.666666666666664</v>
      </c>
    </row>
    <row r="14" spans="6:10" x14ac:dyDescent="0.25">
      <c r="F14" t="s">
        <v>63</v>
      </c>
      <c r="G14">
        <v>36.666666666666664</v>
      </c>
    </row>
    <row r="15" spans="6:10" x14ac:dyDescent="0.25">
      <c r="F15" t="s">
        <v>67</v>
      </c>
      <c r="G15">
        <v>65.333333333333329</v>
      </c>
    </row>
    <row r="16" spans="6:10" x14ac:dyDescent="0.25">
      <c r="F16" t="s">
        <v>87</v>
      </c>
      <c r="G16">
        <v>54.666666666666664</v>
      </c>
    </row>
    <row r="17" spans="6:7" x14ac:dyDescent="0.25">
      <c r="F17" t="s">
        <v>91</v>
      </c>
      <c r="G17">
        <v>40.333333333333336</v>
      </c>
    </row>
    <row r="18" spans="6:7" x14ac:dyDescent="0.25">
      <c r="F18" t="s">
        <v>95</v>
      </c>
      <c r="G18">
        <v>44</v>
      </c>
    </row>
    <row r="19" spans="6:7" x14ac:dyDescent="0.25">
      <c r="F19" t="s">
        <v>99</v>
      </c>
      <c r="G19">
        <v>64</v>
      </c>
    </row>
    <row r="20" spans="6:7" x14ac:dyDescent="0.25">
      <c r="F20" t="s">
        <v>15</v>
      </c>
      <c r="G20">
        <v>60.666666666666664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5"/>
  <sheetViews>
    <sheetView topLeftCell="K1" workbookViewId="0">
      <selection activeCell="U7" sqref="U7"/>
    </sheetView>
  </sheetViews>
  <sheetFormatPr defaultRowHeight="20.100000000000001" customHeight="1" x14ac:dyDescent="0.25"/>
  <cols>
    <col min="2" max="2" width="10.5703125" customWidth="1"/>
    <col min="3" max="3" width="10.28515625" style="5" customWidth="1"/>
    <col min="4" max="4" width="9.85546875" customWidth="1"/>
    <col min="5" max="5" width="9.5703125" customWidth="1"/>
    <col min="6" max="6" width="9.42578125" customWidth="1"/>
    <col min="7" max="7" width="10.28515625" customWidth="1"/>
    <col min="8" max="8" width="10.28515625" style="24" customWidth="1"/>
    <col min="9" max="9" width="4.85546875" customWidth="1"/>
    <col min="10" max="10" width="11.28515625" customWidth="1"/>
    <col min="11" max="11" width="9.85546875" style="5" bestFit="1" customWidth="1"/>
    <col min="12" max="12" width="9.42578125" customWidth="1"/>
    <col min="13" max="13" width="9.28515625" customWidth="1"/>
    <col min="14" max="14" width="9.42578125" customWidth="1"/>
    <col min="15" max="15" width="10.42578125" customWidth="1"/>
    <col min="16" max="16" width="10.42578125" style="24" customWidth="1"/>
    <col min="18" max="18" width="18.85546875" customWidth="1"/>
    <col min="20" max="21" width="9.140625" style="24"/>
    <col min="23" max="23" width="16.7109375" customWidth="1"/>
  </cols>
  <sheetData>
    <row r="1" spans="1:25" ht="20.100000000000001" customHeight="1" x14ac:dyDescent="0.25">
      <c r="B1" s="13" t="s">
        <v>8</v>
      </c>
      <c r="C1" s="14"/>
      <c r="D1" s="13"/>
      <c r="E1" s="13"/>
      <c r="F1" s="13"/>
      <c r="G1" s="13"/>
      <c r="H1" s="13"/>
      <c r="I1" s="13"/>
      <c r="J1" s="13"/>
      <c r="K1" s="14"/>
      <c r="L1" s="13"/>
      <c r="M1" s="13"/>
      <c r="N1" s="13"/>
      <c r="O1" s="13"/>
      <c r="P1" s="13"/>
    </row>
    <row r="2" spans="1:25" ht="20.100000000000001" customHeight="1" x14ac:dyDescent="0.25">
      <c r="B2" s="10" t="s">
        <v>0</v>
      </c>
      <c r="C2" s="15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8" t="s">
        <v>709</v>
      </c>
      <c r="I2" s="13"/>
      <c r="J2" s="10" t="s">
        <v>0</v>
      </c>
      <c r="K2" s="15" t="s">
        <v>1</v>
      </c>
      <c r="L2" s="10" t="s">
        <v>2</v>
      </c>
      <c r="M2" s="10" t="s">
        <v>3</v>
      </c>
      <c r="N2" s="10" t="s">
        <v>4</v>
      </c>
      <c r="O2" s="10" t="s">
        <v>5</v>
      </c>
      <c r="P2" s="8" t="s">
        <v>709</v>
      </c>
      <c r="R2" s="24" t="s">
        <v>303</v>
      </c>
      <c r="S2" s="24" t="s">
        <v>277</v>
      </c>
    </row>
    <row r="3" spans="1:25" ht="20.100000000000001" customHeight="1" x14ac:dyDescent="0.25">
      <c r="A3" s="5"/>
      <c r="B3" s="4"/>
      <c r="C3" s="6" t="s">
        <v>20</v>
      </c>
      <c r="D3" s="4">
        <v>1</v>
      </c>
      <c r="E3" s="4">
        <v>36</v>
      </c>
      <c r="F3" s="4">
        <f>(D3+E3)</f>
        <v>37</v>
      </c>
      <c r="G3" s="4">
        <f>(D3/F3)*100</f>
        <v>2.7027027027027026</v>
      </c>
      <c r="H3" s="1"/>
      <c r="J3" s="4"/>
      <c r="K3" s="6" t="s">
        <v>44</v>
      </c>
      <c r="L3" s="4">
        <v>39</v>
      </c>
      <c r="M3" s="4">
        <v>22</v>
      </c>
      <c r="N3" s="4">
        <f>(L3+M3)</f>
        <v>61</v>
      </c>
      <c r="O3" s="4">
        <f>(L3/N3)*100</f>
        <v>63.934426229508205</v>
      </c>
      <c r="P3" s="1"/>
      <c r="R3" s="25" t="s">
        <v>278</v>
      </c>
      <c r="S3" s="25" t="s">
        <v>304</v>
      </c>
      <c r="U3" s="25"/>
      <c r="W3" t="s">
        <v>286</v>
      </c>
      <c r="X3" t="s">
        <v>19</v>
      </c>
      <c r="Y3" t="s">
        <v>709</v>
      </c>
    </row>
    <row r="4" spans="1:25" ht="20.100000000000001" customHeight="1" x14ac:dyDescent="0.25">
      <c r="B4" s="4"/>
      <c r="C4" s="6" t="s">
        <v>21</v>
      </c>
      <c r="D4" s="4">
        <v>0</v>
      </c>
      <c r="E4" s="4">
        <v>43</v>
      </c>
      <c r="F4" s="4">
        <f>(D4+E4)</f>
        <v>43</v>
      </c>
      <c r="G4" s="4">
        <f>(D4/F4)*100</f>
        <v>0</v>
      </c>
      <c r="H4" s="1"/>
      <c r="J4" s="4"/>
      <c r="K4" s="6" t="s">
        <v>45</v>
      </c>
      <c r="L4" s="4">
        <v>30</v>
      </c>
      <c r="M4" s="4">
        <v>7</v>
      </c>
      <c r="N4" s="4">
        <f>(L4+M4)</f>
        <v>37</v>
      </c>
      <c r="O4" s="4">
        <f>(L4/N4)*100</f>
        <v>81.081081081081081</v>
      </c>
      <c r="P4" s="1"/>
      <c r="R4" s="25" t="s">
        <v>280</v>
      </c>
      <c r="S4" s="25" t="s">
        <v>285</v>
      </c>
      <c r="U4" s="25"/>
      <c r="W4" t="s">
        <v>453</v>
      </c>
      <c r="X4">
        <v>0.90090090090090091</v>
      </c>
      <c r="Y4">
        <v>4.0551750201988197</v>
      </c>
    </row>
    <row r="5" spans="1:25" ht="20.100000000000001" customHeight="1" x14ac:dyDescent="0.25">
      <c r="B5" s="4"/>
      <c r="C5" s="6" t="s">
        <v>22</v>
      </c>
      <c r="D5" s="4">
        <v>0</v>
      </c>
      <c r="E5" s="4">
        <v>51</v>
      </c>
      <c r="F5" s="4">
        <f t="shared" ref="F5" si="0">(D5+E5)</f>
        <v>51</v>
      </c>
      <c r="G5" s="4">
        <f t="shared" ref="G5" si="1">(D5/F5)*100</f>
        <v>0</v>
      </c>
      <c r="H5" s="1"/>
      <c r="J5" s="4"/>
      <c r="K5" s="6" t="s">
        <v>46</v>
      </c>
      <c r="L5" s="4">
        <v>33</v>
      </c>
      <c r="M5" s="4">
        <v>4</v>
      </c>
      <c r="N5" s="4">
        <f t="shared" ref="N5" si="2">(L5+M5)</f>
        <v>37</v>
      </c>
      <c r="O5" s="4">
        <f t="shared" ref="O5" si="3">(L5/N5)*100</f>
        <v>89.189189189189193</v>
      </c>
      <c r="P5" s="1"/>
      <c r="R5" s="25" t="s">
        <v>282</v>
      </c>
      <c r="S5" s="25" t="s">
        <v>305</v>
      </c>
      <c r="U5" s="25"/>
      <c r="V5" s="25"/>
      <c r="W5" t="s">
        <v>444</v>
      </c>
      <c r="X5">
        <v>1.2647754137115801</v>
      </c>
      <c r="Y5">
        <v>0.64623815285279629</v>
      </c>
    </row>
    <row r="6" spans="1:25" ht="20.100000000000001" customHeight="1" x14ac:dyDescent="0.25">
      <c r="B6" s="4"/>
      <c r="C6" s="15" t="s">
        <v>23</v>
      </c>
      <c r="D6" s="10">
        <f>AVERAGE(D3:D5)</f>
        <v>0.33333333333333331</v>
      </c>
      <c r="E6" s="10">
        <f t="shared" ref="E6" si="4">AVERAGE(E3:E5)</f>
        <v>43.333333333333336</v>
      </c>
      <c r="F6" s="10">
        <f t="shared" ref="F6" si="5">AVERAGE(F3:F5)</f>
        <v>43.666666666666664</v>
      </c>
      <c r="G6" s="10">
        <f t="shared" ref="G6" si="6">AVERAGE(G3:G5)</f>
        <v>0.90090090090090091</v>
      </c>
      <c r="H6" s="8">
        <f>STDEV(G3:G5)/SQRT(3)</f>
        <v>0.90090090090090091</v>
      </c>
      <c r="I6" s="13"/>
      <c r="J6" s="4"/>
      <c r="K6" s="15" t="s">
        <v>47</v>
      </c>
      <c r="L6" s="10">
        <f>AVERAGE(L3:L5)</f>
        <v>34</v>
      </c>
      <c r="M6" s="10">
        <f t="shared" ref="M6" si="7">AVERAGE(M3:M5)</f>
        <v>11</v>
      </c>
      <c r="N6" s="10">
        <f t="shared" ref="N6" si="8">AVERAGE(N3:N5)</f>
        <v>45</v>
      </c>
      <c r="O6" s="10">
        <f t="shared" ref="O6" si="9">AVERAGE(O3:O5)</f>
        <v>78.068232166592821</v>
      </c>
      <c r="P6" s="8">
        <f>STDEV(O3:O5)/SQRT(3)</f>
        <v>7.4444320798291743</v>
      </c>
      <c r="R6" s="25" t="s">
        <v>284</v>
      </c>
      <c r="S6" s="25" t="s">
        <v>283</v>
      </c>
      <c r="U6" s="25"/>
      <c r="V6" s="25"/>
      <c r="W6" t="s">
        <v>314</v>
      </c>
      <c r="X6">
        <v>79.486373165618446</v>
      </c>
      <c r="Y6">
        <v>11.02018350321103</v>
      </c>
    </row>
    <row r="7" spans="1:25" ht="20.100000000000001" customHeight="1" x14ac:dyDescent="0.25">
      <c r="B7" s="4"/>
      <c r="C7" s="6" t="s">
        <v>24</v>
      </c>
      <c r="D7" s="4">
        <v>46</v>
      </c>
      <c r="E7" s="4">
        <v>7</v>
      </c>
      <c r="F7" s="4">
        <f>(D7+E7)</f>
        <v>53</v>
      </c>
      <c r="G7" s="4">
        <f>(D7/F7)*100</f>
        <v>86.79245283018868</v>
      </c>
      <c r="H7" s="8"/>
      <c r="J7" s="4"/>
      <c r="K7" s="6" t="s">
        <v>48</v>
      </c>
      <c r="L7" s="4">
        <v>26</v>
      </c>
      <c r="M7" s="4">
        <v>37</v>
      </c>
      <c r="N7" s="4">
        <f>(L7+M7)</f>
        <v>63</v>
      </c>
      <c r="O7" s="4">
        <f>(L7/N7)*100</f>
        <v>41.269841269841265</v>
      </c>
      <c r="P7" s="8"/>
      <c r="R7" s="25" t="s">
        <v>306</v>
      </c>
      <c r="S7" s="25" t="s">
        <v>307</v>
      </c>
      <c r="T7" s="25"/>
      <c r="U7" s="25"/>
      <c r="V7" s="25"/>
      <c r="W7" t="s">
        <v>321</v>
      </c>
      <c r="X7">
        <v>23.73305615069685</v>
      </c>
      <c r="Y7">
        <v>7.3150940232166102</v>
      </c>
    </row>
    <row r="8" spans="1:25" ht="20.100000000000001" customHeight="1" x14ac:dyDescent="0.25">
      <c r="B8" s="4"/>
      <c r="C8" s="6" t="s">
        <v>25</v>
      </c>
      <c r="D8" s="4">
        <v>20</v>
      </c>
      <c r="E8" s="4">
        <v>4</v>
      </c>
      <c r="F8" s="4">
        <f>(D8+E8)</f>
        <v>24</v>
      </c>
      <c r="G8" s="4">
        <f>(D8/F8)*100</f>
        <v>83.333333333333343</v>
      </c>
      <c r="H8" s="8"/>
      <c r="J8" s="4"/>
      <c r="K8" s="6" t="s">
        <v>49</v>
      </c>
      <c r="L8" s="4">
        <v>46</v>
      </c>
      <c r="M8" s="4">
        <v>19</v>
      </c>
      <c r="N8" s="4">
        <f>(L8+M8)</f>
        <v>65</v>
      </c>
      <c r="O8" s="4">
        <f>(L8/N8)*100</f>
        <v>70.769230769230774</v>
      </c>
      <c r="P8" s="8"/>
      <c r="R8" s="25" t="s">
        <v>308</v>
      </c>
      <c r="S8" s="25" t="s">
        <v>309</v>
      </c>
      <c r="T8" s="25"/>
      <c r="U8" s="25"/>
    </row>
    <row r="9" spans="1:25" ht="20.100000000000001" customHeight="1" x14ac:dyDescent="0.25">
      <c r="B9" s="4"/>
      <c r="C9" s="6" t="s">
        <v>26</v>
      </c>
      <c r="D9" s="4">
        <v>41</v>
      </c>
      <c r="E9" s="4">
        <v>19</v>
      </c>
      <c r="F9" s="4">
        <f t="shared" ref="F9" si="10">(D9+E9)</f>
        <v>60</v>
      </c>
      <c r="G9" s="4">
        <f t="shared" ref="G9" si="11">(D9/F9)*100</f>
        <v>68.333333333333329</v>
      </c>
      <c r="H9" s="8"/>
      <c r="J9" s="4"/>
      <c r="K9" s="6" t="s">
        <v>50</v>
      </c>
      <c r="L9" s="4">
        <v>29</v>
      </c>
      <c r="M9" s="4">
        <v>28</v>
      </c>
      <c r="N9" s="4">
        <f t="shared" ref="N9" si="12">(L9+M9)</f>
        <v>57</v>
      </c>
      <c r="O9" s="4">
        <f t="shared" ref="O9" si="13">(L9/N9)*100</f>
        <v>50.877192982456144</v>
      </c>
      <c r="P9" s="8"/>
      <c r="R9" s="25" t="s">
        <v>310</v>
      </c>
      <c r="S9" s="25" t="s">
        <v>311</v>
      </c>
      <c r="T9" s="25"/>
      <c r="U9" s="25"/>
      <c r="W9" t="s">
        <v>453</v>
      </c>
      <c r="X9">
        <v>0.90090090090090091</v>
      </c>
      <c r="Y9">
        <v>4.0551750201988197</v>
      </c>
    </row>
    <row r="10" spans="1:25" ht="20.100000000000001" customHeight="1" x14ac:dyDescent="0.25">
      <c r="B10" s="4"/>
      <c r="C10" s="15" t="s">
        <v>27</v>
      </c>
      <c r="D10" s="10">
        <f>AVERAGE(D7:D9)</f>
        <v>35.666666666666664</v>
      </c>
      <c r="E10" s="10">
        <f t="shared" ref="E10" si="14">AVERAGE(E7:E9)</f>
        <v>10</v>
      </c>
      <c r="F10" s="10">
        <f t="shared" ref="F10" si="15">AVERAGE(F7:F9)</f>
        <v>45.666666666666664</v>
      </c>
      <c r="G10" s="10">
        <f t="shared" ref="G10" si="16">AVERAGE(G7:G9)</f>
        <v>79.486373165618446</v>
      </c>
      <c r="H10" s="8">
        <f t="shared" ref="H10:H26" si="17">STDEV(G7:G9)/SQRT(3)</f>
        <v>5.6652184438255704</v>
      </c>
      <c r="J10" s="4"/>
      <c r="K10" s="15" t="s">
        <v>51</v>
      </c>
      <c r="L10" s="10">
        <f>AVERAGE(L7:L9)</f>
        <v>33.666666666666664</v>
      </c>
      <c r="M10" s="10">
        <f t="shared" ref="M10" si="18">AVERAGE(M7:M9)</f>
        <v>28</v>
      </c>
      <c r="N10" s="10">
        <f t="shared" ref="N10" si="19">AVERAGE(N7:N9)</f>
        <v>61.666666666666664</v>
      </c>
      <c r="O10" s="10">
        <f t="shared" ref="O10" si="20">AVERAGE(O7:O9)</f>
        <v>54.305421673842723</v>
      </c>
      <c r="P10" s="8">
        <f t="shared" ref="P10:P14" si="21">STDEV(O7:O9)/SQRT(3)</f>
        <v>8.6865424494733503</v>
      </c>
      <c r="R10" s="25" t="s">
        <v>312</v>
      </c>
      <c r="S10" s="25" t="s">
        <v>313</v>
      </c>
      <c r="T10" s="25"/>
      <c r="U10" s="25"/>
      <c r="W10" t="s">
        <v>452</v>
      </c>
      <c r="X10">
        <v>32.944361659705748</v>
      </c>
      <c r="Y10">
        <v>9.406705751412483</v>
      </c>
    </row>
    <row r="11" spans="1:25" ht="20.100000000000001" customHeight="1" x14ac:dyDescent="0.25">
      <c r="B11" s="4"/>
      <c r="C11" s="6" t="s">
        <v>28</v>
      </c>
      <c r="D11" s="4">
        <v>39</v>
      </c>
      <c r="E11" s="4">
        <v>17</v>
      </c>
      <c r="F11" s="4">
        <f>(D11+E11)</f>
        <v>56</v>
      </c>
      <c r="G11" s="4">
        <f>(D11/F11)*100</f>
        <v>69.642857142857139</v>
      </c>
      <c r="H11" s="8"/>
      <c r="J11" s="4"/>
      <c r="K11" s="6" t="s">
        <v>52</v>
      </c>
      <c r="L11" s="4">
        <v>18</v>
      </c>
      <c r="M11" s="4">
        <v>29</v>
      </c>
      <c r="N11" s="4">
        <f>(L11+M11)</f>
        <v>47</v>
      </c>
      <c r="O11" s="4">
        <f>(L11/N11)*100</f>
        <v>38.297872340425535</v>
      </c>
      <c r="P11" s="8"/>
      <c r="W11" t="s">
        <v>315</v>
      </c>
      <c r="X11">
        <v>73.624639249639245</v>
      </c>
      <c r="Y11">
        <v>7.8386506775365685</v>
      </c>
    </row>
    <row r="12" spans="1:25" ht="20.100000000000001" customHeight="1" x14ac:dyDescent="0.25">
      <c r="B12" s="4"/>
      <c r="C12" s="6" t="s">
        <v>29</v>
      </c>
      <c r="D12" s="4">
        <v>20</v>
      </c>
      <c r="E12" s="4">
        <v>13</v>
      </c>
      <c r="F12" s="4">
        <f>(D12+E12)</f>
        <v>33</v>
      </c>
      <c r="G12" s="4">
        <f>(D12/F12)*100</f>
        <v>60.606060606060609</v>
      </c>
      <c r="H12" s="8"/>
      <c r="J12" s="4"/>
      <c r="K12" s="6" t="s">
        <v>53</v>
      </c>
      <c r="L12" s="4">
        <v>9</v>
      </c>
      <c r="M12" s="4">
        <v>42</v>
      </c>
      <c r="N12" s="4">
        <f>(L12+M12)</f>
        <v>51</v>
      </c>
      <c r="O12" s="4">
        <f>(L12/N12)*100</f>
        <v>17.647058823529413</v>
      </c>
      <c r="P12" s="8"/>
      <c r="R12" s="23" t="s">
        <v>286</v>
      </c>
      <c r="S12" s="23" t="s">
        <v>19</v>
      </c>
      <c r="T12" s="1" t="s">
        <v>709</v>
      </c>
      <c r="U12" s="1"/>
      <c r="W12" t="s">
        <v>327</v>
      </c>
      <c r="X12">
        <v>67.924641868303837</v>
      </c>
      <c r="Y12">
        <v>7.080673021899341</v>
      </c>
    </row>
    <row r="13" spans="1:25" ht="20.100000000000001" customHeight="1" x14ac:dyDescent="0.25">
      <c r="B13" s="4"/>
      <c r="C13" s="6" t="s">
        <v>30</v>
      </c>
      <c r="D13" s="4">
        <v>29</v>
      </c>
      <c r="E13" s="4">
        <v>3</v>
      </c>
      <c r="F13" s="4">
        <f t="shared" ref="F13" si="22">(D13+E13)</f>
        <v>32</v>
      </c>
      <c r="G13" s="4">
        <f t="shared" ref="G13" si="23">(D13/F13)*100</f>
        <v>90.625</v>
      </c>
      <c r="H13" s="8"/>
      <c r="J13" s="4"/>
      <c r="K13" s="6" t="s">
        <v>54</v>
      </c>
      <c r="L13" s="4">
        <v>9</v>
      </c>
      <c r="M13" s="4">
        <v>50</v>
      </c>
      <c r="N13" s="4">
        <f t="shared" ref="N13" si="24">(L13+M13)</f>
        <v>59</v>
      </c>
      <c r="O13" s="4">
        <f t="shared" ref="O13" si="25">(L13/N13)*100</f>
        <v>15.254237288135593</v>
      </c>
      <c r="P13" s="8"/>
      <c r="R13" s="26" t="s">
        <v>453</v>
      </c>
      <c r="S13">
        <v>0.90090090090090091</v>
      </c>
      <c r="T13" s="24">
        <v>4.0551750201988197</v>
      </c>
    </row>
    <row r="14" spans="1:25" ht="20.100000000000001" customHeight="1" x14ac:dyDescent="0.25">
      <c r="B14" s="4"/>
      <c r="C14" s="15" t="s">
        <v>31</v>
      </c>
      <c r="D14" s="10">
        <f>AVERAGE(D11:D13)</f>
        <v>29.333333333333332</v>
      </c>
      <c r="E14" s="10">
        <f t="shared" ref="E14" si="26">AVERAGE(E11:E13)</f>
        <v>11</v>
      </c>
      <c r="F14" s="10">
        <f t="shared" ref="F14" si="27">AVERAGE(F11:F13)</f>
        <v>40.333333333333336</v>
      </c>
      <c r="G14" s="10">
        <f t="shared" ref="G14" si="28">AVERAGE(G11:G13)</f>
        <v>73.624639249639245</v>
      </c>
      <c r="H14" s="8">
        <f t="shared" si="17"/>
        <v>8.891477607680832</v>
      </c>
      <c r="J14" s="4"/>
      <c r="K14" s="15" t="s">
        <v>55</v>
      </c>
      <c r="L14" s="10">
        <f>AVERAGE(L11:L13)</f>
        <v>12</v>
      </c>
      <c r="M14" s="10">
        <f t="shared" ref="M14" si="29">AVERAGE(M11:M13)</f>
        <v>40.333333333333336</v>
      </c>
      <c r="N14" s="10">
        <f t="shared" ref="N14" si="30">AVERAGE(N11:N13)</f>
        <v>52.333333333333336</v>
      </c>
      <c r="O14" s="10">
        <f t="shared" ref="O14" si="31">AVERAGE(O11:O13)</f>
        <v>23.73305615069685</v>
      </c>
      <c r="P14" s="8">
        <f t="shared" si="21"/>
        <v>7.3150940232166102</v>
      </c>
      <c r="R14" s="26" t="s">
        <v>314</v>
      </c>
      <c r="S14">
        <v>79.486373165618446</v>
      </c>
      <c r="T14" s="24">
        <v>11.02018350321103</v>
      </c>
      <c r="W14" t="s">
        <v>453</v>
      </c>
      <c r="X14">
        <v>0.90090090090090091</v>
      </c>
      <c r="Y14">
        <v>4.0551750201988197</v>
      </c>
    </row>
    <row r="15" spans="1:25" ht="20.100000000000001" customHeight="1" x14ac:dyDescent="0.25">
      <c r="B15" s="4"/>
      <c r="C15" s="6" t="s">
        <v>32</v>
      </c>
      <c r="D15" s="4">
        <v>28</v>
      </c>
      <c r="E15" s="4">
        <v>14</v>
      </c>
      <c r="F15" s="4">
        <f>(D15+E15)</f>
        <v>42</v>
      </c>
      <c r="G15" s="4">
        <f>(D15/F15)*100</f>
        <v>66.666666666666657</v>
      </c>
      <c r="H15" s="8"/>
      <c r="J15" s="4"/>
      <c r="K15" s="6" t="s">
        <v>56</v>
      </c>
      <c r="L15" s="4">
        <v>1</v>
      </c>
      <c r="M15" s="4">
        <v>59</v>
      </c>
      <c r="N15" s="4">
        <f>(L15+M15)</f>
        <v>60</v>
      </c>
      <c r="O15" s="4">
        <f>(L15/N15)*100</f>
        <v>1.6666666666666667</v>
      </c>
      <c r="P15" s="8"/>
      <c r="R15" s="26" t="s">
        <v>315</v>
      </c>
      <c r="S15">
        <v>73.624639249639245</v>
      </c>
      <c r="T15" s="24">
        <v>7.8386506775365685</v>
      </c>
      <c r="W15" t="s">
        <v>440</v>
      </c>
      <c r="X15">
        <v>1.7554012345679011</v>
      </c>
      <c r="Y15">
        <v>1.0735088023130037</v>
      </c>
    </row>
    <row r="16" spans="1:25" ht="20.100000000000001" customHeight="1" x14ac:dyDescent="0.25">
      <c r="B16" s="4"/>
      <c r="C16" s="6" t="s">
        <v>33</v>
      </c>
      <c r="D16" s="4">
        <v>44</v>
      </c>
      <c r="E16" s="4">
        <v>12</v>
      </c>
      <c r="F16" s="4">
        <f>(D16+E16)</f>
        <v>56</v>
      </c>
      <c r="G16" s="4">
        <f>(D16/F16)*100</f>
        <v>78.571428571428569</v>
      </c>
      <c r="H16" s="8"/>
      <c r="J16" s="4"/>
      <c r="K16" s="6" t="s">
        <v>57</v>
      </c>
      <c r="L16" s="4">
        <v>0</v>
      </c>
      <c r="M16" s="4">
        <v>54</v>
      </c>
      <c r="N16" s="4">
        <f>(L16+M16)</f>
        <v>54</v>
      </c>
      <c r="O16" s="4">
        <f>(L16/N16)*100</f>
        <v>0</v>
      </c>
      <c r="P16" s="8"/>
      <c r="R16" s="26" t="s">
        <v>316</v>
      </c>
      <c r="S16">
        <v>71.942110177404302</v>
      </c>
      <c r="T16" s="24">
        <v>6.4291005073286369</v>
      </c>
      <c r="W16" t="s">
        <v>316</v>
      </c>
      <c r="X16">
        <v>71.942110177404302</v>
      </c>
      <c r="Y16">
        <v>6.4291005073286369</v>
      </c>
    </row>
    <row r="17" spans="2:25" ht="20.100000000000001" customHeight="1" x14ac:dyDescent="0.25">
      <c r="B17" s="4"/>
      <c r="C17" s="6" t="s">
        <v>34</v>
      </c>
      <c r="D17" s="4">
        <v>24</v>
      </c>
      <c r="E17" s="4">
        <v>10</v>
      </c>
      <c r="F17" s="4">
        <f t="shared" ref="F17" si="32">(D17+E17)</f>
        <v>34</v>
      </c>
      <c r="G17" s="4">
        <f t="shared" ref="G17" si="33">(D17/F17)*100</f>
        <v>70.588235294117652</v>
      </c>
      <c r="H17" s="8"/>
      <c r="J17" s="4"/>
      <c r="K17" s="6" t="s">
        <v>58</v>
      </c>
      <c r="L17" s="4">
        <v>1</v>
      </c>
      <c r="M17" s="4">
        <v>46</v>
      </c>
      <c r="N17" s="4">
        <f t="shared" ref="N17" si="34">(L17+M17)</f>
        <v>47</v>
      </c>
      <c r="O17" s="4">
        <f t="shared" ref="O17" si="35">(L17/N17)*100</f>
        <v>2.1276595744680851</v>
      </c>
      <c r="P17" s="8"/>
      <c r="R17" s="26" t="s">
        <v>317</v>
      </c>
      <c r="S17">
        <v>63.048931942374566</v>
      </c>
      <c r="T17" s="24">
        <v>4.9777281743560167</v>
      </c>
      <c r="W17" t="s">
        <v>334</v>
      </c>
      <c r="X17">
        <v>57.446505425228828</v>
      </c>
      <c r="Y17">
        <v>11.714217281685251</v>
      </c>
    </row>
    <row r="18" spans="2:25" ht="20.100000000000001" customHeight="1" x14ac:dyDescent="0.25">
      <c r="B18" s="4"/>
      <c r="C18" s="15" t="s">
        <v>35</v>
      </c>
      <c r="D18" s="10">
        <f>AVERAGE(D15:D17)</f>
        <v>32</v>
      </c>
      <c r="E18" s="10">
        <f t="shared" ref="E18" si="36">AVERAGE(E15:E17)</f>
        <v>12</v>
      </c>
      <c r="F18" s="10">
        <f t="shared" ref="F18" si="37">AVERAGE(F15:F17)</f>
        <v>44</v>
      </c>
      <c r="G18" s="10">
        <f t="shared" ref="G18" si="38">AVERAGE(G15:G17)</f>
        <v>71.942110177404302</v>
      </c>
      <c r="H18" s="8">
        <f>STDEV(G15:G17)/SQRT(3)</f>
        <v>3.5026452814010645</v>
      </c>
      <c r="J18" s="4"/>
      <c r="K18" s="15" t="s">
        <v>59</v>
      </c>
      <c r="L18" s="10">
        <f>AVERAGE(L15:L17)</f>
        <v>0.66666666666666663</v>
      </c>
      <c r="M18" s="10">
        <f t="shared" ref="M18" si="39">AVERAGE(M15:M17)</f>
        <v>53</v>
      </c>
      <c r="N18" s="10">
        <f t="shared" ref="N18" si="40">AVERAGE(N15:N17)</f>
        <v>53.666666666666664</v>
      </c>
      <c r="O18" s="10">
        <f t="shared" ref="O18" si="41">AVERAGE(O15:O17)</f>
        <v>1.2647754137115841</v>
      </c>
      <c r="P18" s="8">
        <f>STDEV(O15:O17)/SQRT(3)</f>
        <v>0.64623815285279629</v>
      </c>
      <c r="R18" s="26" t="s">
        <v>318</v>
      </c>
      <c r="S18">
        <v>37.495034308414596</v>
      </c>
      <c r="T18" s="24">
        <v>2.1858128414340001</v>
      </c>
    </row>
    <row r="19" spans="2:25" ht="20.100000000000001" customHeight="1" x14ac:dyDescent="0.25">
      <c r="B19" s="4"/>
      <c r="C19" s="6" t="s">
        <v>36</v>
      </c>
      <c r="D19" s="4">
        <v>34</v>
      </c>
      <c r="E19" s="4">
        <v>27</v>
      </c>
      <c r="F19" s="4">
        <f>(D19+E19)</f>
        <v>61</v>
      </c>
      <c r="G19" s="4">
        <f>(D19/F19)*100</f>
        <v>55.737704918032783</v>
      </c>
      <c r="H19" s="8"/>
      <c r="J19" s="4"/>
      <c r="K19" s="6" t="s">
        <v>60</v>
      </c>
      <c r="L19" s="4">
        <v>24</v>
      </c>
      <c r="M19" s="4">
        <v>14</v>
      </c>
      <c r="N19" s="4">
        <f>(L19+M19)</f>
        <v>38</v>
      </c>
      <c r="O19" s="4">
        <f>(L19/N19)*100</f>
        <v>63.157894736842103</v>
      </c>
      <c r="P19" s="8"/>
      <c r="R19" s="26" t="s">
        <v>319</v>
      </c>
      <c r="S19">
        <v>78.068232166592821</v>
      </c>
      <c r="T19" s="24">
        <v>7.4444320798291743</v>
      </c>
      <c r="W19" t="s">
        <v>453</v>
      </c>
      <c r="X19">
        <v>0.90090090090090091</v>
      </c>
      <c r="Y19">
        <v>4.0551750201988197</v>
      </c>
    </row>
    <row r="20" spans="2:25" ht="20.100000000000001" customHeight="1" x14ac:dyDescent="0.25">
      <c r="B20" s="4"/>
      <c r="C20" s="6" t="s">
        <v>37</v>
      </c>
      <c r="D20" s="4">
        <v>45</v>
      </c>
      <c r="E20" s="4">
        <v>27</v>
      </c>
      <c r="F20" s="4">
        <f>(D20+E20)</f>
        <v>72</v>
      </c>
      <c r="G20" s="4">
        <f>(D20/F20)*100</f>
        <v>62.5</v>
      </c>
      <c r="H20" s="8"/>
      <c r="J20" s="4"/>
      <c r="K20" s="6" t="s">
        <v>61</v>
      </c>
      <c r="L20" s="4">
        <v>29</v>
      </c>
      <c r="M20" s="4">
        <v>21</v>
      </c>
      <c r="N20" s="4">
        <f>(L20+M20)</f>
        <v>50</v>
      </c>
      <c r="O20" s="4">
        <f>(L20/N20)*100</f>
        <v>57.999999999999993</v>
      </c>
      <c r="P20" s="8"/>
      <c r="R20" s="26" t="s">
        <v>320</v>
      </c>
      <c r="S20">
        <v>54.305421673842723</v>
      </c>
      <c r="T20" s="24">
        <v>8.6865424494733503</v>
      </c>
      <c r="W20" t="s">
        <v>451</v>
      </c>
      <c r="X20">
        <v>0</v>
      </c>
      <c r="Y20">
        <v>0</v>
      </c>
    </row>
    <row r="21" spans="2:25" ht="20.100000000000001" customHeight="1" x14ac:dyDescent="0.25">
      <c r="B21" s="4"/>
      <c r="C21" s="6" t="s">
        <v>38</v>
      </c>
      <c r="D21" s="4">
        <v>39</v>
      </c>
      <c r="E21" s="4">
        <v>16</v>
      </c>
      <c r="F21" s="4">
        <f t="shared" ref="F21" si="42">(D21+E21)</f>
        <v>55</v>
      </c>
      <c r="G21" s="4">
        <f t="shared" ref="G21" si="43">(D21/F21)*100</f>
        <v>70.909090909090907</v>
      </c>
      <c r="H21" s="8"/>
      <c r="J21" s="4"/>
      <c r="K21" s="6" t="s">
        <v>62</v>
      </c>
      <c r="L21" s="4">
        <v>17</v>
      </c>
      <c r="M21" s="4">
        <v>22</v>
      </c>
      <c r="N21" s="4">
        <f t="shared" ref="N21" si="44">(L21+M21)</f>
        <v>39</v>
      </c>
      <c r="O21" s="4">
        <f t="shared" ref="O21" si="45">(L21/N21)*100</f>
        <v>43.589743589743591</v>
      </c>
      <c r="P21" s="8"/>
      <c r="R21" s="26"/>
      <c r="S21" s="24"/>
      <c r="W21" t="s">
        <v>317</v>
      </c>
      <c r="X21">
        <v>63.048931942374566</v>
      </c>
      <c r="Y21">
        <v>4.9777281743560167</v>
      </c>
    </row>
    <row r="22" spans="2:25" ht="20.100000000000001" customHeight="1" x14ac:dyDescent="0.25">
      <c r="B22" s="4"/>
      <c r="C22" s="15" t="s">
        <v>39</v>
      </c>
      <c r="D22" s="10">
        <f>AVERAGE(D19:D21)</f>
        <v>39.333333333333336</v>
      </c>
      <c r="E22" s="10">
        <f t="shared" ref="E22" si="46">AVERAGE(E19:E21)</f>
        <v>23.333333333333332</v>
      </c>
      <c r="F22" s="10">
        <f t="shared" ref="F22" si="47">AVERAGE(F19:F21)</f>
        <v>62.666666666666664</v>
      </c>
      <c r="G22" s="10">
        <f t="shared" ref="G22" si="48">AVERAGE(G19:G21)</f>
        <v>63.048931942374566</v>
      </c>
      <c r="H22" s="8">
        <f t="shared" si="17"/>
        <v>4.3881937411816727</v>
      </c>
      <c r="J22" s="4"/>
      <c r="K22" s="15" t="s">
        <v>63</v>
      </c>
      <c r="L22" s="10">
        <f>AVERAGE(L19:L21)</f>
        <v>23.333333333333332</v>
      </c>
      <c r="M22" s="10">
        <f t="shared" ref="M22" si="49">AVERAGE(M19:M21)</f>
        <v>19</v>
      </c>
      <c r="N22" s="10">
        <f t="shared" ref="N22" si="50">AVERAGE(N19:N21)</f>
        <v>42.333333333333336</v>
      </c>
      <c r="O22" s="10">
        <f t="shared" ref="O22" si="51">AVERAGE(O19:O21)</f>
        <v>54.915879442195227</v>
      </c>
      <c r="P22" s="8">
        <f>STDEV(O19:O21)/SQRT(3)</f>
        <v>5.8555382485367362</v>
      </c>
      <c r="R22" t="s">
        <v>294</v>
      </c>
      <c r="S22">
        <v>1.2647754137115801</v>
      </c>
      <c r="T22" s="24">
        <v>0.64623815285279629</v>
      </c>
      <c r="W22" t="s">
        <v>340</v>
      </c>
      <c r="X22">
        <v>88.47753542583547</v>
      </c>
      <c r="Y22">
        <v>1.4514522552844957</v>
      </c>
    </row>
    <row r="23" spans="2:25" ht="20.100000000000001" customHeight="1" x14ac:dyDescent="0.25">
      <c r="B23" s="4"/>
      <c r="C23" s="6" t="s">
        <v>40</v>
      </c>
      <c r="D23" s="4">
        <v>29</v>
      </c>
      <c r="E23" s="4">
        <v>36</v>
      </c>
      <c r="F23" s="4">
        <f>(D23+E23)</f>
        <v>65</v>
      </c>
      <c r="G23" s="4">
        <f>(D23/F23)*100</f>
        <v>44.61538461538462</v>
      </c>
      <c r="H23" s="8"/>
      <c r="J23" s="4"/>
      <c r="K23" s="6" t="s">
        <v>64</v>
      </c>
      <c r="L23" s="4">
        <v>26</v>
      </c>
      <c r="M23" s="4">
        <v>4</v>
      </c>
      <c r="N23" s="4">
        <f>(L23+M23)</f>
        <v>30</v>
      </c>
      <c r="O23" s="4">
        <f>(L23/N23)*100</f>
        <v>86.666666666666671</v>
      </c>
      <c r="P23" s="8"/>
      <c r="R23" t="s">
        <v>321</v>
      </c>
      <c r="S23">
        <v>23.73305615069685</v>
      </c>
      <c r="T23" s="24">
        <v>7.3150940232166102</v>
      </c>
      <c r="U23"/>
    </row>
    <row r="24" spans="2:25" ht="20.100000000000001" customHeight="1" x14ac:dyDescent="0.25">
      <c r="B24" s="4"/>
      <c r="C24" s="6" t="s">
        <v>41</v>
      </c>
      <c r="D24" s="4">
        <v>26</v>
      </c>
      <c r="E24" s="4">
        <v>45</v>
      </c>
      <c r="F24" s="4">
        <f>(D24+E24)</f>
        <v>71</v>
      </c>
      <c r="G24" s="4">
        <f>(D24/F24)*100</f>
        <v>36.619718309859159</v>
      </c>
      <c r="H24" s="8"/>
      <c r="J24" s="4"/>
      <c r="K24" s="6" t="s">
        <v>65</v>
      </c>
      <c r="L24" s="4">
        <v>47</v>
      </c>
      <c r="M24" s="4">
        <v>12</v>
      </c>
      <c r="N24" s="4">
        <f>(L24+M24)</f>
        <v>59</v>
      </c>
      <c r="O24" s="4">
        <f>(L24/N24)*100</f>
        <v>79.66101694915254</v>
      </c>
      <c r="P24" s="8"/>
      <c r="R24" t="s">
        <v>322</v>
      </c>
      <c r="S24">
        <v>54.915879442195227</v>
      </c>
      <c r="T24" s="24">
        <v>5.8555382485367362</v>
      </c>
      <c r="W24" t="s">
        <v>453</v>
      </c>
      <c r="X24">
        <v>0.90090090090090091</v>
      </c>
      <c r="Y24">
        <v>4.0551750201988197</v>
      </c>
    </row>
    <row r="25" spans="2:25" ht="20.100000000000001" customHeight="1" x14ac:dyDescent="0.25">
      <c r="B25" s="2"/>
      <c r="C25" s="6" t="s">
        <v>42</v>
      </c>
      <c r="D25" s="2">
        <v>20</v>
      </c>
      <c r="E25" s="2">
        <v>44</v>
      </c>
      <c r="F25" s="2">
        <f t="shared" ref="F25" si="52">(D25+E25)</f>
        <v>64</v>
      </c>
      <c r="G25" s="4">
        <f t="shared" ref="G25" si="53">(D25/F25)*100</f>
        <v>31.25</v>
      </c>
      <c r="H25" s="8"/>
      <c r="I25" s="1"/>
      <c r="J25" s="4"/>
      <c r="K25" s="6" t="s">
        <v>66</v>
      </c>
      <c r="L25" s="2">
        <v>43</v>
      </c>
      <c r="M25" s="2">
        <v>19</v>
      </c>
      <c r="N25" s="2">
        <f t="shared" ref="N25" si="54">(L25+M25)</f>
        <v>62</v>
      </c>
      <c r="O25" s="2">
        <f t="shared" ref="O25" si="55">(L25/N25)*100</f>
        <v>69.354838709677423</v>
      </c>
      <c r="P25" s="8"/>
      <c r="R25" t="s">
        <v>302</v>
      </c>
      <c r="S25">
        <v>78.560840775165502</v>
      </c>
      <c r="T25" s="24">
        <v>5.0276779767421838</v>
      </c>
      <c r="W25" t="s">
        <v>450</v>
      </c>
      <c r="X25">
        <v>14.53931924882629</v>
      </c>
      <c r="Y25">
        <v>1.7254689254485558</v>
      </c>
    </row>
    <row r="26" spans="2:25" ht="20.100000000000001" customHeight="1" x14ac:dyDescent="0.25">
      <c r="B26" s="4"/>
      <c r="C26" s="15" t="s">
        <v>43</v>
      </c>
      <c r="D26" s="10">
        <f>AVERAGE(D23:D25)</f>
        <v>25</v>
      </c>
      <c r="E26" s="10">
        <f t="shared" ref="E26" si="56">AVERAGE(E23:E25)</f>
        <v>41.666666666666664</v>
      </c>
      <c r="F26" s="10">
        <f t="shared" ref="F26" si="57">AVERAGE(F23:F25)</f>
        <v>66.666666666666671</v>
      </c>
      <c r="G26" s="10">
        <f t="shared" ref="G26" si="58">AVERAGE(G23:G25)</f>
        <v>37.495034308414596</v>
      </c>
      <c r="H26" s="8">
        <f t="shared" si="17"/>
        <v>3.882997555681496</v>
      </c>
      <c r="I26" s="1"/>
      <c r="J26" s="4"/>
      <c r="K26" s="15" t="s">
        <v>67</v>
      </c>
      <c r="L26" s="10">
        <f>AVERAGE(L23:L25)</f>
        <v>38.666666666666664</v>
      </c>
      <c r="M26" s="10">
        <f t="shared" ref="M26" si="59">AVERAGE(M23:M25)</f>
        <v>11.666666666666666</v>
      </c>
      <c r="N26" s="10">
        <f t="shared" ref="N26" si="60">AVERAGE(N23:N25)</f>
        <v>50.333333333333336</v>
      </c>
      <c r="O26" s="10">
        <f t="shared" ref="O26" si="61">AVERAGE(O23:O25)</f>
        <v>78.560840775165545</v>
      </c>
      <c r="P26" s="8">
        <f>STDEV(O23:O25)/SQRT(3)</f>
        <v>5.0276779767421838</v>
      </c>
      <c r="R26" t="s">
        <v>323</v>
      </c>
      <c r="S26">
        <v>4.640593657051947</v>
      </c>
      <c r="T26" s="24">
        <v>1.7193914137618691</v>
      </c>
      <c r="W26" t="s">
        <v>318</v>
      </c>
      <c r="X26">
        <v>37.495034308414596</v>
      </c>
      <c r="Y26">
        <v>2.1858128414340001</v>
      </c>
    </row>
    <row r="27" spans="2:25" ht="20.100000000000001" customHeight="1" x14ac:dyDescent="0.25">
      <c r="B27" s="8" t="s">
        <v>8</v>
      </c>
      <c r="C27" s="9"/>
      <c r="D27" s="8"/>
      <c r="E27" s="8"/>
      <c r="F27" s="8"/>
      <c r="G27" s="8"/>
      <c r="H27" s="8"/>
      <c r="I27" s="8"/>
      <c r="J27" s="8"/>
      <c r="K27" s="9"/>
      <c r="L27" s="8"/>
      <c r="M27" s="8"/>
      <c r="N27" s="8"/>
      <c r="O27" s="8"/>
      <c r="P27" s="8"/>
      <c r="Q27" s="1"/>
      <c r="R27" t="s">
        <v>324</v>
      </c>
      <c r="S27">
        <v>19.327894327894327</v>
      </c>
      <c r="T27" s="24">
        <v>4.6627832165239997</v>
      </c>
      <c r="W27" t="s">
        <v>347</v>
      </c>
      <c r="X27">
        <v>79.628311866979757</v>
      </c>
      <c r="Y27">
        <v>11.12861266743999</v>
      </c>
    </row>
    <row r="28" spans="2:25" ht="20.100000000000001" customHeight="1" x14ac:dyDescent="0.25">
      <c r="B28" s="10" t="s">
        <v>0</v>
      </c>
      <c r="C28" s="11" t="s">
        <v>1</v>
      </c>
      <c r="D28" s="10" t="s">
        <v>2</v>
      </c>
      <c r="E28" s="12" t="s">
        <v>3</v>
      </c>
      <c r="F28" s="12" t="s">
        <v>4</v>
      </c>
      <c r="G28" s="12" t="s">
        <v>5</v>
      </c>
      <c r="H28" s="33"/>
      <c r="I28" s="8"/>
      <c r="J28" s="10" t="s">
        <v>0</v>
      </c>
      <c r="K28" s="11" t="s">
        <v>1</v>
      </c>
      <c r="L28" s="10" t="s">
        <v>2</v>
      </c>
      <c r="M28" s="12" t="s">
        <v>3</v>
      </c>
      <c r="N28" s="12" t="s">
        <v>4</v>
      </c>
      <c r="O28" s="12" t="s">
        <v>5</v>
      </c>
      <c r="P28" s="33"/>
      <c r="Q28" s="1"/>
      <c r="R28" t="s">
        <v>325</v>
      </c>
      <c r="S28">
        <v>66.317016317016311</v>
      </c>
      <c r="T28" s="24">
        <v>2.4083890815584854</v>
      </c>
    </row>
    <row r="29" spans="2:25" ht="20.100000000000001" customHeight="1" x14ac:dyDescent="0.25">
      <c r="B29" s="3"/>
      <c r="C29" s="7" t="s">
        <v>68</v>
      </c>
      <c r="D29" s="3">
        <v>6</v>
      </c>
      <c r="E29" s="3">
        <v>73</v>
      </c>
      <c r="F29" s="3">
        <f>(D29+E29)</f>
        <v>79</v>
      </c>
      <c r="G29" s="3">
        <f>(D29/F29)*100</f>
        <v>7.59493670886076</v>
      </c>
      <c r="H29" s="1"/>
      <c r="J29" s="3"/>
      <c r="K29" s="7" t="s">
        <v>93</v>
      </c>
      <c r="L29" s="3">
        <v>13</v>
      </c>
      <c r="M29" s="3">
        <v>40</v>
      </c>
      <c r="N29" s="3">
        <f>(L29+M29)</f>
        <v>53</v>
      </c>
      <c r="O29" s="3">
        <f>(L29/N29)*100</f>
        <v>24.528301886792452</v>
      </c>
      <c r="P29" s="1"/>
      <c r="R29" t="s">
        <v>326</v>
      </c>
      <c r="S29">
        <v>84.455782312925166</v>
      </c>
      <c r="T29" s="24">
        <v>3.2516366372880969</v>
      </c>
      <c r="W29" t="s">
        <v>453</v>
      </c>
      <c r="X29">
        <v>0.90090090090090091</v>
      </c>
      <c r="Y29">
        <v>4.0551750201988197</v>
      </c>
    </row>
    <row r="30" spans="2:25" ht="20.100000000000001" customHeight="1" x14ac:dyDescent="0.25">
      <c r="B30" s="4"/>
      <c r="C30" s="7" t="s">
        <v>69</v>
      </c>
      <c r="D30" s="4">
        <v>1</v>
      </c>
      <c r="E30" s="4">
        <v>60</v>
      </c>
      <c r="F30" s="4">
        <f>(D30+E30)</f>
        <v>61</v>
      </c>
      <c r="G30" s="4">
        <f>(D30/F30)*100</f>
        <v>1.639344262295082</v>
      </c>
      <c r="H30" s="1"/>
      <c r="J30" s="4"/>
      <c r="K30" s="7" t="s">
        <v>92</v>
      </c>
      <c r="L30" s="4">
        <v>7</v>
      </c>
      <c r="M30" s="4">
        <v>24</v>
      </c>
      <c r="N30" s="4">
        <f>(L30+M30)</f>
        <v>31</v>
      </c>
      <c r="O30" s="4">
        <f>(L30/N30)*100</f>
        <v>22.58064516129032</v>
      </c>
      <c r="P30" s="1"/>
      <c r="R30" s="24"/>
      <c r="S30" s="24"/>
      <c r="W30" t="s">
        <v>449</v>
      </c>
      <c r="X30">
        <v>1.0101010101010102</v>
      </c>
    </row>
    <row r="31" spans="2:25" ht="20.100000000000001" customHeight="1" x14ac:dyDescent="0.25">
      <c r="B31" s="4"/>
      <c r="C31" s="7" t="s">
        <v>70</v>
      </c>
      <c r="D31" s="4">
        <v>3</v>
      </c>
      <c r="E31" s="4">
        <v>61</v>
      </c>
      <c r="F31" s="4">
        <f t="shared" ref="F31" si="62">(D31+E31)</f>
        <v>64</v>
      </c>
      <c r="G31" s="4">
        <f t="shared" ref="G31" si="63">(D31/F31)*100</f>
        <v>4.6875</v>
      </c>
      <c r="H31" s="1"/>
      <c r="J31" s="4"/>
      <c r="K31" s="7" t="s">
        <v>94</v>
      </c>
      <c r="L31" s="4">
        <v>30</v>
      </c>
      <c r="M31" s="4">
        <v>28</v>
      </c>
      <c r="N31" s="4">
        <f t="shared" ref="N31" si="64">(L31+M31)</f>
        <v>58</v>
      </c>
      <c r="O31" s="4">
        <f t="shared" ref="O31" si="65">(L31/N31)*100</f>
        <v>51.724137931034484</v>
      </c>
      <c r="P31" s="1"/>
      <c r="R31" t="s">
        <v>452</v>
      </c>
      <c r="S31">
        <v>32.944361659705748</v>
      </c>
      <c r="T31" s="24">
        <v>9.406705751412483</v>
      </c>
      <c r="W31" t="s">
        <v>319</v>
      </c>
      <c r="X31">
        <v>78.068232166592821</v>
      </c>
      <c r="Y31">
        <v>7.4444320798291743</v>
      </c>
    </row>
    <row r="32" spans="2:25" ht="20.100000000000001" customHeight="1" x14ac:dyDescent="0.25">
      <c r="B32" s="4"/>
      <c r="C32" s="17" t="s">
        <v>71</v>
      </c>
      <c r="D32" s="10">
        <f>AVERAGE(D29:D31)</f>
        <v>3.3333333333333335</v>
      </c>
      <c r="E32" s="10">
        <f t="shared" ref="E32" si="66">AVERAGE(E29:E31)</f>
        <v>64.666666666666671</v>
      </c>
      <c r="F32" s="10">
        <f t="shared" ref="F32" si="67">AVERAGE(F29:F31)</f>
        <v>68</v>
      </c>
      <c r="G32" s="10">
        <f t="shared" ref="G32" si="68">AVERAGE(G29:G31)</f>
        <v>4.640593657051947</v>
      </c>
      <c r="H32" s="8">
        <f>STDEV(G29:G31)/SQRT(3)</f>
        <v>1.7193914137618691</v>
      </c>
      <c r="J32" s="4"/>
      <c r="K32" s="17" t="s">
        <v>95</v>
      </c>
      <c r="L32" s="10">
        <f>AVERAGE(L29:L31)</f>
        <v>16.666666666666668</v>
      </c>
      <c r="M32" s="10">
        <f t="shared" ref="M32" si="69">AVERAGE(M29:M31)</f>
        <v>30.666666666666668</v>
      </c>
      <c r="N32" s="10">
        <f t="shared" ref="N32" si="70">AVERAGE(N29:N31)</f>
        <v>47.333333333333336</v>
      </c>
      <c r="O32" s="10">
        <f t="shared" ref="O32" si="71">AVERAGE(O29:O31)</f>
        <v>32.944361659705748</v>
      </c>
      <c r="P32" s="8">
        <f>STDEV(O29:O31)/SQRT(3)</f>
        <v>9.406705751412483</v>
      </c>
      <c r="R32" t="s">
        <v>327</v>
      </c>
      <c r="S32">
        <v>67.924641868303837</v>
      </c>
      <c r="T32" s="24">
        <v>7.080673021899341</v>
      </c>
      <c r="W32" t="s">
        <v>354</v>
      </c>
      <c r="X32">
        <v>82.811967852311611</v>
      </c>
    </row>
    <row r="33" spans="2:25" ht="20.100000000000001" customHeight="1" x14ac:dyDescent="0.25">
      <c r="B33" s="4"/>
      <c r="C33" s="6" t="s">
        <v>72</v>
      </c>
      <c r="D33" s="4">
        <v>7</v>
      </c>
      <c r="E33" s="4">
        <v>48</v>
      </c>
      <c r="F33" s="4">
        <f>(D33+E33)</f>
        <v>55</v>
      </c>
      <c r="G33" s="4">
        <f>(D33/F33)*100</f>
        <v>12.727272727272727</v>
      </c>
      <c r="H33" s="8"/>
      <c r="J33" s="4"/>
      <c r="K33" s="6" t="s">
        <v>96</v>
      </c>
      <c r="L33" s="4">
        <v>55</v>
      </c>
      <c r="M33" s="4">
        <v>11</v>
      </c>
      <c r="N33" s="4">
        <f>(L33+M33)</f>
        <v>66</v>
      </c>
      <c r="O33" s="4">
        <f>(L33/N33)*100</f>
        <v>83.333333333333343</v>
      </c>
      <c r="P33" s="8"/>
      <c r="R33" s="24" t="s">
        <v>328</v>
      </c>
      <c r="S33">
        <v>80</v>
      </c>
      <c r="T33" s="24">
        <v>6.226998490772389</v>
      </c>
    </row>
    <row r="34" spans="2:25" ht="20.100000000000001" customHeight="1" x14ac:dyDescent="0.25">
      <c r="B34" s="4"/>
      <c r="C34" s="6" t="s">
        <v>73</v>
      </c>
      <c r="D34" s="4">
        <v>11</v>
      </c>
      <c r="E34" s="4">
        <v>54</v>
      </c>
      <c r="F34" s="4">
        <f>(D34+E34)</f>
        <v>65</v>
      </c>
      <c r="G34" s="4">
        <f>(D34/F34)*100</f>
        <v>16.923076923076923</v>
      </c>
      <c r="H34" s="8"/>
      <c r="J34" s="4"/>
      <c r="K34" s="6" t="s">
        <v>97</v>
      </c>
      <c r="L34" s="4">
        <v>57</v>
      </c>
      <c r="M34" s="4">
        <v>16</v>
      </c>
      <c r="N34" s="4">
        <f>(L34+M34)</f>
        <v>73</v>
      </c>
      <c r="O34" s="4">
        <f>(L34/N34)*100</f>
        <v>78.082191780821915</v>
      </c>
      <c r="P34" s="8"/>
      <c r="R34" s="24" t="s">
        <v>329</v>
      </c>
      <c r="S34">
        <v>82.563344972692278</v>
      </c>
      <c r="T34" s="24">
        <v>2.3960509318837468</v>
      </c>
      <c r="W34" t="s">
        <v>453</v>
      </c>
      <c r="X34">
        <v>0.90090090090090091</v>
      </c>
      <c r="Y34">
        <v>4.0551750201988197</v>
      </c>
    </row>
    <row r="35" spans="2:25" ht="20.100000000000001" customHeight="1" x14ac:dyDescent="0.25">
      <c r="B35" s="4"/>
      <c r="C35" s="6" t="s">
        <v>74</v>
      </c>
      <c r="D35" s="4">
        <v>17</v>
      </c>
      <c r="E35" s="4">
        <v>43</v>
      </c>
      <c r="F35" s="4">
        <f t="shared" ref="F35" si="72">(D35+E35)</f>
        <v>60</v>
      </c>
      <c r="G35" s="4">
        <f t="shared" ref="G35" si="73">(D35/F35)*100</f>
        <v>28.333333333333332</v>
      </c>
      <c r="H35" s="8"/>
      <c r="J35" s="4"/>
      <c r="K35" s="6" t="s">
        <v>98</v>
      </c>
      <c r="L35" s="4">
        <v>44</v>
      </c>
      <c r="M35" s="4">
        <v>7</v>
      </c>
      <c r="N35" s="4">
        <f t="shared" ref="N35" si="74">(L35+M35)</f>
        <v>51</v>
      </c>
      <c r="O35" s="4">
        <f t="shared" ref="O35" si="75">(L35/N35)*100</f>
        <v>86.274509803921575</v>
      </c>
      <c r="P35" s="8"/>
      <c r="R35" s="24" t="s">
        <v>330</v>
      </c>
      <c r="S35">
        <v>61.112914862914863</v>
      </c>
      <c r="T35" s="24">
        <v>9.8685140416927712</v>
      </c>
      <c r="W35" t="s">
        <v>448</v>
      </c>
      <c r="X35">
        <v>1.4419389476913638</v>
      </c>
    </row>
    <row r="36" spans="2:25" ht="20.100000000000001" customHeight="1" x14ac:dyDescent="0.25">
      <c r="B36" s="4"/>
      <c r="C36" s="15" t="s">
        <v>75</v>
      </c>
      <c r="D36" s="10">
        <f>AVERAGE(D33:D35)</f>
        <v>11.666666666666666</v>
      </c>
      <c r="E36" s="10">
        <f t="shared" ref="E36" si="76">AVERAGE(E33:E35)</f>
        <v>48.333333333333336</v>
      </c>
      <c r="F36" s="10">
        <f t="shared" ref="F36" si="77">AVERAGE(F33:F35)</f>
        <v>60</v>
      </c>
      <c r="G36" s="10">
        <f t="shared" ref="G36" si="78">AVERAGE(G33:G35)</f>
        <v>19.327894327894327</v>
      </c>
      <c r="H36" s="8">
        <f>STDEV(G33:G35)/SQRT(3)</f>
        <v>4.6627832165239997</v>
      </c>
      <c r="J36" s="4"/>
      <c r="K36" s="15" t="s">
        <v>99</v>
      </c>
      <c r="L36" s="10">
        <f>AVERAGE(L33:L35)</f>
        <v>52</v>
      </c>
      <c r="M36" s="10">
        <f t="shared" ref="M36" si="79">AVERAGE(M33:M35)</f>
        <v>11.333333333333334</v>
      </c>
      <c r="N36" s="10">
        <f t="shared" ref="N36" si="80">AVERAGE(N33:N35)</f>
        <v>63.333333333333336</v>
      </c>
      <c r="O36" s="10">
        <f t="shared" ref="O36" si="81">AVERAGE(O33:O35)</f>
        <v>82.563344972692278</v>
      </c>
      <c r="P36" s="8">
        <f t="shared" ref="P36:P52" si="82">STDEV(O33:O35)/SQRT(3)</f>
        <v>2.3960509318837468</v>
      </c>
      <c r="R36" s="24" t="s">
        <v>331</v>
      </c>
      <c r="S36">
        <v>48.162494291526549</v>
      </c>
      <c r="T36" s="24">
        <v>2.7775649499126596</v>
      </c>
      <c r="W36" t="s">
        <v>320</v>
      </c>
      <c r="X36">
        <v>54.305421673842723</v>
      </c>
      <c r="Y36">
        <v>8.6865424494733503</v>
      </c>
    </row>
    <row r="37" spans="2:25" ht="20.100000000000001" customHeight="1" x14ac:dyDescent="0.25">
      <c r="B37" s="4"/>
      <c r="C37" s="6" t="s">
        <v>76</v>
      </c>
      <c r="D37" s="4">
        <v>24</v>
      </c>
      <c r="E37" s="4">
        <v>15</v>
      </c>
      <c r="F37" s="4">
        <f>(D37+E37)</f>
        <v>39</v>
      </c>
      <c r="G37" s="4">
        <f>(D37/F37)*100</f>
        <v>61.53846153846154</v>
      </c>
      <c r="H37" s="8"/>
      <c r="J37" s="4"/>
      <c r="K37" s="6" t="s">
        <v>100</v>
      </c>
      <c r="L37" s="4">
        <v>28</v>
      </c>
      <c r="M37" s="4">
        <v>36</v>
      </c>
      <c r="N37" s="4">
        <f>(L37+M37)</f>
        <v>64</v>
      </c>
      <c r="O37" s="4">
        <f>(L37/N37)*100</f>
        <v>43.75</v>
      </c>
      <c r="P37" s="8"/>
      <c r="R37" s="24" t="s">
        <v>332</v>
      </c>
      <c r="S37">
        <v>79.401615718751259</v>
      </c>
      <c r="T37" s="24">
        <v>0.98953613398800322</v>
      </c>
      <c r="W37" t="s">
        <v>361</v>
      </c>
      <c r="X37">
        <v>34.853801169590646</v>
      </c>
    </row>
    <row r="38" spans="2:25" ht="20.100000000000001" customHeight="1" x14ac:dyDescent="0.25">
      <c r="B38" s="4"/>
      <c r="C38" s="6" t="s">
        <v>77</v>
      </c>
      <c r="D38" s="4">
        <v>30</v>
      </c>
      <c r="E38" s="4">
        <v>14</v>
      </c>
      <c r="F38" s="4">
        <f>(D38+E38)</f>
        <v>44</v>
      </c>
      <c r="G38" s="4">
        <f>(D38/F38)*100</f>
        <v>68.181818181818173</v>
      </c>
      <c r="H38" s="8"/>
      <c r="J38" s="4"/>
      <c r="K38" s="6" t="s">
        <v>101</v>
      </c>
      <c r="L38" s="4">
        <v>60</v>
      </c>
      <c r="M38" s="4">
        <v>17</v>
      </c>
      <c r="N38" s="4">
        <f>(L38+M38)</f>
        <v>77</v>
      </c>
      <c r="O38" s="4">
        <f>(L38/N38)*100</f>
        <v>77.922077922077932</v>
      </c>
      <c r="P38" s="8"/>
      <c r="R38" s="24" t="s">
        <v>333</v>
      </c>
      <c r="S38">
        <v>74.890206411945528</v>
      </c>
      <c r="T38" s="24">
        <v>5.0536188869600496</v>
      </c>
    </row>
    <row r="39" spans="2:25" ht="20.100000000000001" customHeight="1" x14ac:dyDescent="0.25">
      <c r="B39" s="4"/>
      <c r="C39" s="6" t="s">
        <v>78</v>
      </c>
      <c r="D39" s="4">
        <v>27</v>
      </c>
      <c r="E39" s="4">
        <v>12</v>
      </c>
      <c r="F39" s="4">
        <f t="shared" ref="F39" si="83">(D39+E39)</f>
        <v>39</v>
      </c>
      <c r="G39" s="4">
        <f t="shared" ref="G39" si="84">(D39/F39)*100</f>
        <v>69.230769230769226</v>
      </c>
      <c r="H39" s="8"/>
      <c r="J39" s="4"/>
      <c r="K39" s="6" t="s">
        <v>102</v>
      </c>
      <c r="L39" s="4">
        <v>37</v>
      </c>
      <c r="M39" s="4">
        <v>23</v>
      </c>
      <c r="N39" s="4">
        <f t="shared" ref="N39" si="85">(L39+M39)</f>
        <v>60</v>
      </c>
      <c r="O39" s="4">
        <f t="shared" ref="O39" si="86">(L39/N39)*100</f>
        <v>61.666666666666671</v>
      </c>
      <c r="P39" s="8"/>
      <c r="R39" s="24"/>
      <c r="S39" s="24"/>
      <c r="W39" t="s">
        <v>444</v>
      </c>
      <c r="X39">
        <v>1.2647754137115801</v>
      </c>
      <c r="Y39">
        <v>0.64623815285279629</v>
      </c>
    </row>
    <row r="40" spans="2:25" ht="20.100000000000001" customHeight="1" x14ac:dyDescent="0.25">
      <c r="B40" s="4"/>
      <c r="C40" s="15" t="s">
        <v>79</v>
      </c>
      <c r="D40" s="10">
        <f>AVERAGE(D37:D39)</f>
        <v>27</v>
      </c>
      <c r="E40" s="10">
        <f t="shared" ref="E40" si="87">AVERAGE(E37:E39)</f>
        <v>13.666666666666666</v>
      </c>
      <c r="F40" s="10">
        <f t="shared" ref="F40" si="88">AVERAGE(F37:F39)</f>
        <v>40.666666666666664</v>
      </c>
      <c r="G40" s="10">
        <f t="shared" ref="G40" si="89">AVERAGE(G37:G39)</f>
        <v>66.317016317016311</v>
      </c>
      <c r="H40" s="8">
        <f>STDEV(G37:G39)/SQRT(3)</f>
        <v>2.4083890815584854</v>
      </c>
      <c r="J40" s="4"/>
      <c r="K40" s="15" t="s">
        <v>103</v>
      </c>
      <c r="L40" s="10">
        <f>AVERAGE(L37:L39)</f>
        <v>41.666666666666664</v>
      </c>
      <c r="M40" s="10">
        <f t="shared" ref="M40" si="90">AVERAGE(M37:M39)</f>
        <v>25.333333333333332</v>
      </c>
      <c r="N40" s="10">
        <f t="shared" ref="N40" si="91">AVERAGE(N37:N39)</f>
        <v>67</v>
      </c>
      <c r="O40" s="10">
        <f t="shared" ref="O40" si="92">AVERAGE(O37:O39)</f>
        <v>61.112914862914863</v>
      </c>
      <c r="P40" s="8">
        <f t="shared" si="82"/>
        <v>9.8685140416927712</v>
      </c>
      <c r="R40" s="24" t="s">
        <v>440</v>
      </c>
      <c r="S40" s="24">
        <v>1.7554012345679011</v>
      </c>
      <c r="T40" s="1">
        <v>1.0735088023130037</v>
      </c>
      <c r="W40" t="s">
        <v>452</v>
      </c>
      <c r="X40">
        <v>32.944361659705748</v>
      </c>
    </row>
    <row r="41" spans="2:25" ht="20.100000000000001" customHeight="1" x14ac:dyDescent="0.25">
      <c r="B41" s="4"/>
      <c r="C41" s="6" t="s">
        <v>80</v>
      </c>
      <c r="D41" s="4">
        <v>44</v>
      </c>
      <c r="E41" s="4">
        <v>12</v>
      </c>
      <c r="F41" s="4">
        <f>(D41+E41)</f>
        <v>56</v>
      </c>
      <c r="G41" s="4">
        <f>(D41/F41)*100</f>
        <v>78.571428571428569</v>
      </c>
      <c r="H41" s="8"/>
      <c r="J41" s="4"/>
      <c r="K41" s="6" t="s">
        <v>104</v>
      </c>
      <c r="L41" s="4">
        <v>30</v>
      </c>
      <c r="M41" s="4">
        <v>32</v>
      </c>
      <c r="N41" s="4">
        <f>(L41+M41)</f>
        <v>62</v>
      </c>
      <c r="O41" s="4">
        <f>(L41/N41)*100</f>
        <v>48.387096774193552</v>
      </c>
      <c r="P41" s="8"/>
      <c r="R41" t="s">
        <v>334</v>
      </c>
      <c r="S41">
        <v>57.446505425228828</v>
      </c>
      <c r="T41" s="8">
        <v>11.714217281685251</v>
      </c>
      <c r="W41" t="s">
        <v>322</v>
      </c>
      <c r="X41">
        <v>54.915879442195227</v>
      </c>
      <c r="Y41">
        <v>5.8555382485367362</v>
      </c>
    </row>
    <row r="42" spans="2:25" ht="20.100000000000001" customHeight="1" x14ac:dyDescent="0.25">
      <c r="B42" s="4"/>
      <c r="C42" s="6" t="s">
        <v>81</v>
      </c>
      <c r="D42" s="4">
        <v>44</v>
      </c>
      <c r="E42" s="4">
        <v>5</v>
      </c>
      <c r="F42" s="4">
        <f>(D42+E42)</f>
        <v>49</v>
      </c>
      <c r="G42" s="4">
        <f>(D42/F42)*100</f>
        <v>89.795918367346943</v>
      </c>
      <c r="H42" s="8"/>
      <c r="J42" s="4"/>
      <c r="K42" s="6" t="s">
        <v>105</v>
      </c>
      <c r="L42" s="4">
        <v>37</v>
      </c>
      <c r="M42" s="4">
        <v>33</v>
      </c>
      <c r="N42" s="4">
        <f>(L42+M42)</f>
        <v>70</v>
      </c>
      <c r="O42" s="4">
        <f>(L42/N42)*100</f>
        <v>52.857142857142861</v>
      </c>
      <c r="P42" s="8"/>
      <c r="R42" t="s">
        <v>301</v>
      </c>
      <c r="S42">
        <v>25.750782378430426</v>
      </c>
      <c r="T42" s="24">
        <v>5.8301193036836398</v>
      </c>
      <c r="W42" t="s">
        <v>328</v>
      </c>
      <c r="X42">
        <v>80</v>
      </c>
    </row>
    <row r="43" spans="2:25" ht="20.100000000000001" customHeight="1" x14ac:dyDescent="0.25">
      <c r="B43" s="4"/>
      <c r="C43" s="6" t="s">
        <v>82</v>
      </c>
      <c r="D43" s="4">
        <v>51</v>
      </c>
      <c r="E43" s="4">
        <v>9</v>
      </c>
      <c r="F43" s="4">
        <f t="shared" ref="F43" si="93">(D43+E43)</f>
        <v>60</v>
      </c>
      <c r="G43" s="4">
        <f t="shared" ref="G43" si="94">(D43/F43)*100</f>
        <v>85</v>
      </c>
      <c r="H43" s="8"/>
      <c r="J43" s="4"/>
      <c r="K43" s="6" t="s">
        <v>106</v>
      </c>
      <c r="L43" s="4">
        <v>32</v>
      </c>
      <c r="M43" s="4">
        <v>42</v>
      </c>
      <c r="N43" s="4">
        <f t="shared" ref="N43" si="95">(L43+M43)</f>
        <v>74</v>
      </c>
      <c r="O43" s="4">
        <f t="shared" ref="O43" si="96">(L43/N43)*100</f>
        <v>43.243243243243242</v>
      </c>
      <c r="P43" s="8"/>
      <c r="R43" s="24" t="s">
        <v>335</v>
      </c>
      <c r="S43">
        <v>65.438224799286346</v>
      </c>
      <c r="T43" s="24">
        <v>1.6946798737523912</v>
      </c>
    </row>
    <row r="44" spans="2:25" ht="20.100000000000001" customHeight="1" x14ac:dyDescent="0.25">
      <c r="B44" s="4"/>
      <c r="C44" s="15" t="s">
        <v>83</v>
      </c>
      <c r="D44" s="10">
        <f>AVERAGE(D41:D43)</f>
        <v>46.333333333333336</v>
      </c>
      <c r="E44" s="10">
        <f t="shared" ref="E44" si="97">AVERAGE(E41:E43)</f>
        <v>8.6666666666666661</v>
      </c>
      <c r="F44" s="10">
        <f t="shared" ref="F44" si="98">AVERAGE(F41:F43)</f>
        <v>55</v>
      </c>
      <c r="G44" s="10">
        <f t="shared" ref="G44" si="99">AVERAGE(G41:G43)</f>
        <v>84.455782312925166</v>
      </c>
      <c r="H44" s="8">
        <f t="shared" ref="H44:H52" si="100">STDEV(G41:G43)/SQRT(3)</f>
        <v>3.2516366372880969</v>
      </c>
      <c r="J44" s="4"/>
      <c r="K44" s="15" t="s">
        <v>107</v>
      </c>
      <c r="L44" s="10">
        <f>AVERAGE(L41:L43)</f>
        <v>33</v>
      </c>
      <c r="M44" s="10">
        <f t="shared" ref="M44" si="101">AVERAGE(M41:M43)</f>
        <v>35.666666666666664</v>
      </c>
      <c r="N44" s="10">
        <f t="shared" ref="N44" si="102">AVERAGE(N41:N43)</f>
        <v>68.666666666666671</v>
      </c>
      <c r="O44" s="10">
        <f t="shared" ref="O44" si="103">AVERAGE(O41:O43)</f>
        <v>48.162494291526549</v>
      </c>
      <c r="P44" s="8">
        <f t="shared" si="82"/>
        <v>2.7775649499126596</v>
      </c>
      <c r="R44" s="24" t="s">
        <v>336</v>
      </c>
      <c r="S44">
        <v>38.562144276761622</v>
      </c>
      <c r="T44" s="24">
        <v>6.2535700903923477</v>
      </c>
      <c r="W44" t="s">
        <v>444</v>
      </c>
      <c r="X44">
        <v>1.2647754137115801</v>
      </c>
      <c r="Y44">
        <v>0.64623815285279629</v>
      </c>
    </row>
    <row r="45" spans="2:25" ht="20.100000000000001" customHeight="1" x14ac:dyDescent="0.25">
      <c r="B45" s="4"/>
      <c r="C45" s="6" t="s">
        <v>84</v>
      </c>
      <c r="D45" s="4">
        <v>40</v>
      </c>
      <c r="E45" s="4">
        <v>31</v>
      </c>
      <c r="F45" s="4">
        <f>(D45+E45)</f>
        <v>71</v>
      </c>
      <c r="G45" s="4">
        <f>(D45/F45)*100</f>
        <v>56.338028169014088</v>
      </c>
      <c r="H45" s="8"/>
      <c r="J45" s="4"/>
      <c r="K45" s="6" t="s">
        <v>108</v>
      </c>
      <c r="L45" s="4">
        <v>54</v>
      </c>
      <c r="M45" s="4">
        <v>15</v>
      </c>
      <c r="N45" s="4">
        <f>(L45+M45)</f>
        <v>69</v>
      </c>
      <c r="O45" s="4">
        <f>(L45/N45)*100</f>
        <v>78.260869565217391</v>
      </c>
      <c r="P45" s="8"/>
      <c r="R45" s="24" t="s">
        <v>337</v>
      </c>
      <c r="S45">
        <v>18.873034096914694</v>
      </c>
      <c r="T45" s="24">
        <v>3.3308491411457584</v>
      </c>
      <c r="W45" t="s">
        <v>440</v>
      </c>
      <c r="X45">
        <v>1.7554012345679011</v>
      </c>
      <c r="Y45">
        <v>1.0735088023130037</v>
      </c>
    </row>
    <row r="46" spans="2:25" ht="20.100000000000001" customHeight="1" x14ac:dyDescent="0.25">
      <c r="B46" s="4"/>
      <c r="C46" s="6" t="s">
        <v>85</v>
      </c>
      <c r="D46" s="4">
        <v>44</v>
      </c>
      <c r="E46" s="4">
        <v>22</v>
      </c>
      <c r="F46" s="4">
        <f>(D46+E46)</f>
        <v>66</v>
      </c>
      <c r="G46" s="4">
        <f>(D46/F46)*100</f>
        <v>66.666666666666657</v>
      </c>
      <c r="H46" s="8"/>
      <c r="J46" s="4"/>
      <c r="K46" s="6" t="s">
        <v>109</v>
      </c>
      <c r="L46" s="4">
        <v>83</v>
      </c>
      <c r="M46" s="4">
        <v>19</v>
      </c>
      <c r="N46" s="4">
        <f>(L46+M46)</f>
        <v>102</v>
      </c>
      <c r="O46" s="4">
        <f>(L46/N46)*100</f>
        <v>81.372549019607845</v>
      </c>
      <c r="P46" s="8"/>
      <c r="R46" s="24" t="s">
        <v>338</v>
      </c>
      <c r="S46">
        <v>40.657113909393537</v>
      </c>
      <c r="T46" s="24">
        <v>7.7490399858701338</v>
      </c>
      <c r="W46" t="s">
        <v>302</v>
      </c>
      <c r="X46">
        <v>78.560840775165502</v>
      </c>
      <c r="Y46">
        <v>5.0276779767421838</v>
      </c>
    </row>
    <row r="47" spans="2:25" ht="20.100000000000001" customHeight="1" x14ac:dyDescent="0.25">
      <c r="B47" s="4"/>
      <c r="C47" s="6" t="s">
        <v>86</v>
      </c>
      <c r="D47" s="4">
        <v>42</v>
      </c>
      <c r="E47" s="4">
        <v>10</v>
      </c>
      <c r="F47" s="4">
        <f t="shared" ref="F47" si="104">(D47+E47)</f>
        <v>52</v>
      </c>
      <c r="G47" s="4">
        <f t="shared" ref="G47" si="105">(D47/F47)*100</f>
        <v>80.769230769230774</v>
      </c>
      <c r="H47" s="8"/>
      <c r="J47" s="4"/>
      <c r="K47" s="6" t="s">
        <v>110</v>
      </c>
      <c r="L47" s="4">
        <v>33</v>
      </c>
      <c r="M47" s="4">
        <v>9</v>
      </c>
      <c r="N47" s="4">
        <f t="shared" ref="N47" si="106">(L47+M47)</f>
        <v>42</v>
      </c>
      <c r="O47" s="4">
        <f t="shared" ref="O47" si="107">(L47/N47)*100</f>
        <v>78.571428571428569</v>
      </c>
      <c r="P47" s="8"/>
      <c r="R47" s="24" t="s">
        <v>339</v>
      </c>
      <c r="S47">
        <v>42.674061039122627</v>
      </c>
      <c r="T47" s="24">
        <v>2.7057793341885716</v>
      </c>
      <c r="W47" t="s">
        <v>301</v>
      </c>
      <c r="X47">
        <v>25.750782378430426</v>
      </c>
      <c r="Y47">
        <v>5.8301193036836398</v>
      </c>
    </row>
    <row r="48" spans="2:25" ht="20.100000000000001" customHeight="1" x14ac:dyDescent="0.25">
      <c r="B48" s="4"/>
      <c r="C48" s="15" t="s">
        <v>87</v>
      </c>
      <c r="D48" s="10">
        <f>AVERAGE(D45:D47)</f>
        <v>42</v>
      </c>
      <c r="E48" s="10">
        <f t="shared" ref="E48" si="108">AVERAGE(E45:E47)</f>
        <v>21</v>
      </c>
      <c r="F48" s="10">
        <f t="shared" ref="F48" si="109">AVERAGE(F45:F47)</f>
        <v>63</v>
      </c>
      <c r="G48" s="10">
        <f t="shared" ref="G48" si="110">AVERAGE(G45:G47)</f>
        <v>67.924641868303837</v>
      </c>
      <c r="H48" s="8">
        <f t="shared" si="100"/>
        <v>7.080673021899341</v>
      </c>
      <c r="J48" s="4"/>
      <c r="K48" s="15" t="s">
        <v>111</v>
      </c>
      <c r="L48" s="10">
        <f>AVERAGE(L45:L47)</f>
        <v>56.666666666666664</v>
      </c>
      <c r="M48" s="10">
        <f t="shared" ref="M48" si="111">AVERAGE(M45:M47)</f>
        <v>14.333333333333334</v>
      </c>
      <c r="N48" s="10">
        <f t="shared" ref="N48" si="112">AVERAGE(N45:N47)</f>
        <v>71</v>
      </c>
      <c r="O48" s="10">
        <f t="shared" ref="O48" si="113">AVERAGE(O45:O47)</f>
        <v>79.401615718751259</v>
      </c>
      <c r="P48" s="8">
        <f t="shared" si="82"/>
        <v>0.98953613398800322</v>
      </c>
      <c r="R48" s="35"/>
      <c r="S48" s="35"/>
      <c r="T48" s="35"/>
    </row>
    <row r="49" spans="2:25" ht="20.100000000000001" customHeight="1" x14ac:dyDescent="0.25">
      <c r="B49" s="4"/>
      <c r="C49" s="6" t="s">
        <v>88</v>
      </c>
      <c r="D49" s="4">
        <v>64</v>
      </c>
      <c r="E49" s="4">
        <v>6</v>
      </c>
      <c r="F49" s="4">
        <f>(D49+E49)</f>
        <v>70</v>
      </c>
      <c r="G49" s="4">
        <f>(D49/F49)*100</f>
        <v>91.428571428571431</v>
      </c>
      <c r="H49" s="8"/>
      <c r="J49" s="4"/>
      <c r="K49" s="6" t="s">
        <v>112</v>
      </c>
      <c r="L49" s="4">
        <v>34</v>
      </c>
      <c r="M49" s="4">
        <v>12</v>
      </c>
      <c r="N49" s="4">
        <f>(L49+M49)</f>
        <v>46</v>
      </c>
      <c r="O49" s="4">
        <f>(L49/N49)*100</f>
        <v>73.91304347826086</v>
      </c>
      <c r="P49" s="8"/>
      <c r="R49" t="s">
        <v>451</v>
      </c>
      <c r="S49">
        <v>0</v>
      </c>
      <c r="T49" s="24">
        <v>0</v>
      </c>
      <c r="W49" t="s">
        <v>444</v>
      </c>
      <c r="X49">
        <v>1.2647754137115801</v>
      </c>
      <c r="Y49">
        <v>0.64623815285279629</v>
      </c>
    </row>
    <row r="50" spans="2:25" ht="20.100000000000001" customHeight="1" x14ac:dyDescent="0.25">
      <c r="B50" s="4"/>
      <c r="C50" s="6" t="s">
        <v>89</v>
      </c>
      <c r="D50" s="4">
        <v>55</v>
      </c>
      <c r="E50" s="4">
        <v>15</v>
      </c>
      <c r="F50" s="4">
        <f>(D50+E50)</f>
        <v>70</v>
      </c>
      <c r="G50" s="4">
        <f>(D50/F50)*100</f>
        <v>78.571428571428569</v>
      </c>
      <c r="H50" s="8"/>
      <c r="J50" s="4"/>
      <c r="K50" s="6" t="s">
        <v>113</v>
      </c>
      <c r="L50" s="4">
        <v>37</v>
      </c>
      <c r="M50" s="4">
        <v>7</v>
      </c>
      <c r="N50" s="4">
        <f>(L50+M50)</f>
        <v>44</v>
      </c>
      <c r="O50" s="4">
        <f>(L50/N50)*100</f>
        <v>84.090909090909093</v>
      </c>
      <c r="P50" s="8"/>
      <c r="R50" t="s">
        <v>340</v>
      </c>
      <c r="S50">
        <v>88.47753542583547</v>
      </c>
      <c r="T50" s="24">
        <v>1.4514522552844957</v>
      </c>
      <c r="W50" t="s">
        <v>451</v>
      </c>
      <c r="X50">
        <v>0</v>
      </c>
      <c r="Y50">
        <v>0</v>
      </c>
    </row>
    <row r="51" spans="2:25" ht="20.100000000000001" customHeight="1" x14ac:dyDescent="0.25">
      <c r="B51" s="2"/>
      <c r="C51" s="6" t="s">
        <v>90</v>
      </c>
      <c r="D51" s="4">
        <v>42</v>
      </c>
      <c r="E51" s="4">
        <v>18</v>
      </c>
      <c r="F51" s="4">
        <f t="shared" ref="F51" si="114">(D51+E51)</f>
        <v>60</v>
      </c>
      <c r="G51" s="4">
        <f t="shared" ref="G51" si="115">(D51/F51)*100</f>
        <v>70</v>
      </c>
      <c r="H51" s="8"/>
      <c r="I51" s="1"/>
      <c r="J51" s="4"/>
      <c r="K51" s="6" t="s">
        <v>114</v>
      </c>
      <c r="L51" s="2">
        <v>30</v>
      </c>
      <c r="M51" s="2">
        <v>15</v>
      </c>
      <c r="N51" s="2">
        <f t="shared" ref="N51" si="116">(L51+M51)</f>
        <v>45</v>
      </c>
      <c r="O51" s="2">
        <f t="shared" ref="O51" si="117">(L51/N51)*100</f>
        <v>66.666666666666657</v>
      </c>
      <c r="P51" s="8"/>
      <c r="R51" t="s">
        <v>341</v>
      </c>
      <c r="S51">
        <v>3.5589800036690513</v>
      </c>
      <c r="T51" s="24">
        <v>1.8691468083273886</v>
      </c>
      <c r="W51" t="s">
        <v>323</v>
      </c>
      <c r="X51">
        <v>4.640593657051947</v>
      </c>
      <c r="Y51">
        <v>1.7193914137618691</v>
      </c>
    </row>
    <row r="52" spans="2:25" ht="20.100000000000001" customHeight="1" x14ac:dyDescent="0.25">
      <c r="B52" s="4"/>
      <c r="C52" s="15" t="s">
        <v>91</v>
      </c>
      <c r="D52" s="10">
        <f>AVERAGE(D49:D51)</f>
        <v>53.666666666666664</v>
      </c>
      <c r="E52" s="10">
        <f t="shared" ref="E52" si="118">AVERAGE(E49:E51)</f>
        <v>13</v>
      </c>
      <c r="F52" s="10">
        <f t="shared" ref="F52" si="119">AVERAGE(F49:F51)</f>
        <v>66.666666666666671</v>
      </c>
      <c r="G52" s="10">
        <f t="shared" ref="G52" si="120">AVERAGE(G49:G51)</f>
        <v>80</v>
      </c>
      <c r="H52" s="8">
        <f t="shared" si="100"/>
        <v>6.226998490772389</v>
      </c>
      <c r="I52" s="1"/>
      <c r="J52" s="4"/>
      <c r="K52" s="15" t="s">
        <v>115</v>
      </c>
      <c r="L52" s="10">
        <f>AVERAGE(L49:L51)</f>
        <v>33.666666666666664</v>
      </c>
      <c r="M52" s="10">
        <f t="shared" ref="M52" si="121">AVERAGE(M49:M51)</f>
        <v>11.333333333333334</v>
      </c>
      <c r="N52" s="10">
        <f t="shared" ref="N52" si="122">AVERAGE(N49:N51)</f>
        <v>45</v>
      </c>
      <c r="O52" s="10">
        <f t="shared" ref="O52" si="123">AVERAGE(O49:O51)</f>
        <v>74.890206411945528</v>
      </c>
      <c r="P52" s="8">
        <f t="shared" si="82"/>
        <v>5.0536188869600478</v>
      </c>
      <c r="R52" s="24" t="s">
        <v>342</v>
      </c>
      <c r="S52">
        <v>99.145299145299148</v>
      </c>
      <c r="T52" s="24">
        <v>0.85470085470085644</v>
      </c>
      <c r="W52" t="s">
        <v>341</v>
      </c>
      <c r="X52">
        <v>3.5589800036690513</v>
      </c>
      <c r="Y52">
        <v>1.8691468083273886</v>
      </c>
    </row>
    <row r="53" spans="2:25" ht="20.100000000000001" customHeight="1" x14ac:dyDescent="0.25">
      <c r="B53" s="8" t="s">
        <v>8</v>
      </c>
      <c r="C53" s="9"/>
      <c r="D53" s="8"/>
      <c r="E53" s="8"/>
      <c r="F53" s="8"/>
      <c r="G53" s="8"/>
      <c r="H53" s="8"/>
      <c r="I53" s="8"/>
      <c r="J53" s="8"/>
      <c r="K53" s="9"/>
      <c r="L53" s="8"/>
      <c r="M53" s="8"/>
      <c r="N53" s="8"/>
      <c r="O53" s="8"/>
      <c r="P53" s="8"/>
      <c r="R53" s="24" t="s">
        <v>343</v>
      </c>
      <c r="S53">
        <v>82.004186289900574</v>
      </c>
      <c r="T53" s="24">
        <v>3.3051688338986822</v>
      </c>
    </row>
    <row r="54" spans="2:25" ht="20.100000000000001" customHeight="1" x14ac:dyDescent="0.25">
      <c r="B54" s="10" t="s">
        <v>0</v>
      </c>
      <c r="C54" s="11" t="s">
        <v>1</v>
      </c>
      <c r="D54" s="10" t="s">
        <v>2</v>
      </c>
      <c r="E54" s="12" t="s">
        <v>3</v>
      </c>
      <c r="F54" s="12" t="s">
        <v>4</v>
      </c>
      <c r="G54" s="12" t="s">
        <v>5</v>
      </c>
      <c r="H54" s="33"/>
      <c r="I54" s="8"/>
      <c r="J54" s="10" t="s">
        <v>0</v>
      </c>
      <c r="K54" s="11" t="s">
        <v>1</v>
      </c>
      <c r="L54" s="10" t="s">
        <v>2</v>
      </c>
      <c r="M54" s="12" t="s">
        <v>3</v>
      </c>
      <c r="N54" s="12" t="s">
        <v>4</v>
      </c>
      <c r="O54" s="12" t="s">
        <v>5</v>
      </c>
      <c r="P54" s="33"/>
      <c r="R54" s="24" t="s">
        <v>344</v>
      </c>
      <c r="S54">
        <v>69.881766978541165</v>
      </c>
      <c r="T54" s="24">
        <v>4.6243231865731698</v>
      </c>
      <c r="W54" t="s">
        <v>444</v>
      </c>
      <c r="X54">
        <v>1.2647754137115801</v>
      </c>
      <c r="Y54">
        <v>0.64623815285279629</v>
      </c>
    </row>
    <row r="55" spans="2:25" ht="20.100000000000001" customHeight="1" x14ac:dyDescent="0.25">
      <c r="B55" s="3"/>
      <c r="C55" s="7" t="s">
        <v>116</v>
      </c>
      <c r="D55" s="3">
        <v>29</v>
      </c>
      <c r="E55" s="3">
        <v>7</v>
      </c>
      <c r="F55" s="3">
        <f>(D55+E55)</f>
        <v>36</v>
      </c>
      <c r="G55" s="3">
        <f>(D55/F55)*100</f>
        <v>80.555555555555557</v>
      </c>
      <c r="H55" s="1"/>
      <c r="J55" s="3"/>
      <c r="K55" s="6" t="s">
        <v>140</v>
      </c>
      <c r="L55" s="3">
        <v>10</v>
      </c>
      <c r="M55" s="3">
        <v>25</v>
      </c>
      <c r="N55" s="3">
        <f>(L55+M55)</f>
        <v>35</v>
      </c>
      <c r="O55" s="3">
        <f>(L55/N55)*100</f>
        <v>28.571428571428569</v>
      </c>
      <c r="P55" s="1"/>
      <c r="R55" s="24" t="s">
        <v>345</v>
      </c>
      <c r="S55">
        <v>89.214600568909745</v>
      </c>
      <c r="T55" s="24">
        <v>0.98418538943606859</v>
      </c>
      <c r="W55" t="s">
        <v>450</v>
      </c>
      <c r="X55">
        <v>14.53931924882629</v>
      </c>
      <c r="Y55">
        <v>1.7254689254485558</v>
      </c>
    </row>
    <row r="56" spans="2:25" ht="20.100000000000001" customHeight="1" x14ac:dyDescent="0.25">
      <c r="B56" s="4"/>
      <c r="C56" s="7" t="s">
        <v>117</v>
      </c>
      <c r="D56" s="4">
        <v>20</v>
      </c>
      <c r="E56" s="4">
        <v>27</v>
      </c>
      <c r="F56" s="4">
        <f>(D56+E56)</f>
        <v>47</v>
      </c>
      <c r="G56" s="4">
        <f>(D56/F56)*100</f>
        <v>42.553191489361701</v>
      </c>
      <c r="H56" s="1"/>
      <c r="J56" s="4"/>
      <c r="K56" s="6" t="s">
        <v>141</v>
      </c>
      <c r="L56" s="4">
        <v>27</v>
      </c>
      <c r="M56" s="4">
        <v>22</v>
      </c>
      <c r="N56" s="4">
        <f>(L56+M56)</f>
        <v>49</v>
      </c>
      <c r="O56" s="4">
        <f>(L56/N56)*100</f>
        <v>55.102040816326522</v>
      </c>
      <c r="P56" s="1"/>
      <c r="R56" s="24" t="s">
        <v>346</v>
      </c>
      <c r="S56">
        <v>75.247485110855308</v>
      </c>
      <c r="T56" s="24">
        <v>6.3673744179047675</v>
      </c>
      <c r="W56" t="s">
        <v>324</v>
      </c>
      <c r="X56">
        <v>19.327894327894327</v>
      </c>
      <c r="Y56">
        <v>4.6627832165239997</v>
      </c>
    </row>
    <row r="57" spans="2:25" ht="17.25" customHeight="1" x14ac:dyDescent="0.25">
      <c r="B57" s="4"/>
      <c r="C57" s="7" t="s">
        <v>118</v>
      </c>
      <c r="D57" s="4">
        <v>32</v>
      </c>
      <c r="E57" s="4">
        <v>33</v>
      </c>
      <c r="F57" s="4">
        <f t="shared" ref="F57" si="124">(D57+E57)</f>
        <v>65</v>
      </c>
      <c r="G57" s="4">
        <f t="shared" ref="G57" si="125">(D57/F57)*100</f>
        <v>49.230769230769234</v>
      </c>
      <c r="H57" s="1"/>
      <c r="J57" s="4"/>
      <c r="K57" s="6" t="s">
        <v>142</v>
      </c>
      <c r="L57" s="4">
        <v>18</v>
      </c>
      <c r="M57" s="4">
        <v>29</v>
      </c>
      <c r="N57" s="4">
        <f t="shared" ref="N57" si="126">(L57+M57)</f>
        <v>47</v>
      </c>
      <c r="O57" s="4">
        <f t="shared" ref="O57" si="127">(L57/N57)*100</f>
        <v>38.297872340425535</v>
      </c>
      <c r="P57" s="1"/>
      <c r="R57" s="24"/>
      <c r="S57" s="24"/>
      <c r="W57" t="s">
        <v>348</v>
      </c>
      <c r="X57">
        <v>88.44086021505376</v>
      </c>
      <c r="Y57">
        <v>4.4311644005014088</v>
      </c>
    </row>
    <row r="58" spans="2:25" ht="20.100000000000001" customHeight="1" x14ac:dyDescent="0.25">
      <c r="B58" s="4"/>
      <c r="C58" s="17" t="s">
        <v>119</v>
      </c>
      <c r="D58" s="10">
        <f>AVERAGE(D55:D57)</f>
        <v>27</v>
      </c>
      <c r="E58" s="10">
        <f t="shared" ref="E58" si="128">AVERAGE(E55:E57)</f>
        <v>22.333333333333332</v>
      </c>
      <c r="F58" s="10">
        <f t="shared" ref="F58" si="129">AVERAGE(F55:F57)</f>
        <v>49.333333333333336</v>
      </c>
      <c r="G58" s="10">
        <f t="shared" ref="G58" si="130">AVERAGE(G55:G57)</f>
        <v>57.446505425228828</v>
      </c>
      <c r="H58" s="8">
        <f>STDEV(G55:G57)/SQRT(3)</f>
        <v>11.714217281685251</v>
      </c>
      <c r="J58" s="4"/>
      <c r="K58" s="15" t="s">
        <v>143</v>
      </c>
      <c r="L58" s="10">
        <f>AVERAGE(L55:L57)</f>
        <v>18.333333333333332</v>
      </c>
      <c r="M58" s="10">
        <f t="shared" ref="M58" si="131">AVERAGE(M55:M57)</f>
        <v>25.333333333333332</v>
      </c>
      <c r="N58" s="10">
        <f t="shared" ref="N58" si="132">AVERAGE(N55:N57)</f>
        <v>43.666666666666664</v>
      </c>
      <c r="O58" s="10">
        <f t="shared" ref="O58" si="133">AVERAGE(O55:O57)</f>
        <v>40.657113909393537</v>
      </c>
      <c r="P58" s="8">
        <f>STDEV(O55:O57)/SQRT(3)</f>
        <v>7.7490399858701338</v>
      </c>
      <c r="Q58" s="13"/>
      <c r="R58" t="s">
        <v>450</v>
      </c>
      <c r="S58">
        <v>14.53931924882629</v>
      </c>
      <c r="T58" s="24">
        <v>1.7254689254485558</v>
      </c>
    </row>
    <row r="59" spans="2:25" ht="20.100000000000001" customHeight="1" x14ac:dyDescent="0.25">
      <c r="B59" s="4"/>
      <c r="C59" s="6" t="s">
        <v>120</v>
      </c>
      <c r="D59" s="4">
        <v>16</v>
      </c>
      <c r="E59" s="4">
        <v>46</v>
      </c>
      <c r="F59" s="4">
        <f>(D59+E59)</f>
        <v>62</v>
      </c>
      <c r="G59" s="4">
        <f>(D59/F59)*100</f>
        <v>25.806451612903224</v>
      </c>
      <c r="H59" s="8"/>
      <c r="J59" s="4"/>
      <c r="K59" s="6" t="s">
        <v>144</v>
      </c>
      <c r="L59" s="4">
        <v>20</v>
      </c>
      <c r="M59" s="4">
        <v>22</v>
      </c>
      <c r="N59" s="4">
        <f>(L59+M59)</f>
        <v>42</v>
      </c>
      <c r="O59" s="4">
        <f>(L59/N59)*100</f>
        <v>47.619047619047613</v>
      </c>
      <c r="P59" s="8"/>
      <c r="R59" t="s">
        <v>347</v>
      </c>
      <c r="S59">
        <v>79.628311866979757</v>
      </c>
      <c r="T59" s="24">
        <v>11.12861266743999</v>
      </c>
      <c r="W59" t="s">
        <v>444</v>
      </c>
      <c r="X59">
        <v>1.2647754137115801</v>
      </c>
      <c r="Y59">
        <v>0.64623815285279629</v>
      </c>
    </row>
    <row r="60" spans="2:25" ht="20.100000000000001" customHeight="1" x14ac:dyDescent="0.25">
      <c r="B60" s="4"/>
      <c r="C60" s="6" t="s">
        <v>121</v>
      </c>
      <c r="D60" s="4">
        <v>10</v>
      </c>
      <c r="E60" s="4">
        <v>54</v>
      </c>
      <c r="F60" s="4">
        <f>(D60+E60)</f>
        <v>64</v>
      </c>
      <c r="G60" s="4">
        <f>(D60/F60)*100</f>
        <v>15.625</v>
      </c>
      <c r="H60" s="8"/>
      <c r="J60" s="4"/>
      <c r="K60" s="6" t="s">
        <v>145</v>
      </c>
      <c r="L60" s="4">
        <v>18</v>
      </c>
      <c r="M60" s="4">
        <v>29</v>
      </c>
      <c r="N60" s="4">
        <f>(L60+M60)</f>
        <v>47</v>
      </c>
      <c r="O60" s="4">
        <f>(L60/N60)*100</f>
        <v>38.297872340425535</v>
      </c>
      <c r="P60" s="8"/>
      <c r="R60" t="s">
        <v>348</v>
      </c>
      <c r="S60">
        <v>88.44086021505376</v>
      </c>
      <c r="T60" s="24">
        <v>4.4311644005014088</v>
      </c>
      <c r="W60" t="s">
        <v>449</v>
      </c>
      <c r="X60">
        <v>1.0101010101010102</v>
      </c>
      <c r="Y60">
        <v>1.0101010101010102</v>
      </c>
    </row>
    <row r="61" spans="2:25" ht="20.100000000000001" customHeight="1" x14ac:dyDescent="0.25">
      <c r="B61" s="4"/>
      <c r="C61" s="6" t="s">
        <v>122</v>
      </c>
      <c r="D61" s="4">
        <v>24</v>
      </c>
      <c r="E61" s="4">
        <v>43</v>
      </c>
      <c r="F61" s="4">
        <f t="shared" ref="F61" si="134">(D61+E61)</f>
        <v>67</v>
      </c>
      <c r="G61" s="4">
        <f t="shared" ref="G61" si="135">(D61/F61)*100</f>
        <v>35.820895522388057</v>
      </c>
      <c r="H61" s="8"/>
      <c r="J61" s="4"/>
      <c r="K61" s="6" t="s">
        <v>146</v>
      </c>
      <c r="L61" s="4">
        <v>24</v>
      </c>
      <c r="M61" s="4">
        <v>33</v>
      </c>
      <c r="N61" s="4">
        <f t="shared" ref="N61" si="136">(L61+M61)</f>
        <v>57</v>
      </c>
      <c r="O61" s="4">
        <f t="shared" ref="O61" si="137">(L61/N61)*100</f>
        <v>42.105263157894733</v>
      </c>
      <c r="P61" s="8"/>
      <c r="R61" s="24" t="s">
        <v>349</v>
      </c>
      <c r="S61">
        <v>97.710113960113958</v>
      </c>
      <c r="T61" s="24">
        <v>0.14285022165335767</v>
      </c>
      <c r="W61" t="s">
        <v>325</v>
      </c>
      <c r="X61">
        <v>66.317016317016311</v>
      </c>
      <c r="Y61">
        <v>2.4083890815584854</v>
      </c>
    </row>
    <row r="62" spans="2:25" ht="20.100000000000001" customHeight="1" x14ac:dyDescent="0.25">
      <c r="B62" s="4"/>
      <c r="C62" s="15" t="s">
        <v>123</v>
      </c>
      <c r="D62" s="10">
        <f>AVERAGE(D59:D61)</f>
        <v>16.666666666666668</v>
      </c>
      <c r="E62" s="10">
        <f t="shared" ref="E62" si="138">AVERAGE(E59:E61)</f>
        <v>47.666666666666664</v>
      </c>
      <c r="F62" s="10">
        <f t="shared" ref="F62" si="139">AVERAGE(F59:F61)</f>
        <v>64.333333333333329</v>
      </c>
      <c r="G62" s="10">
        <f t="shared" ref="G62" si="140">AVERAGE(G59:G61)</f>
        <v>25.750782378430426</v>
      </c>
      <c r="H62" s="8">
        <f>STDEV(G59:G61)/SQRT(3)</f>
        <v>5.8301193036836398</v>
      </c>
      <c r="J62" s="4"/>
      <c r="K62" s="15" t="s">
        <v>147</v>
      </c>
      <c r="L62" s="10">
        <f>AVERAGE(L59:L61)</f>
        <v>20.666666666666668</v>
      </c>
      <c r="M62" s="10">
        <f t="shared" ref="M62" si="141">AVERAGE(M59:M61)</f>
        <v>28</v>
      </c>
      <c r="N62" s="10">
        <f t="shared" ref="N62" si="142">AVERAGE(N59:N61)</f>
        <v>48.666666666666664</v>
      </c>
      <c r="O62" s="10">
        <f t="shared" ref="O62" si="143">AVERAGE(O59:O61)</f>
        <v>42.674061039122627</v>
      </c>
      <c r="P62" s="8">
        <f t="shared" ref="P62:P74" si="144">STDEV(O59:O61)/SQRT(3)</f>
        <v>2.7057793341885716</v>
      </c>
      <c r="R62" s="24" t="s">
        <v>350</v>
      </c>
      <c r="S62">
        <v>77.272727272727266</v>
      </c>
      <c r="T62" s="24">
        <v>1.5745916432444336</v>
      </c>
      <c r="W62" t="s">
        <v>355</v>
      </c>
      <c r="X62">
        <v>76.937229437229448</v>
      </c>
      <c r="Y62">
        <v>3.2429812143362091</v>
      </c>
    </row>
    <row r="63" spans="2:25" ht="20.100000000000001" customHeight="1" x14ac:dyDescent="0.25">
      <c r="B63" s="4"/>
      <c r="C63" s="6" t="s">
        <v>124</v>
      </c>
      <c r="D63" s="4">
        <v>33</v>
      </c>
      <c r="E63" s="4">
        <v>15</v>
      </c>
      <c r="F63" s="4">
        <f>(D63+E63)</f>
        <v>48</v>
      </c>
      <c r="G63" s="4">
        <f>(D63/F63)*100</f>
        <v>68.75</v>
      </c>
      <c r="H63" s="8"/>
      <c r="J63" s="4"/>
      <c r="K63" s="6" t="s">
        <v>148</v>
      </c>
      <c r="L63" s="4">
        <v>54</v>
      </c>
      <c r="M63" s="4">
        <v>8</v>
      </c>
      <c r="N63" s="4">
        <f>(L63+M63)</f>
        <v>62</v>
      </c>
      <c r="O63" s="4">
        <f>(L63/N63)*100</f>
        <v>87.096774193548384</v>
      </c>
      <c r="P63" s="8"/>
      <c r="R63" s="24" t="s">
        <v>351</v>
      </c>
      <c r="S63">
        <v>69.31450945964859</v>
      </c>
      <c r="T63" s="24">
        <v>6.3112162473533804</v>
      </c>
    </row>
    <row r="64" spans="2:25" ht="20.100000000000001" customHeight="1" x14ac:dyDescent="0.25">
      <c r="B64" s="4"/>
      <c r="C64" s="6" t="s">
        <v>125</v>
      </c>
      <c r="D64" s="4">
        <v>36</v>
      </c>
      <c r="E64" s="4">
        <v>21</v>
      </c>
      <c r="F64" s="4">
        <f>(D64+E64)</f>
        <v>57</v>
      </c>
      <c r="G64" s="4">
        <f>(D64/F64)*100</f>
        <v>63.157894736842103</v>
      </c>
      <c r="H64" s="8"/>
      <c r="J64" s="4"/>
      <c r="K64" s="6" t="s">
        <v>149</v>
      </c>
      <c r="L64" s="4">
        <v>53</v>
      </c>
      <c r="M64" s="4">
        <v>5</v>
      </c>
      <c r="N64" s="4">
        <f>(L64+M64)</f>
        <v>58</v>
      </c>
      <c r="O64" s="4">
        <f>(L64/N64)*100</f>
        <v>91.379310344827587</v>
      </c>
      <c r="P64" s="8"/>
      <c r="R64" s="24" t="s">
        <v>352</v>
      </c>
      <c r="S64">
        <v>84.523809523809518</v>
      </c>
      <c r="T64" s="24">
        <v>4.7797285475916027</v>
      </c>
      <c r="W64" t="s">
        <v>444</v>
      </c>
      <c r="X64">
        <v>1.2647754137115801</v>
      </c>
      <c r="Y64">
        <v>0.64623815285279629</v>
      </c>
    </row>
    <row r="65" spans="2:25" ht="20.100000000000001" customHeight="1" x14ac:dyDescent="0.25">
      <c r="B65" s="4"/>
      <c r="C65" s="6" t="s">
        <v>126</v>
      </c>
      <c r="D65" s="4">
        <v>38</v>
      </c>
      <c r="E65" s="4">
        <v>21</v>
      </c>
      <c r="F65" s="4">
        <f t="shared" ref="F65" si="145">(D65+E65)</f>
        <v>59</v>
      </c>
      <c r="G65" s="4">
        <f t="shared" ref="G65" si="146">(D65/F65)*100</f>
        <v>64.406779661016941</v>
      </c>
      <c r="H65" s="8"/>
      <c r="J65" s="4"/>
      <c r="K65" s="6" t="s">
        <v>150</v>
      </c>
      <c r="L65" s="4">
        <v>40</v>
      </c>
      <c r="M65" s="4">
        <v>6</v>
      </c>
      <c r="N65" s="4">
        <f t="shared" ref="N65" si="147">(L65+M65)</f>
        <v>46</v>
      </c>
      <c r="O65" s="4">
        <f t="shared" ref="O65" si="148">(L65/N65)*100</f>
        <v>86.956521739130437</v>
      </c>
      <c r="P65" s="8"/>
      <c r="R65" s="24" t="s">
        <v>353</v>
      </c>
      <c r="S65">
        <v>6.1840554455892223</v>
      </c>
      <c r="T65" s="24">
        <v>2.7911156112657638</v>
      </c>
      <c r="W65" t="s">
        <v>448</v>
      </c>
      <c r="X65">
        <v>1.4419389476913638</v>
      </c>
      <c r="Y65">
        <v>0.73838358929644055</v>
      </c>
    </row>
    <row r="66" spans="2:25" ht="20.100000000000001" customHeight="1" x14ac:dyDescent="0.25">
      <c r="B66" s="4"/>
      <c r="C66" s="15" t="s">
        <v>127</v>
      </c>
      <c r="D66" s="10">
        <f>AVERAGE(D63:D65)</f>
        <v>35.666666666666664</v>
      </c>
      <c r="E66" s="10">
        <f t="shared" ref="E66" si="149">AVERAGE(E63:E65)</f>
        <v>19</v>
      </c>
      <c r="F66" s="10">
        <f t="shared" ref="F66" si="150">AVERAGE(F63:F65)</f>
        <v>54.666666666666664</v>
      </c>
      <c r="G66" s="10">
        <f t="shared" ref="G66" si="151">AVERAGE(G63:G65)</f>
        <v>65.438224799286346</v>
      </c>
      <c r="H66" s="8">
        <f>STDEV(G63:G65)/SQRT(3)</f>
        <v>1.6946798737523912</v>
      </c>
      <c r="J66" s="4"/>
      <c r="K66" s="15" t="s">
        <v>151</v>
      </c>
      <c r="L66" s="10">
        <f>AVERAGE(L63:L65)</f>
        <v>49</v>
      </c>
      <c r="M66" s="10">
        <f t="shared" ref="M66" si="152">AVERAGE(M63:M65)</f>
        <v>6.333333333333333</v>
      </c>
      <c r="N66" s="10">
        <f t="shared" ref="N66" si="153">AVERAGE(N63:N65)</f>
        <v>55.333333333333336</v>
      </c>
      <c r="O66" s="10">
        <f t="shared" ref="O66" si="154">AVERAGE(O63:O65)</f>
        <v>88.47753542583547</v>
      </c>
      <c r="P66" s="8">
        <f t="shared" si="144"/>
        <v>1.4514522552844957</v>
      </c>
      <c r="R66" s="24"/>
      <c r="S66" s="24"/>
      <c r="W66" t="s">
        <v>326</v>
      </c>
      <c r="X66">
        <v>84.455782312925166</v>
      </c>
      <c r="Y66">
        <v>3.2516366372880969</v>
      </c>
    </row>
    <row r="67" spans="2:25" ht="20.100000000000001" customHeight="1" x14ac:dyDescent="0.25">
      <c r="B67" s="4"/>
      <c r="C67" s="6" t="s">
        <v>128</v>
      </c>
      <c r="D67" s="4">
        <v>0</v>
      </c>
      <c r="E67" s="4">
        <v>53</v>
      </c>
      <c r="F67" s="4">
        <f>(D67+E67)</f>
        <v>53</v>
      </c>
      <c r="G67" s="4">
        <f>(D67/F67)*100</f>
        <v>0</v>
      </c>
      <c r="H67" s="8"/>
      <c r="J67" s="4"/>
      <c r="K67" s="6" t="s">
        <v>152</v>
      </c>
      <c r="L67" s="4">
        <v>0</v>
      </c>
      <c r="M67" s="4">
        <v>47</v>
      </c>
      <c r="N67" s="4">
        <f>(L67+M67)</f>
        <v>47</v>
      </c>
      <c r="O67" s="4">
        <f>(L67/N67)*100</f>
        <v>0</v>
      </c>
      <c r="P67" s="8"/>
      <c r="R67" t="s">
        <v>449</v>
      </c>
      <c r="S67">
        <v>1.0101010101010102</v>
      </c>
      <c r="T67" s="24">
        <v>1.0101010101010102</v>
      </c>
      <c r="W67" t="s">
        <v>362</v>
      </c>
      <c r="X67">
        <v>61.940268918724691</v>
      </c>
      <c r="Y67">
        <v>13.389639033476092</v>
      </c>
    </row>
    <row r="68" spans="2:25" ht="20.100000000000001" customHeight="1" x14ac:dyDescent="0.25">
      <c r="B68" s="4"/>
      <c r="C68" s="6" t="s">
        <v>129</v>
      </c>
      <c r="D68" s="4">
        <v>2</v>
      </c>
      <c r="E68" s="4">
        <v>52</v>
      </c>
      <c r="F68" s="4">
        <f>(D68+E68)</f>
        <v>54</v>
      </c>
      <c r="G68" s="4">
        <f>(D68/F68)*100</f>
        <v>3.7037037037037033</v>
      </c>
      <c r="H68" s="8"/>
      <c r="J68" s="4"/>
      <c r="K68" s="6" t="s">
        <v>153</v>
      </c>
      <c r="L68" s="4">
        <v>5</v>
      </c>
      <c r="M68" s="4">
        <v>74</v>
      </c>
      <c r="N68" s="4">
        <f>(L68+M68)</f>
        <v>79</v>
      </c>
      <c r="O68" s="4">
        <f>(L68/N68)*100</f>
        <v>6.3291139240506329</v>
      </c>
      <c r="P68" s="8"/>
      <c r="R68" t="s">
        <v>354</v>
      </c>
      <c r="S68">
        <v>82.811967852311611</v>
      </c>
      <c r="T68" s="24">
        <v>0.97102610557046209</v>
      </c>
    </row>
    <row r="69" spans="2:25" ht="20.100000000000001" customHeight="1" x14ac:dyDescent="0.25">
      <c r="B69" s="4"/>
      <c r="C69" s="6" t="s">
        <v>130</v>
      </c>
      <c r="D69" s="4">
        <v>1</v>
      </c>
      <c r="E69" s="4">
        <v>63</v>
      </c>
      <c r="F69" s="4">
        <f t="shared" ref="F69" si="155">(D69+E69)</f>
        <v>64</v>
      </c>
      <c r="G69" s="4">
        <f t="shared" ref="G69" si="156">(D69/F69)*100</f>
        <v>1.5625</v>
      </c>
      <c r="H69" s="8"/>
      <c r="J69" s="4"/>
      <c r="K69" s="6" t="s">
        <v>154</v>
      </c>
      <c r="L69" s="4">
        <v>3</v>
      </c>
      <c r="M69" s="4">
        <v>66</v>
      </c>
      <c r="N69" s="4">
        <f t="shared" ref="N69" si="157">(L69+M69)</f>
        <v>69</v>
      </c>
      <c r="O69" s="4">
        <f t="shared" ref="O69" si="158">(L69/N69)*100</f>
        <v>4.3478260869565215</v>
      </c>
      <c r="P69" s="8"/>
      <c r="R69" t="s">
        <v>355</v>
      </c>
      <c r="S69">
        <v>76.937229437229448</v>
      </c>
      <c r="T69" s="24">
        <v>3.2429812143362091</v>
      </c>
      <c r="W69" t="s">
        <v>452</v>
      </c>
      <c r="X69">
        <v>32.944361659705748</v>
      </c>
      <c r="Y69">
        <v>9.406705751412483</v>
      </c>
    </row>
    <row r="70" spans="2:25" ht="20.100000000000001" customHeight="1" x14ac:dyDescent="0.25">
      <c r="B70" s="4"/>
      <c r="C70" s="15" t="s">
        <v>131</v>
      </c>
      <c r="D70" s="10">
        <f>AVERAGE(D67:D69)</f>
        <v>1</v>
      </c>
      <c r="E70" s="10">
        <f t="shared" ref="E70" si="159">AVERAGE(E67:E69)</f>
        <v>56</v>
      </c>
      <c r="F70" s="10">
        <f t="shared" ref="F70" si="160">AVERAGE(F67:F69)</f>
        <v>57</v>
      </c>
      <c r="G70" s="10">
        <f t="shared" ref="G70" si="161">AVERAGE(G67:G69)</f>
        <v>1.7554012345679011</v>
      </c>
      <c r="H70" s="8">
        <f t="shared" ref="H70:H78" si="162">STDEV(G67:G69)/SQRT(3)</f>
        <v>1.0735088023130037</v>
      </c>
      <c r="J70" s="4"/>
      <c r="K70" s="15" t="s">
        <v>155</v>
      </c>
      <c r="L70" s="10">
        <f>AVERAGE(L67:L69)</f>
        <v>2.6666666666666665</v>
      </c>
      <c r="M70" s="10">
        <f t="shared" ref="M70" si="163">AVERAGE(M67:M69)</f>
        <v>62.333333333333336</v>
      </c>
      <c r="N70" s="10">
        <f t="shared" ref="N70" si="164">AVERAGE(N67:N69)</f>
        <v>65</v>
      </c>
      <c r="O70" s="10">
        <f t="shared" ref="O70" si="165">AVERAGE(O67:O69)</f>
        <v>3.5589800036690513</v>
      </c>
      <c r="P70" s="8">
        <f t="shared" si="144"/>
        <v>1.8691468083273886</v>
      </c>
      <c r="R70" s="24" t="s">
        <v>356</v>
      </c>
      <c r="S70">
        <v>71.322182397451215</v>
      </c>
      <c r="T70" s="24">
        <v>9.7511104295970732</v>
      </c>
      <c r="W70" t="s">
        <v>440</v>
      </c>
      <c r="X70">
        <v>1.7554012345679011</v>
      </c>
      <c r="Y70">
        <v>1.0735088023130037</v>
      </c>
    </row>
    <row r="71" spans="2:25" ht="20.100000000000001" customHeight="1" x14ac:dyDescent="0.25">
      <c r="B71" s="4"/>
      <c r="C71" s="6" t="s">
        <v>132</v>
      </c>
      <c r="D71" s="4">
        <v>26</v>
      </c>
      <c r="E71" s="4">
        <v>47</v>
      </c>
      <c r="F71" s="4">
        <f>(D71+E71)</f>
        <v>73</v>
      </c>
      <c r="G71" s="4">
        <f>(D71/F71)*100</f>
        <v>35.61643835616438</v>
      </c>
      <c r="H71" s="8"/>
      <c r="J71" s="4"/>
      <c r="K71" s="6" t="s">
        <v>156</v>
      </c>
      <c r="L71" s="4">
        <v>32</v>
      </c>
      <c r="M71" s="4">
        <v>0</v>
      </c>
      <c r="N71" s="4">
        <f>(L71+M71)</f>
        <v>32</v>
      </c>
      <c r="O71" s="4">
        <f>(L71/N71)*100</f>
        <v>100</v>
      </c>
      <c r="P71" s="8"/>
      <c r="R71" s="24" t="s">
        <v>357</v>
      </c>
      <c r="S71">
        <v>68.863532034887541</v>
      </c>
      <c r="T71" s="24">
        <v>9.8451497961423815</v>
      </c>
      <c r="W71" t="s">
        <v>329</v>
      </c>
      <c r="X71">
        <v>82.563344972692278</v>
      </c>
      <c r="Y71">
        <v>2.3960509318837468</v>
      </c>
    </row>
    <row r="72" spans="2:25" ht="20.100000000000001" customHeight="1" x14ac:dyDescent="0.25">
      <c r="B72" s="4"/>
      <c r="C72" s="6" t="s">
        <v>133</v>
      </c>
      <c r="D72" s="4">
        <v>45</v>
      </c>
      <c r="E72" s="4">
        <v>44</v>
      </c>
      <c r="F72" s="4">
        <f>(D72+E72)</f>
        <v>89</v>
      </c>
      <c r="G72" s="4">
        <f>(D72/F72)*100</f>
        <v>50.561797752808992</v>
      </c>
      <c r="H72" s="8"/>
      <c r="J72" s="4"/>
      <c r="K72" s="6" t="s">
        <v>157</v>
      </c>
      <c r="L72" s="4">
        <v>48</v>
      </c>
      <c r="M72" s="4">
        <v>0</v>
      </c>
      <c r="N72" s="4">
        <f>(L72+M72)</f>
        <v>48</v>
      </c>
      <c r="O72" s="4">
        <f>(L72/N72)*100</f>
        <v>100</v>
      </c>
      <c r="P72" s="8"/>
      <c r="R72" s="24" t="s">
        <v>358</v>
      </c>
      <c r="S72">
        <v>54.012137389202259</v>
      </c>
      <c r="T72" s="24">
        <v>0.99421486134113513</v>
      </c>
      <c r="W72" t="s">
        <v>335</v>
      </c>
      <c r="X72">
        <v>65.438224799286346</v>
      </c>
      <c r="Y72">
        <v>1.6946798737523912</v>
      </c>
    </row>
    <row r="73" spans="2:25" ht="20.100000000000001" customHeight="1" x14ac:dyDescent="0.25">
      <c r="B73" s="4"/>
      <c r="C73" s="6" t="s">
        <v>134</v>
      </c>
      <c r="D73" s="4">
        <v>18</v>
      </c>
      <c r="E73" s="4">
        <v>43</v>
      </c>
      <c r="F73" s="4">
        <f t="shared" ref="F73" si="166">(D73+E73)</f>
        <v>61</v>
      </c>
      <c r="G73" s="4">
        <f t="shared" ref="G73" si="167">(D73/F73)*100</f>
        <v>29.508196721311474</v>
      </c>
      <c r="H73" s="8"/>
      <c r="J73" s="4"/>
      <c r="K73" s="6" t="s">
        <v>158</v>
      </c>
      <c r="L73" s="4">
        <v>38</v>
      </c>
      <c r="M73" s="4">
        <v>1</v>
      </c>
      <c r="N73" s="4">
        <f t="shared" ref="N73" si="168">(L73+M73)</f>
        <v>39</v>
      </c>
      <c r="O73" s="4">
        <f t="shared" ref="O73" si="169">(L73/N73)*100</f>
        <v>97.435897435897431</v>
      </c>
      <c r="P73" s="8"/>
      <c r="R73" s="24" t="s">
        <v>359</v>
      </c>
      <c r="S73">
        <v>40.72032558874664</v>
      </c>
      <c r="T73" s="24">
        <v>5.1905051835528475</v>
      </c>
    </row>
    <row r="74" spans="2:25" ht="20.100000000000001" customHeight="1" x14ac:dyDescent="0.25">
      <c r="B74" s="4"/>
      <c r="C74" s="15" t="s">
        <v>135</v>
      </c>
      <c r="D74" s="10">
        <f>AVERAGE(D71:D73)</f>
        <v>29.666666666666668</v>
      </c>
      <c r="E74" s="10">
        <f t="shared" ref="E74" si="170">AVERAGE(E71:E73)</f>
        <v>44.666666666666664</v>
      </c>
      <c r="F74" s="10">
        <f t="shared" ref="F74" si="171">AVERAGE(F71:F73)</f>
        <v>74.333333333333329</v>
      </c>
      <c r="G74" s="10">
        <f t="shared" ref="G74" si="172">AVERAGE(G71:G73)</f>
        <v>38.562144276761622</v>
      </c>
      <c r="H74" s="8">
        <f t="shared" si="162"/>
        <v>6.2535700903923477</v>
      </c>
      <c r="J74" s="4"/>
      <c r="K74" s="15" t="s">
        <v>159</v>
      </c>
      <c r="L74" s="10">
        <f>AVERAGE(L71:L73)</f>
        <v>39.333333333333336</v>
      </c>
      <c r="M74" s="10">
        <f t="shared" ref="M74" si="173">AVERAGE(M71:M73)</f>
        <v>0.33333333333333331</v>
      </c>
      <c r="N74" s="10">
        <f t="shared" ref="N74" si="174">AVERAGE(N71:N73)</f>
        <v>39.666666666666664</v>
      </c>
      <c r="O74" s="10">
        <f t="shared" ref="O74" si="175">AVERAGE(O71:O73)</f>
        <v>99.145299145299148</v>
      </c>
      <c r="P74" s="8">
        <f t="shared" si="144"/>
        <v>0.85470085470085644</v>
      </c>
      <c r="R74" s="24" t="s">
        <v>360</v>
      </c>
      <c r="S74">
        <v>80.769070010449312</v>
      </c>
      <c r="T74" s="24">
        <v>1.9465253258002913</v>
      </c>
      <c r="W74" t="s">
        <v>452</v>
      </c>
      <c r="X74">
        <v>32.944361659705748</v>
      </c>
      <c r="Y74">
        <v>9.406705751412483</v>
      </c>
    </row>
    <row r="75" spans="2:25" ht="20.100000000000001" customHeight="1" x14ac:dyDescent="0.25">
      <c r="B75" s="4"/>
      <c r="C75" s="6" t="s">
        <v>136</v>
      </c>
      <c r="D75" s="4">
        <v>9</v>
      </c>
      <c r="E75" s="4">
        <v>61</v>
      </c>
      <c r="F75" s="4">
        <f>(D75+E75)</f>
        <v>70</v>
      </c>
      <c r="G75" s="4">
        <f>(D75/F75)*100</f>
        <v>12.857142857142856</v>
      </c>
      <c r="H75" s="8"/>
      <c r="J75" s="4"/>
      <c r="K75" s="6" t="s">
        <v>160</v>
      </c>
      <c r="L75" s="4">
        <v>46</v>
      </c>
      <c r="M75" s="4">
        <v>6</v>
      </c>
      <c r="N75" s="4">
        <f>(L75+M75)</f>
        <v>52</v>
      </c>
      <c r="O75" s="4">
        <f>(L75/N75)*100</f>
        <v>88.461538461538453</v>
      </c>
      <c r="P75" s="8"/>
      <c r="R75" s="24"/>
      <c r="S75" s="24"/>
      <c r="W75" t="s">
        <v>451</v>
      </c>
      <c r="X75">
        <v>0</v>
      </c>
      <c r="Y75">
        <v>0</v>
      </c>
    </row>
    <row r="76" spans="2:25" ht="20.100000000000001" customHeight="1" x14ac:dyDescent="0.25">
      <c r="B76" s="4"/>
      <c r="C76" s="6" t="s">
        <v>137</v>
      </c>
      <c r="D76" s="4">
        <v>19</v>
      </c>
      <c r="E76" s="4">
        <v>59</v>
      </c>
      <c r="F76" s="4">
        <f>(D76+E76)</f>
        <v>78</v>
      </c>
      <c r="G76" s="4">
        <f>(D76/F76)*100</f>
        <v>24.358974358974358</v>
      </c>
      <c r="H76" s="8"/>
      <c r="J76" s="4"/>
      <c r="K76" s="6" t="s">
        <v>161</v>
      </c>
      <c r="L76" s="4">
        <v>38</v>
      </c>
      <c r="M76" s="4">
        <v>11</v>
      </c>
      <c r="N76" s="4">
        <f>(L76+M76)</f>
        <v>49</v>
      </c>
      <c r="O76" s="4">
        <f>(L76/N76)*100</f>
        <v>77.551020408163268</v>
      </c>
      <c r="P76" s="8"/>
      <c r="R76" t="s">
        <v>448</v>
      </c>
      <c r="S76">
        <v>1.7254689254485558</v>
      </c>
      <c r="T76" s="24">
        <v>0.73838358929644055</v>
      </c>
      <c r="W76" t="s">
        <v>330</v>
      </c>
      <c r="X76">
        <v>61.112914862914863</v>
      </c>
      <c r="Y76">
        <v>9.8685140416927712</v>
      </c>
    </row>
    <row r="77" spans="2:25" ht="20.100000000000001" customHeight="1" x14ac:dyDescent="0.25">
      <c r="B77" s="4"/>
      <c r="C77" s="6" t="s">
        <v>138</v>
      </c>
      <c r="D77" s="4">
        <v>13</v>
      </c>
      <c r="E77" s="4">
        <v>54</v>
      </c>
      <c r="F77" s="4">
        <f t="shared" ref="F77" si="176">(D77+E77)</f>
        <v>67</v>
      </c>
      <c r="G77" s="4">
        <f t="shared" ref="G77" si="177">(D77/F77)*100</f>
        <v>19.402985074626866</v>
      </c>
      <c r="H77" s="8"/>
      <c r="J77" s="4"/>
      <c r="K77" s="6" t="s">
        <v>162</v>
      </c>
      <c r="L77" s="4">
        <v>52</v>
      </c>
      <c r="M77" s="4">
        <v>13</v>
      </c>
      <c r="N77" s="4">
        <f t="shared" ref="N77" si="178">(L77+M77)</f>
        <v>65</v>
      </c>
      <c r="O77" s="4">
        <f t="shared" ref="O77" si="179">(L77/N77)*100</f>
        <v>80</v>
      </c>
      <c r="P77" s="8"/>
      <c r="R77" t="s">
        <v>361</v>
      </c>
      <c r="S77">
        <v>34.853801169590646</v>
      </c>
      <c r="T77" s="24">
        <v>7.7341254021020367</v>
      </c>
      <c r="W77" t="s">
        <v>342</v>
      </c>
      <c r="X77">
        <v>99.145299145299148</v>
      </c>
      <c r="Y77">
        <v>0.85470085470085644</v>
      </c>
    </row>
    <row r="78" spans="2:25" ht="20.100000000000001" customHeight="1" x14ac:dyDescent="0.25">
      <c r="B78" s="4"/>
      <c r="C78" s="15" t="s">
        <v>139</v>
      </c>
      <c r="D78" s="10">
        <f>AVERAGE(D75:D77)</f>
        <v>13.666666666666666</v>
      </c>
      <c r="E78" s="10">
        <f t="shared" ref="E78" si="180">AVERAGE(E75:E77)</f>
        <v>58</v>
      </c>
      <c r="F78" s="10">
        <f t="shared" ref="F78" si="181">AVERAGE(F75:F77)</f>
        <v>71.666666666666671</v>
      </c>
      <c r="G78" s="10">
        <f t="shared" ref="G78" si="182">AVERAGE(G75:G77)</f>
        <v>18.873034096914694</v>
      </c>
      <c r="H78" s="8">
        <f t="shared" si="162"/>
        <v>3.3308491411457584</v>
      </c>
      <c r="J78" s="4"/>
      <c r="K78" s="15" t="s">
        <v>163</v>
      </c>
      <c r="L78" s="10">
        <f>AVERAGE(L75:L77)</f>
        <v>45.333333333333336</v>
      </c>
      <c r="M78" s="10">
        <f t="shared" ref="M78" si="183">AVERAGE(M75:M77)</f>
        <v>10</v>
      </c>
      <c r="N78" s="10">
        <f t="shared" ref="N78" si="184">AVERAGE(N75:N77)</f>
        <v>55.333333333333336</v>
      </c>
      <c r="O78" s="10">
        <f t="shared" ref="O78" si="185">AVERAGE(O75:O77)</f>
        <v>82.004186289900574</v>
      </c>
      <c r="P78" s="8">
        <f>STDEV(O75:O77)/SQRT(3)</f>
        <v>3.3051688338986822</v>
      </c>
      <c r="R78" t="s">
        <v>362</v>
      </c>
      <c r="S78">
        <v>61.940268918724691</v>
      </c>
      <c r="T78" s="24">
        <v>13.389639033476092</v>
      </c>
    </row>
    <row r="79" spans="2:25" ht="20.100000000000001" customHeight="1" x14ac:dyDescent="0.25">
      <c r="R79" s="24" t="s">
        <v>363</v>
      </c>
      <c r="S79">
        <v>85.62573099415205</v>
      </c>
      <c r="T79" s="1">
        <v>0.73330628488502059</v>
      </c>
      <c r="W79" t="s">
        <v>452</v>
      </c>
      <c r="X79">
        <v>32.944361659705748</v>
      </c>
      <c r="Y79">
        <v>9.406705751412483</v>
      </c>
    </row>
    <row r="80" spans="2:25" ht="20.100000000000001" customHeight="1" x14ac:dyDescent="0.25">
      <c r="B80" s="10" t="s">
        <v>0</v>
      </c>
      <c r="C80" s="11" t="s">
        <v>1</v>
      </c>
      <c r="D80" s="10" t="s">
        <v>2</v>
      </c>
      <c r="E80" s="12" t="s">
        <v>3</v>
      </c>
      <c r="F80" s="12" t="s">
        <v>4</v>
      </c>
      <c r="G80" s="12" t="s">
        <v>5</v>
      </c>
      <c r="H80" s="33"/>
      <c r="J80" s="10" t="s">
        <v>0</v>
      </c>
      <c r="K80" s="11" t="s">
        <v>1</v>
      </c>
      <c r="L80" s="10" t="s">
        <v>2</v>
      </c>
      <c r="M80" s="12" t="s">
        <v>3</v>
      </c>
      <c r="N80" s="12" t="s">
        <v>4</v>
      </c>
      <c r="O80" s="12" t="s">
        <v>5</v>
      </c>
      <c r="P80" s="33"/>
      <c r="R80" s="24" t="s">
        <v>364</v>
      </c>
      <c r="S80">
        <v>76.524747830166547</v>
      </c>
      <c r="T80" s="24">
        <v>7.739563424705957</v>
      </c>
      <c r="W80" t="s">
        <v>450</v>
      </c>
      <c r="X80">
        <v>14.53931924882629</v>
      </c>
      <c r="Y80">
        <v>1.7254689254485558</v>
      </c>
    </row>
    <row r="81" spans="2:25" ht="20.100000000000001" customHeight="1" x14ac:dyDescent="0.25">
      <c r="B81" s="3"/>
      <c r="C81" s="6" t="s">
        <v>164</v>
      </c>
      <c r="D81" s="3">
        <v>0</v>
      </c>
      <c r="E81" s="3">
        <v>78</v>
      </c>
      <c r="F81" s="3">
        <f>(D81+E81)</f>
        <v>78</v>
      </c>
      <c r="G81" s="3">
        <f>(D81/F81)*100</f>
        <v>0</v>
      </c>
      <c r="H81" s="1"/>
      <c r="J81" s="3"/>
      <c r="K81" s="6" t="s">
        <v>188</v>
      </c>
      <c r="L81" s="3">
        <v>47</v>
      </c>
      <c r="M81" s="3">
        <v>1</v>
      </c>
      <c r="N81" s="3">
        <f>(L81+M81)</f>
        <v>48</v>
      </c>
      <c r="O81" s="3">
        <f>(L81/N81)*100</f>
        <v>97.916666666666657</v>
      </c>
      <c r="P81" s="1"/>
      <c r="R81" s="24" t="s">
        <v>365</v>
      </c>
      <c r="S81">
        <v>46.151571739807032</v>
      </c>
      <c r="T81" s="24">
        <v>5.5110961107128675</v>
      </c>
      <c r="W81" t="s">
        <v>331</v>
      </c>
      <c r="X81">
        <v>48.162494291526549</v>
      </c>
      <c r="Y81">
        <v>2.7775649499126596</v>
      </c>
    </row>
    <row r="82" spans="2:25" ht="20.100000000000001" customHeight="1" x14ac:dyDescent="0.25">
      <c r="B82" s="4"/>
      <c r="C82" s="6" t="s">
        <v>165</v>
      </c>
      <c r="D82" s="4">
        <v>0</v>
      </c>
      <c r="E82" s="4">
        <v>54</v>
      </c>
      <c r="F82" s="4">
        <f>(D82+E82)</f>
        <v>54</v>
      </c>
      <c r="G82" s="4">
        <f>(D82/F82)*100</f>
        <v>0</v>
      </c>
      <c r="H82" s="1"/>
      <c r="J82" s="4"/>
      <c r="K82" s="6" t="s">
        <v>189</v>
      </c>
      <c r="L82" s="4">
        <v>44</v>
      </c>
      <c r="M82" s="4">
        <v>1</v>
      </c>
      <c r="N82" s="4">
        <f>(L82+M82)</f>
        <v>45</v>
      </c>
      <c r="O82" s="4">
        <f>(L82/N82)*100</f>
        <v>97.777777777777771</v>
      </c>
      <c r="P82" s="1"/>
      <c r="R82" s="24" t="s">
        <v>366</v>
      </c>
      <c r="S82">
        <v>7.2504389666283799</v>
      </c>
      <c r="T82" s="24">
        <v>0.12138555979153998</v>
      </c>
      <c r="W82" t="s">
        <v>349</v>
      </c>
      <c r="X82">
        <v>97.710113960113958</v>
      </c>
      <c r="Y82">
        <v>0.14285022165335767</v>
      </c>
    </row>
    <row r="83" spans="2:25" ht="20.100000000000001" customHeight="1" x14ac:dyDescent="0.25">
      <c r="B83" s="4"/>
      <c r="C83" s="6" t="s">
        <v>166</v>
      </c>
      <c r="D83" s="4">
        <v>0</v>
      </c>
      <c r="E83" s="4">
        <v>47</v>
      </c>
      <c r="F83" s="4">
        <f t="shared" ref="F83" si="186">(D83+E83)</f>
        <v>47</v>
      </c>
      <c r="G83" s="4">
        <f t="shared" ref="G83" si="187">(D83/F83)*100</f>
        <v>0</v>
      </c>
      <c r="H83" s="1"/>
      <c r="J83" s="4"/>
      <c r="K83" s="6" t="s">
        <v>190</v>
      </c>
      <c r="L83" s="4">
        <v>38</v>
      </c>
      <c r="M83" s="4">
        <v>1</v>
      </c>
      <c r="N83" s="4">
        <f t="shared" ref="N83" si="188">(L83+M83)</f>
        <v>39</v>
      </c>
      <c r="O83" s="4">
        <f t="shared" ref="O83" si="189">(L83/N83)*100</f>
        <v>97.435897435897431</v>
      </c>
      <c r="P83" s="1"/>
      <c r="R83" s="24" t="s">
        <v>367</v>
      </c>
      <c r="S83">
        <v>48.247386142122984</v>
      </c>
      <c r="T83" s="24">
        <v>3.9899162072020071</v>
      </c>
    </row>
    <row r="84" spans="2:25" ht="20.100000000000001" customHeight="1" x14ac:dyDescent="0.25">
      <c r="B84" s="4"/>
      <c r="C84" s="15" t="s">
        <v>167</v>
      </c>
      <c r="D84" s="10">
        <f>AVERAGE(D81:D83)</f>
        <v>0</v>
      </c>
      <c r="E84" s="10">
        <f t="shared" ref="E84" si="190">AVERAGE(E81:E83)</f>
        <v>59.666666666666664</v>
      </c>
      <c r="F84" s="10">
        <f t="shared" ref="F84" si="191">AVERAGE(F81:F83)</f>
        <v>59.666666666666664</v>
      </c>
      <c r="G84" s="10">
        <f>AVERAGE(G81:G83)</f>
        <v>0</v>
      </c>
      <c r="H84" s="8">
        <f>STDEV(G81:G83)/SQRT(3)</f>
        <v>0</v>
      </c>
      <c r="J84" s="4"/>
      <c r="K84" s="15" t="s">
        <v>191</v>
      </c>
      <c r="L84" s="10">
        <f>AVERAGE(L81:L83)</f>
        <v>43</v>
      </c>
      <c r="M84" s="10">
        <f t="shared" ref="M84" si="192">AVERAGE(M81:M83)</f>
        <v>1</v>
      </c>
      <c r="N84" s="10">
        <f t="shared" ref="N84" si="193">AVERAGE(N81:N83)</f>
        <v>44</v>
      </c>
      <c r="O84" s="10">
        <f t="shared" ref="O84" si="194">AVERAGE(O81:O83)</f>
        <v>97.710113960113958</v>
      </c>
      <c r="P84" s="8">
        <f>STDEV(O81:O83)/SQRT(3)</f>
        <v>0.14285022165335767</v>
      </c>
      <c r="R84" s="24"/>
      <c r="W84" t="s">
        <v>452</v>
      </c>
      <c r="X84">
        <v>32.944361659705748</v>
      </c>
      <c r="Y84">
        <v>9.406705751412483</v>
      </c>
    </row>
    <row r="85" spans="2:25" ht="20.100000000000001" customHeight="1" x14ac:dyDescent="0.25">
      <c r="B85" s="4"/>
      <c r="C85" s="6" t="s">
        <v>168</v>
      </c>
      <c r="D85" s="4">
        <v>54</v>
      </c>
      <c r="E85" s="4">
        <v>16</v>
      </c>
      <c r="F85" s="4">
        <f>(D85+E85)</f>
        <v>70</v>
      </c>
      <c r="G85" s="4">
        <f>(D85/F85)*100</f>
        <v>77.142857142857153</v>
      </c>
      <c r="H85" s="8"/>
      <c r="J85" s="4"/>
      <c r="K85" s="6" t="s">
        <v>192</v>
      </c>
      <c r="L85" s="4">
        <v>52</v>
      </c>
      <c r="M85" s="4">
        <v>13</v>
      </c>
      <c r="N85" s="4">
        <f>(L85+M85)</f>
        <v>65</v>
      </c>
      <c r="O85" s="4">
        <f>(L85/N85)*100</f>
        <v>80</v>
      </c>
      <c r="P85" s="8"/>
      <c r="W85" t="s">
        <v>449</v>
      </c>
      <c r="X85">
        <v>1.0101010101010102</v>
      </c>
      <c r="Y85">
        <v>1.0101010101010102</v>
      </c>
    </row>
    <row r="86" spans="2:25" ht="20.100000000000001" customHeight="1" x14ac:dyDescent="0.25">
      <c r="B86" s="4"/>
      <c r="C86" s="6" t="s">
        <v>169</v>
      </c>
      <c r="D86" s="4">
        <v>47</v>
      </c>
      <c r="E86" s="4">
        <v>19</v>
      </c>
      <c r="F86" s="4">
        <f>(D86+E86)</f>
        <v>66</v>
      </c>
      <c r="G86" s="4">
        <f>(D86/F86)*100</f>
        <v>71.212121212121218</v>
      </c>
      <c r="H86" s="8"/>
      <c r="J86" s="4"/>
      <c r="K86" s="6" t="s">
        <v>193</v>
      </c>
      <c r="L86" s="4">
        <v>34</v>
      </c>
      <c r="M86" s="4">
        <v>10</v>
      </c>
      <c r="N86" s="4">
        <f>(L86+M86)</f>
        <v>44</v>
      </c>
      <c r="O86" s="4">
        <f>(L86/N86)*100</f>
        <v>77.272727272727266</v>
      </c>
      <c r="P86" s="8"/>
      <c r="R86" t="s">
        <v>368</v>
      </c>
      <c r="S86">
        <v>62.507318951469642</v>
      </c>
      <c r="T86" s="24">
        <v>4.8910930011334033</v>
      </c>
      <c r="W86" t="s">
        <v>332</v>
      </c>
      <c r="X86">
        <v>79.401615718751259</v>
      </c>
      <c r="Y86">
        <v>0.98953613398800322</v>
      </c>
    </row>
    <row r="87" spans="2:25" ht="20.100000000000001" customHeight="1" x14ac:dyDescent="0.25">
      <c r="B87" s="4"/>
      <c r="C87" s="6" t="s">
        <v>170</v>
      </c>
      <c r="D87" s="4">
        <v>38</v>
      </c>
      <c r="E87" s="4">
        <v>24</v>
      </c>
      <c r="F87" s="4">
        <f t="shared" ref="F87" si="195">(D87+E87)</f>
        <v>62</v>
      </c>
      <c r="G87" s="4">
        <f t="shared" ref="G87" si="196">(D87/F87)*100</f>
        <v>61.29032258064516</v>
      </c>
      <c r="H87" s="8"/>
      <c r="J87" s="4"/>
      <c r="K87" s="6" t="s">
        <v>194</v>
      </c>
      <c r="L87" s="4">
        <v>41</v>
      </c>
      <c r="M87" s="4">
        <v>14</v>
      </c>
      <c r="N87" s="4">
        <f t="shared" ref="N87" si="197">(L87+M87)</f>
        <v>55</v>
      </c>
      <c r="O87" s="4">
        <f t="shared" ref="O87" si="198">(L87/N87)*100</f>
        <v>74.545454545454547</v>
      </c>
      <c r="P87" s="8"/>
      <c r="W87" t="s">
        <v>356</v>
      </c>
      <c r="X87">
        <v>71.322182397451215</v>
      </c>
      <c r="Y87">
        <v>9.7511104295970732</v>
      </c>
    </row>
    <row r="88" spans="2:25" ht="20.100000000000001" customHeight="1" x14ac:dyDescent="0.25">
      <c r="B88" s="4"/>
      <c r="C88" s="15" t="s">
        <v>171</v>
      </c>
      <c r="D88" s="10">
        <f>AVERAGE(D85:D87)</f>
        <v>46.333333333333336</v>
      </c>
      <c r="E88" s="10">
        <f t="shared" ref="E88" si="199">AVERAGE(E85:E87)</f>
        <v>19.666666666666668</v>
      </c>
      <c r="F88" s="10">
        <f t="shared" ref="F88" si="200">AVERAGE(F85:F87)</f>
        <v>66</v>
      </c>
      <c r="G88" s="10">
        <f t="shared" ref="G88" si="201">AVERAGE(G85:G87)</f>
        <v>69.881766978541165</v>
      </c>
      <c r="H88" s="8">
        <f t="shared" ref="H88:H100" si="202">STDEV(G85:G87)/SQRT(3)</f>
        <v>4.6243231865731698</v>
      </c>
      <c r="J88" s="4"/>
      <c r="K88" s="15" t="s">
        <v>195</v>
      </c>
      <c r="L88" s="10">
        <f>AVERAGE(L85:L87)</f>
        <v>42.333333333333336</v>
      </c>
      <c r="M88" s="10">
        <f t="shared" ref="M88" si="203">AVERAGE(M85:M87)</f>
        <v>12.333333333333334</v>
      </c>
      <c r="N88" s="10">
        <f t="shared" ref="N88" si="204">AVERAGE(N85:N87)</f>
        <v>54.666666666666664</v>
      </c>
      <c r="O88" s="10">
        <f t="shared" ref="O88" si="205">AVERAGE(O85:O87)</f>
        <v>77.272727272727266</v>
      </c>
      <c r="P88" s="8">
        <f t="shared" ref="P88" si="206">STDEV(O85:O87)/SQRT(3)</f>
        <v>1.5745916432444336</v>
      </c>
    </row>
    <row r="89" spans="2:25" ht="20.100000000000001" customHeight="1" x14ac:dyDescent="0.25">
      <c r="B89" s="4"/>
      <c r="C89" s="6" t="s">
        <v>172</v>
      </c>
      <c r="D89" s="4">
        <v>37</v>
      </c>
      <c r="E89" s="4">
        <v>5</v>
      </c>
      <c r="F89" s="4">
        <f>(D89+E89)</f>
        <v>42</v>
      </c>
      <c r="G89" s="4">
        <f>(D89/F89)*100</f>
        <v>88.095238095238088</v>
      </c>
      <c r="H89" s="8"/>
      <c r="J89" s="4"/>
      <c r="K89" s="6" t="s">
        <v>196</v>
      </c>
      <c r="L89" s="4">
        <v>25</v>
      </c>
      <c r="M89" s="4">
        <v>16</v>
      </c>
      <c r="N89" s="4">
        <f>(L89+M89)</f>
        <v>41</v>
      </c>
      <c r="O89" s="4">
        <f>(L89/N89)*100</f>
        <v>60.975609756097562</v>
      </c>
      <c r="P89" s="8"/>
      <c r="W89" t="s">
        <v>452</v>
      </c>
      <c r="X89">
        <v>32.944361659705748</v>
      </c>
      <c r="Y89">
        <v>9.406705751412483</v>
      </c>
    </row>
    <row r="90" spans="2:25" ht="20.100000000000001" customHeight="1" x14ac:dyDescent="0.25">
      <c r="B90" s="4"/>
      <c r="C90" s="6" t="s">
        <v>173</v>
      </c>
      <c r="D90" s="4">
        <v>38</v>
      </c>
      <c r="E90" s="4">
        <v>5</v>
      </c>
      <c r="F90" s="4">
        <f>(D90+E90)</f>
        <v>43</v>
      </c>
      <c r="G90" s="4">
        <f>(D90/F90)*100</f>
        <v>88.372093023255815</v>
      </c>
      <c r="H90" s="8"/>
      <c r="J90" s="4"/>
      <c r="K90" s="6" t="s">
        <v>197</v>
      </c>
      <c r="L90" s="4">
        <v>58</v>
      </c>
      <c r="M90" s="4">
        <v>13</v>
      </c>
      <c r="N90" s="4">
        <f>(L90+M90)</f>
        <v>71</v>
      </c>
      <c r="O90" s="4">
        <f>(L90/N90)*100</f>
        <v>81.690140845070431</v>
      </c>
      <c r="P90" s="8"/>
      <c r="W90" t="s">
        <v>448</v>
      </c>
      <c r="X90">
        <v>1.4419389476913638</v>
      </c>
      <c r="Y90">
        <v>0.73838358929644055</v>
      </c>
    </row>
    <row r="91" spans="2:25" ht="20.100000000000001" customHeight="1" x14ac:dyDescent="0.25">
      <c r="B91" s="4"/>
      <c r="C91" s="6" t="s">
        <v>174</v>
      </c>
      <c r="D91" s="4">
        <v>31</v>
      </c>
      <c r="E91" s="4">
        <v>3</v>
      </c>
      <c r="F91" s="4">
        <f t="shared" ref="F91" si="207">(D91+E91)</f>
        <v>34</v>
      </c>
      <c r="G91" s="4">
        <f t="shared" ref="G91" si="208">(D91/F91)*100</f>
        <v>91.17647058823529</v>
      </c>
      <c r="H91" s="8"/>
      <c r="J91" s="4"/>
      <c r="K91" s="6" t="s">
        <v>198</v>
      </c>
      <c r="L91" s="4">
        <v>47</v>
      </c>
      <c r="M91" s="4">
        <v>25</v>
      </c>
      <c r="N91" s="4">
        <f t="shared" ref="N91" si="209">(L91+M91)</f>
        <v>72</v>
      </c>
      <c r="O91" s="4">
        <f t="shared" ref="O91" si="210">(L91/N91)*100</f>
        <v>65.277777777777786</v>
      </c>
      <c r="P91" s="8"/>
      <c r="W91" t="s">
        <v>333</v>
      </c>
      <c r="X91">
        <v>74.890206411945528</v>
      </c>
      <c r="Y91">
        <v>5.0536188869600496</v>
      </c>
    </row>
    <row r="92" spans="2:25" ht="20.100000000000001" customHeight="1" x14ac:dyDescent="0.25">
      <c r="B92" s="4"/>
      <c r="C92" s="15" t="s">
        <v>175</v>
      </c>
      <c r="D92" s="10">
        <f>AVERAGE(D89:D91)</f>
        <v>35.333333333333336</v>
      </c>
      <c r="E92" s="10">
        <f t="shared" ref="E92" si="211">AVERAGE(E89:E91)</f>
        <v>4.333333333333333</v>
      </c>
      <c r="F92" s="10">
        <f t="shared" ref="F92" si="212">AVERAGE(F89:F91)</f>
        <v>39.666666666666664</v>
      </c>
      <c r="G92" s="10">
        <f t="shared" ref="G92" si="213">AVERAGE(G89:G91)</f>
        <v>89.214600568909745</v>
      </c>
      <c r="H92" s="8">
        <f t="shared" si="202"/>
        <v>0.98418538943606859</v>
      </c>
      <c r="J92" s="4"/>
      <c r="K92" s="15" t="s">
        <v>199</v>
      </c>
      <c r="L92" s="10">
        <f>AVERAGE(L89:L91)</f>
        <v>43.333333333333336</v>
      </c>
      <c r="M92" s="10">
        <f>AVERAGE(M89:M91)</f>
        <v>18</v>
      </c>
      <c r="N92" s="10">
        <f>AVERAGE(N89:N91)</f>
        <v>61.333333333333336</v>
      </c>
      <c r="O92" s="10">
        <f>AVERAGE(O89:O91)</f>
        <v>69.31450945964859</v>
      </c>
      <c r="P92" s="8">
        <f>STDEV(O89:O91)/SQRT(3)</f>
        <v>6.3112162473533804</v>
      </c>
      <c r="W92" t="s">
        <v>363</v>
      </c>
      <c r="X92">
        <v>85.62573099415205</v>
      </c>
      <c r="Y92">
        <v>0.73330628488502059</v>
      </c>
    </row>
    <row r="93" spans="2:25" ht="20.100000000000001" customHeight="1" x14ac:dyDescent="0.25">
      <c r="B93" s="4"/>
      <c r="C93" s="6" t="s">
        <v>176</v>
      </c>
      <c r="D93" s="4">
        <v>50</v>
      </c>
      <c r="E93" s="4">
        <v>8</v>
      </c>
      <c r="F93" s="4">
        <f>(D93+E93)</f>
        <v>58</v>
      </c>
      <c r="G93" s="4">
        <f>(D93/F93)*100</f>
        <v>86.206896551724128</v>
      </c>
      <c r="H93" s="8"/>
      <c r="J93" s="4"/>
      <c r="K93" s="34" t="s">
        <v>607</v>
      </c>
      <c r="L93" s="29">
        <v>13</v>
      </c>
      <c r="M93" s="29">
        <v>59</v>
      </c>
      <c r="N93" s="29">
        <f>(L93+M93)</f>
        <v>72</v>
      </c>
      <c r="O93" s="29">
        <f>(L93/N93)*100</f>
        <v>18.055555555555554</v>
      </c>
      <c r="P93" s="8"/>
      <c r="U93" s="1"/>
      <c r="V93" s="1"/>
      <c r="W93" s="1"/>
      <c r="X93" s="1"/>
      <c r="Y93" s="1"/>
    </row>
    <row r="94" spans="2:25" ht="20.100000000000001" customHeight="1" x14ac:dyDescent="0.25">
      <c r="B94" s="4"/>
      <c r="C94" s="6" t="s">
        <v>177</v>
      </c>
      <c r="D94" s="4">
        <v>49</v>
      </c>
      <c r="E94" s="4">
        <v>16</v>
      </c>
      <c r="F94" s="4">
        <f>(D94+E94)</f>
        <v>65</v>
      </c>
      <c r="G94" s="4">
        <f>(D94/F94)*100</f>
        <v>75.384615384615387</v>
      </c>
      <c r="H94" s="8"/>
      <c r="J94" s="4"/>
      <c r="K94" s="34" t="s">
        <v>608</v>
      </c>
      <c r="L94" s="29">
        <v>8</v>
      </c>
      <c r="M94" s="29">
        <v>56</v>
      </c>
      <c r="N94" s="29">
        <f>(L94+M94)</f>
        <v>64</v>
      </c>
      <c r="O94" s="29">
        <f>(L94/N94)*100</f>
        <v>12.5</v>
      </c>
      <c r="P94" s="8"/>
      <c r="R94" s="1"/>
      <c r="S94" s="1"/>
      <c r="U94" s="1"/>
      <c r="V94" s="1"/>
      <c r="W94" s="1" t="s">
        <v>440</v>
      </c>
      <c r="X94" s="1">
        <v>1.7554012345679011</v>
      </c>
      <c r="Y94" s="1">
        <v>1.0735088023130037</v>
      </c>
    </row>
    <row r="95" spans="2:25" ht="20.100000000000001" customHeight="1" x14ac:dyDescent="0.25">
      <c r="B95" s="4"/>
      <c r="C95" s="6" t="s">
        <v>178</v>
      </c>
      <c r="D95" s="4">
        <v>34</v>
      </c>
      <c r="E95" s="4">
        <v>19</v>
      </c>
      <c r="F95" s="4">
        <f t="shared" ref="F95" si="214">(D95+E95)</f>
        <v>53</v>
      </c>
      <c r="G95" s="4">
        <f t="shared" ref="G95" si="215">(D95/F95)*100</f>
        <v>64.15094339622641</v>
      </c>
      <c r="H95" s="8"/>
      <c r="J95" s="4"/>
      <c r="K95" s="34" t="s">
        <v>609</v>
      </c>
      <c r="L95" s="29">
        <v>11</v>
      </c>
      <c r="M95" s="29">
        <v>53</v>
      </c>
      <c r="N95" s="29">
        <f t="shared" ref="N95" si="216">(L95+M95)</f>
        <v>64</v>
      </c>
      <c r="O95" s="29">
        <f t="shared" ref="O95" si="217">(L95/N95)*100</f>
        <v>17.1875</v>
      </c>
      <c r="P95" s="8"/>
      <c r="R95" s="1"/>
      <c r="S95" s="1"/>
      <c r="U95" s="1"/>
      <c r="V95" s="1"/>
      <c r="W95" s="1" t="s">
        <v>451</v>
      </c>
      <c r="X95" s="1">
        <v>0</v>
      </c>
      <c r="Y95" s="1">
        <v>0</v>
      </c>
    </row>
    <row r="96" spans="2:25" ht="20.100000000000001" customHeight="1" x14ac:dyDescent="0.25">
      <c r="B96" s="4"/>
      <c r="C96" s="15" t="s">
        <v>179</v>
      </c>
      <c r="D96" s="10">
        <f>AVERAGE(D93:D95)</f>
        <v>44.333333333333336</v>
      </c>
      <c r="E96" s="10">
        <f t="shared" ref="E96" si="218">AVERAGE(E93:E95)</f>
        <v>14.333333333333334</v>
      </c>
      <c r="F96" s="10">
        <f t="shared" ref="F96" si="219">AVERAGE(F93:F95)</f>
        <v>58.666666666666664</v>
      </c>
      <c r="G96" s="10">
        <f t="shared" ref="G96" si="220">AVERAGE(G93:G95)</f>
        <v>75.247485110855308</v>
      </c>
      <c r="H96" s="8">
        <f t="shared" si="202"/>
        <v>6.3673744179047675</v>
      </c>
      <c r="J96" s="4"/>
      <c r="K96" s="15" t="s">
        <v>610</v>
      </c>
      <c r="L96" s="10">
        <f>AVERAGE(L93:L95)</f>
        <v>10.666666666666666</v>
      </c>
      <c r="M96" s="10">
        <f>AVERAGE(M93:M95)</f>
        <v>56</v>
      </c>
      <c r="N96" s="10">
        <f>AVERAGE(N93:N95)</f>
        <v>66.666666666666671</v>
      </c>
      <c r="O96" s="10">
        <f>AVERAGE(O93:O95)</f>
        <v>15.914351851851853</v>
      </c>
      <c r="P96" s="8">
        <f>STDEV(O93:O95)/SQRT(3)</f>
        <v>1.7254689254485558</v>
      </c>
      <c r="R96" s="1"/>
      <c r="S96" s="1"/>
      <c r="U96" s="1"/>
      <c r="V96" s="1"/>
      <c r="W96" s="1" t="s">
        <v>336</v>
      </c>
      <c r="X96" s="1">
        <v>38.5621442767616</v>
      </c>
      <c r="Y96" s="1">
        <v>6.2535700903923477</v>
      </c>
    </row>
    <row r="97" spans="2:25" ht="20.100000000000001" customHeight="1" x14ac:dyDescent="0.25">
      <c r="B97" s="4"/>
      <c r="C97" s="6" t="s">
        <v>180</v>
      </c>
      <c r="D97" s="4">
        <v>48</v>
      </c>
      <c r="E97" s="4">
        <v>4</v>
      </c>
      <c r="F97" s="4">
        <f>(D97+E97)</f>
        <v>52</v>
      </c>
      <c r="G97" s="4">
        <f>(D97/F97)*100</f>
        <v>92.307692307692307</v>
      </c>
      <c r="H97" s="8"/>
      <c r="J97" s="4"/>
      <c r="K97" s="6" t="s">
        <v>200</v>
      </c>
      <c r="L97" s="4">
        <v>39</v>
      </c>
      <c r="M97" s="4">
        <v>13</v>
      </c>
      <c r="N97" s="4">
        <f>(L97+M97)</f>
        <v>52</v>
      </c>
      <c r="O97" s="4">
        <f>(L97/N97)*100</f>
        <v>75</v>
      </c>
      <c r="P97" s="8"/>
      <c r="R97" s="1"/>
      <c r="S97" s="1"/>
      <c r="U97" s="1"/>
      <c r="V97" s="8"/>
      <c r="W97" s="8" t="s">
        <v>343</v>
      </c>
      <c r="X97" s="8">
        <v>82.004186289900602</v>
      </c>
      <c r="Y97" s="8">
        <v>3.3051688338986822</v>
      </c>
    </row>
    <row r="98" spans="2:25" ht="20.100000000000001" customHeight="1" x14ac:dyDescent="0.25">
      <c r="B98" s="4"/>
      <c r="C98" s="6" t="s">
        <v>181</v>
      </c>
      <c r="D98" s="4">
        <v>27</v>
      </c>
      <c r="E98" s="4">
        <v>20</v>
      </c>
      <c r="F98" s="4">
        <f>(D98+E98)</f>
        <v>47</v>
      </c>
      <c r="G98" s="4">
        <f>(D98/F98)*100</f>
        <v>57.446808510638306</v>
      </c>
      <c r="H98" s="8"/>
      <c r="J98" s="4"/>
      <c r="K98" s="6" t="s">
        <v>201</v>
      </c>
      <c r="L98" s="4">
        <v>31</v>
      </c>
      <c r="M98" s="4">
        <v>4</v>
      </c>
      <c r="N98" s="4">
        <f>(L98+M98)</f>
        <v>35</v>
      </c>
      <c r="O98" s="4">
        <f>(L98/N98)*100</f>
        <v>88.571428571428569</v>
      </c>
      <c r="P98" s="8"/>
      <c r="R98" s="1"/>
      <c r="S98" s="8"/>
      <c r="U98" s="8"/>
      <c r="Y98" s="1"/>
    </row>
    <row r="99" spans="2:25" ht="20.100000000000001" customHeight="1" x14ac:dyDescent="0.25">
      <c r="B99" s="4"/>
      <c r="C99" s="6" t="s">
        <v>182</v>
      </c>
      <c r="D99" s="4">
        <v>41</v>
      </c>
      <c r="E99" s="4">
        <v>5</v>
      </c>
      <c r="F99" s="4">
        <f t="shared" ref="F99" si="221">(D99+E99)</f>
        <v>46</v>
      </c>
      <c r="G99" s="4">
        <f t="shared" ref="G99" si="222">(D99/F99)*100</f>
        <v>89.130434782608688</v>
      </c>
      <c r="H99" s="8"/>
      <c r="J99" s="4"/>
      <c r="K99" s="6" t="s">
        <v>202</v>
      </c>
      <c r="L99" s="4">
        <v>45</v>
      </c>
      <c r="M99" s="4">
        <v>5</v>
      </c>
      <c r="N99" s="4">
        <f t="shared" ref="N99" si="223">(L99+M99)</f>
        <v>50</v>
      </c>
      <c r="O99" s="4">
        <f t="shared" ref="O99" si="224">(L99/N99)*100</f>
        <v>90</v>
      </c>
      <c r="P99" s="8"/>
      <c r="R99" s="1"/>
      <c r="S99" s="1"/>
      <c r="W99" t="s">
        <v>440</v>
      </c>
      <c r="X99">
        <v>1.7554012345679011</v>
      </c>
      <c r="Y99">
        <v>1.0735088023130037</v>
      </c>
    </row>
    <row r="100" spans="2:25" ht="20.100000000000001" customHeight="1" x14ac:dyDescent="0.25">
      <c r="B100" s="4"/>
      <c r="C100" s="15" t="s">
        <v>183</v>
      </c>
      <c r="D100" s="10">
        <f>AVERAGE(D97:D99)</f>
        <v>38.666666666666664</v>
      </c>
      <c r="E100" s="10">
        <f t="shared" ref="E100" si="225">AVERAGE(E97:E99)</f>
        <v>9.6666666666666661</v>
      </c>
      <c r="F100" s="10">
        <f t="shared" ref="F100" si="226">AVERAGE(F97:F99)</f>
        <v>48.333333333333336</v>
      </c>
      <c r="G100" s="10">
        <f t="shared" ref="G100" si="227">AVERAGE(G97:G99)</f>
        <v>79.628311866979757</v>
      </c>
      <c r="H100" s="8">
        <f t="shared" si="202"/>
        <v>11.12861266743999</v>
      </c>
      <c r="J100" s="4"/>
      <c r="K100" s="15" t="s">
        <v>203</v>
      </c>
      <c r="L100" s="10">
        <f>AVERAGE(L97:L99)</f>
        <v>38.333333333333336</v>
      </c>
      <c r="M100" s="10">
        <f>AVERAGE(M97:M99)</f>
        <v>7.333333333333333</v>
      </c>
      <c r="N100" s="10">
        <f>AVERAGE(N97:N99)</f>
        <v>45.666666666666664</v>
      </c>
      <c r="O100" s="10">
        <f>AVERAGE(O97:O99)</f>
        <v>84.523809523809518</v>
      </c>
      <c r="P100" s="8">
        <f>STDEV(O97:O99)/SQRT(3)</f>
        <v>4.7797285475916027</v>
      </c>
      <c r="R100" s="1"/>
      <c r="S100" s="1"/>
      <c r="W100" t="s">
        <v>450</v>
      </c>
      <c r="X100">
        <v>14.53931924882629</v>
      </c>
      <c r="Y100">
        <v>1.7254689254485558</v>
      </c>
    </row>
    <row r="101" spans="2:25" ht="20.100000000000001" customHeight="1" x14ac:dyDescent="0.25">
      <c r="B101" s="4"/>
      <c r="C101" s="6" t="s">
        <v>184</v>
      </c>
      <c r="D101" s="4">
        <v>56</v>
      </c>
      <c r="E101" s="4">
        <v>14</v>
      </c>
      <c r="F101" s="4">
        <f>(D101+E101)</f>
        <v>70</v>
      </c>
      <c r="G101" s="4">
        <f>(D101/F101)*100</f>
        <v>80</v>
      </c>
      <c r="H101" s="8"/>
      <c r="J101" s="4"/>
      <c r="K101" s="6" t="s">
        <v>204</v>
      </c>
      <c r="L101" s="4">
        <v>2</v>
      </c>
      <c r="M101" s="4">
        <v>59</v>
      </c>
      <c r="N101" s="4">
        <f>(L101+M101)</f>
        <v>61</v>
      </c>
      <c r="O101" s="4">
        <f>(L101/N101)*100</f>
        <v>3.278688524590164</v>
      </c>
      <c r="P101" s="8"/>
      <c r="W101" t="s">
        <v>337</v>
      </c>
      <c r="X101">
        <v>18.873034096914694</v>
      </c>
      <c r="Y101">
        <v>3.3308491411457584</v>
      </c>
    </row>
    <row r="102" spans="2:25" ht="20.100000000000001" customHeight="1" x14ac:dyDescent="0.25">
      <c r="B102" s="4"/>
      <c r="C102" s="6" t="s">
        <v>185</v>
      </c>
      <c r="D102" s="4">
        <v>57</v>
      </c>
      <c r="E102" s="4">
        <v>3</v>
      </c>
      <c r="F102" s="4">
        <f>(D102+E102)</f>
        <v>60</v>
      </c>
      <c r="G102" s="4">
        <f>(D102/F102)*100</f>
        <v>95</v>
      </c>
      <c r="H102" s="8"/>
      <c r="J102" s="4"/>
      <c r="K102" s="6" t="s">
        <v>205</v>
      </c>
      <c r="L102" s="4">
        <v>2</v>
      </c>
      <c r="M102" s="4">
        <v>55</v>
      </c>
      <c r="N102" s="4">
        <f>(L102+M102)</f>
        <v>57</v>
      </c>
      <c r="O102" s="4">
        <f>(L102/N102)*100</f>
        <v>3.5087719298245612</v>
      </c>
      <c r="P102" s="8"/>
      <c r="W102" t="s">
        <v>350</v>
      </c>
      <c r="X102">
        <v>77.272727272727266</v>
      </c>
      <c r="Y102">
        <v>1.5745916432444336</v>
      </c>
    </row>
    <row r="103" spans="2:25" ht="20.100000000000001" customHeight="1" x14ac:dyDescent="0.25">
      <c r="B103" s="4"/>
      <c r="C103" s="6" t="s">
        <v>186</v>
      </c>
      <c r="D103" s="4">
        <v>56</v>
      </c>
      <c r="E103" s="4">
        <v>6</v>
      </c>
      <c r="F103" s="4">
        <f t="shared" ref="F103" si="228">(D103+E103)</f>
        <v>62</v>
      </c>
      <c r="G103" s="4">
        <f t="shared" ref="G103" si="229">(D103/F103)*100</f>
        <v>90.322580645161281</v>
      </c>
      <c r="H103" s="8"/>
      <c r="J103" s="4"/>
      <c r="K103" s="6" t="s">
        <v>206</v>
      </c>
      <c r="L103" s="4">
        <v>6</v>
      </c>
      <c r="M103" s="4">
        <v>45</v>
      </c>
      <c r="N103" s="4">
        <f t="shared" ref="N103" si="230">(L103+M103)</f>
        <v>51</v>
      </c>
      <c r="O103" s="4">
        <f t="shared" ref="O103" si="231">(L103/N103)*100</f>
        <v>11.76470588235294</v>
      </c>
      <c r="P103" s="8"/>
    </row>
    <row r="104" spans="2:25" ht="20.100000000000001" customHeight="1" x14ac:dyDescent="0.25">
      <c r="B104" s="4"/>
      <c r="C104" s="15" t="s">
        <v>187</v>
      </c>
      <c r="D104" s="10">
        <f>AVERAGE(D101:D103)</f>
        <v>56.333333333333336</v>
      </c>
      <c r="E104" s="10">
        <f t="shared" ref="E104" si="232">AVERAGE(E101:E103)</f>
        <v>7.666666666666667</v>
      </c>
      <c r="F104" s="10">
        <f t="shared" ref="F104" si="233">AVERAGE(F101:F103)</f>
        <v>64</v>
      </c>
      <c r="G104" s="10">
        <f t="shared" ref="G104" si="234">AVERAGE(G101:G103)</f>
        <v>88.44086021505376</v>
      </c>
      <c r="H104" s="8">
        <f>STDEV(G101:G103)/SQRT(3)</f>
        <v>4.4311644005014088</v>
      </c>
      <c r="J104" s="4"/>
      <c r="K104" s="15" t="s">
        <v>207</v>
      </c>
      <c r="L104" s="10">
        <f>AVERAGE(L101:L103)</f>
        <v>3.3333333333333335</v>
      </c>
      <c r="M104" s="10">
        <f t="shared" ref="M104" si="235">AVERAGE(M101:M103)</f>
        <v>53</v>
      </c>
      <c r="N104" s="10">
        <f t="shared" ref="N104" si="236">AVERAGE(N101:N103)</f>
        <v>56.333333333333336</v>
      </c>
      <c r="O104" s="10">
        <f t="shared" ref="O104" si="237">AVERAGE(O101:O103)</f>
        <v>6.1840554455892223</v>
      </c>
      <c r="P104" s="8">
        <f>STDEV(O101:O103)/SQRT(3)</f>
        <v>2.7911156112657638</v>
      </c>
      <c r="W104" t="s">
        <v>440</v>
      </c>
      <c r="X104">
        <v>1.7554012345679011</v>
      </c>
      <c r="Y104">
        <v>1.0735088023130037</v>
      </c>
    </row>
    <row r="105" spans="2:25" ht="20.100000000000001" customHeight="1" x14ac:dyDescent="0.25">
      <c r="J105" s="4"/>
      <c r="K105" s="6" t="s">
        <v>208</v>
      </c>
      <c r="L105" s="4">
        <v>58</v>
      </c>
      <c r="M105" s="4">
        <v>13</v>
      </c>
      <c r="N105" s="4">
        <f>(L105+M105)</f>
        <v>71</v>
      </c>
      <c r="O105" s="4">
        <f>(L105/N105)*100</f>
        <v>81.690140845070431</v>
      </c>
      <c r="P105" s="8"/>
      <c r="W105" t="s">
        <v>449</v>
      </c>
      <c r="X105">
        <v>1.0101010101010102</v>
      </c>
      <c r="Y105">
        <v>1.0101010101010102</v>
      </c>
    </row>
    <row r="106" spans="2:25" ht="20.100000000000001" customHeight="1" x14ac:dyDescent="0.25">
      <c r="B106" s="10" t="s">
        <v>0</v>
      </c>
      <c r="C106" s="11" t="s">
        <v>1</v>
      </c>
      <c r="D106" s="10" t="s">
        <v>2</v>
      </c>
      <c r="E106" s="12" t="s">
        <v>3</v>
      </c>
      <c r="F106" s="12" t="s">
        <v>4</v>
      </c>
      <c r="G106" s="12" t="s">
        <v>5</v>
      </c>
      <c r="H106" s="33"/>
      <c r="J106" s="4"/>
      <c r="K106" s="6" t="s">
        <v>209</v>
      </c>
      <c r="L106" s="4">
        <v>50</v>
      </c>
      <c r="M106" s="4">
        <v>9</v>
      </c>
      <c r="N106" s="4">
        <f>(L106+M106)</f>
        <v>59</v>
      </c>
      <c r="O106" s="4">
        <f>(L106/N106)*100</f>
        <v>84.745762711864401</v>
      </c>
      <c r="P106" s="8"/>
      <c r="W106" t="s">
        <v>338</v>
      </c>
      <c r="X106">
        <v>40.657113909393537</v>
      </c>
      <c r="Y106">
        <v>7.7490399858701338</v>
      </c>
    </row>
    <row r="107" spans="2:25" ht="20.100000000000001" customHeight="1" x14ac:dyDescent="0.25">
      <c r="B107" s="3"/>
      <c r="C107" s="6" t="s">
        <v>212</v>
      </c>
      <c r="D107" s="3">
        <v>31</v>
      </c>
      <c r="E107" s="3">
        <v>13</v>
      </c>
      <c r="F107" s="3">
        <f>(D107+E107)</f>
        <v>44</v>
      </c>
      <c r="G107" s="3">
        <f>(D107/F107)*100</f>
        <v>70.454545454545453</v>
      </c>
      <c r="H107" s="1"/>
      <c r="J107" s="4"/>
      <c r="K107" s="6" t="s">
        <v>210</v>
      </c>
      <c r="L107" s="4">
        <v>41</v>
      </c>
      <c r="M107" s="4">
        <v>9</v>
      </c>
      <c r="N107" s="4">
        <f t="shared" ref="N107" si="238">(L107+M107)</f>
        <v>50</v>
      </c>
      <c r="O107" s="4">
        <f t="shared" ref="O107" si="239">(L107/N107)*100</f>
        <v>82</v>
      </c>
      <c r="P107" s="8"/>
      <c r="W107" t="s">
        <v>357</v>
      </c>
      <c r="X107">
        <v>68.863532034887541</v>
      </c>
      <c r="Y107">
        <v>9.8451497961423815</v>
      </c>
    </row>
    <row r="108" spans="2:25" ht="20.100000000000001" customHeight="1" x14ac:dyDescent="0.25">
      <c r="B108" s="4"/>
      <c r="C108" s="6" t="s">
        <v>213</v>
      </c>
      <c r="D108" s="4">
        <v>45</v>
      </c>
      <c r="E108" s="4">
        <v>11</v>
      </c>
      <c r="F108" s="4">
        <f>(D108+E108)</f>
        <v>56</v>
      </c>
      <c r="G108" s="4">
        <f>(D108/F108)*100</f>
        <v>80.357142857142861</v>
      </c>
      <c r="H108" s="1"/>
      <c r="J108" s="4"/>
      <c r="K108" s="15" t="s">
        <v>211</v>
      </c>
      <c r="L108" s="10">
        <f>AVERAGE(L105:L107)</f>
        <v>49.666666666666664</v>
      </c>
      <c r="M108" s="10">
        <f t="shared" ref="M108" si="240">AVERAGE(M105:M107)</f>
        <v>10.333333333333334</v>
      </c>
      <c r="N108" s="10">
        <f t="shared" ref="N108" si="241">AVERAGE(N105:N107)</f>
        <v>60</v>
      </c>
      <c r="O108" s="10">
        <f t="shared" ref="O108" si="242">AVERAGE(O105:O107)</f>
        <v>82.811967852311611</v>
      </c>
      <c r="P108" s="8">
        <f>STDEV(O105:O107)/SQRT(3)</f>
        <v>0.97102610557046209</v>
      </c>
    </row>
    <row r="109" spans="2:25" ht="20.100000000000001" customHeight="1" x14ac:dyDescent="0.25">
      <c r="B109" s="4"/>
      <c r="C109" s="6" t="s">
        <v>214</v>
      </c>
      <c r="D109" s="4">
        <v>44</v>
      </c>
      <c r="E109" s="4">
        <v>11</v>
      </c>
      <c r="F109" s="4">
        <f t="shared" ref="F109" si="243">(D109+E109)</f>
        <v>55</v>
      </c>
      <c r="G109" s="4">
        <f t="shared" ref="G109" si="244">(D109/F109)*100</f>
        <v>80</v>
      </c>
      <c r="H109" s="1"/>
      <c r="W109" t="s">
        <v>440</v>
      </c>
      <c r="X109">
        <v>1.7554012345679011</v>
      </c>
      <c r="Y109">
        <v>1.0735088023130037</v>
      </c>
    </row>
    <row r="110" spans="2:25" ht="20.100000000000001" customHeight="1" x14ac:dyDescent="0.25">
      <c r="B110" s="4"/>
      <c r="C110" s="15" t="s">
        <v>215</v>
      </c>
      <c r="D110" s="10">
        <f>AVERAGE(D107:D109)</f>
        <v>40</v>
      </c>
      <c r="E110" s="10">
        <f t="shared" ref="E110" si="245">AVERAGE(E107:E109)</f>
        <v>11.666666666666666</v>
      </c>
      <c r="F110" s="10">
        <f t="shared" ref="F110" si="246">AVERAGE(F107:F109)</f>
        <v>51.666666666666664</v>
      </c>
      <c r="G110" s="10">
        <f t="shared" ref="G110" si="247">AVERAGE(G107:G109)</f>
        <v>76.937229437229448</v>
      </c>
      <c r="H110" s="8">
        <f>STDEV(G107:G109)/SQRT(3)</f>
        <v>3.2429812143362091</v>
      </c>
      <c r="J110" s="10" t="s">
        <v>0</v>
      </c>
      <c r="K110" s="11" t="s">
        <v>1</v>
      </c>
      <c r="L110" s="10" t="s">
        <v>2</v>
      </c>
      <c r="M110" s="12" t="s">
        <v>3</v>
      </c>
      <c r="N110" s="12" t="s">
        <v>4</v>
      </c>
      <c r="O110" s="12" t="s">
        <v>5</v>
      </c>
      <c r="P110" s="33"/>
      <c r="W110" t="s">
        <v>448</v>
      </c>
      <c r="X110">
        <v>1.4419389476913638</v>
      </c>
      <c r="Y110">
        <v>0.73838358929644055</v>
      </c>
    </row>
    <row r="111" spans="2:25" ht="20.100000000000001" customHeight="1" x14ac:dyDescent="0.25">
      <c r="B111" s="4"/>
      <c r="C111" s="6" t="s">
        <v>216</v>
      </c>
      <c r="D111" s="4">
        <v>40</v>
      </c>
      <c r="E111" s="4">
        <v>14</v>
      </c>
      <c r="F111" s="4">
        <f>(D111+E111)</f>
        <v>54</v>
      </c>
      <c r="G111" s="4">
        <f>(D111/F111)*100</f>
        <v>74.074074074074076</v>
      </c>
      <c r="H111" s="8"/>
      <c r="J111" s="3"/>
      <c r="K111" s="6" t="s">
        <v>236</v>
      </c>
      <c r="L111" s="3">
        <v>42</v>
      </c>
      <c r="M111" s="3">
        <v>8</v>
      </c>
      <c r="N111" s="3">
        <f>(L111+M111)</f>
        <v>50</v>
      </c>
      <c r="O111" s="3">
        <f>(L111/N111)*100</f>
        <v>84</v>
      </c>
      <c r="P111" s="1"/>
      <c r="W111" t="s">
        <v>339</v>
      </c>
      <c r="X111">
        <v>42.674061039122627</v>
      </c>
      <c r="Y111">
        <v>2.7057793341885716</v>
      </c>
    </row>
    <row r="112" spans="2:25" ht="20.100000000000001" customHeight="1" x14ac:dyDescent="0.25">
      <c r="B112" s="4"/>
      <c r="C112" s="6" t="s">
        <v>217</v>
      </c>
      <c r="D112" s="4">
        <v>39</v>
      </c>
      <c r="E112" s="4">
        <v>6</v>
      </c>
      <c r="F112" s="4">
        <f>(D112+E112)</f>
        <v>45</v>
      </c>
      <c r="G112" s="4">
        <f>(D112/F112)*100</f>
        <v>86.666666666666671</v>
      </c>
      <c r="H112" s="8"/>
      <c r="J112" s="4"/>
      <c r="K112" s="6" t="s">
        <v>237</v>
      </c>
      <c r="L112" s="4">
        <v>34</v>
      </c>
      <c r="M112" s="4">
        <v>10</v>
      </c>
      <c r="N112" s="4">
        <f>(L112+M112)</f>
        <v>44</v>
      </c>
      <c r="O112" s="4">
        <f>(L112/N112)*100</f>
        <v>77.272727272727266</v>
      </c>
      <c r="P112" s="1"/>
      <c r="W112" t="s">
        <v>364</v>
      </c>
      <c r="X112">
        <v>76.524747830166547</v>
      </c>
      <c r="Y112">
        <v>7.739563424705957</v>
      </c>
    </row>
    <row r="113" spans="2:25" ht="20.100000000000001" customHeight="1" x14ac:dyDescent="0.25">
      <c r="B113" s="4"/>
      <c r="C113" s="6" t="s">
        <v>218</v>
      </c>
      <c r="D113" s="4">
        <v>33</v>
      </c>
      <c r="E113" s="4">
        <v>29</v>
      </c>
      <c r="F113" s="4">
        <f t="shared" ref="F113" si="248">(D113+E113)</f>
        <v>62</v>
      </c>
      <c r="G113" s="4">
        <f t="shared" ref="G113" si="249">(D113/F113)*100</f>
        <v>53.225806451612897</v>
      </c>
      <c r="H113" s="8"/>
      <c r="J113" s="4"/>
      <c r="K113" s="6" t="s">
        <v>238</v>
      </c>
      <c r="L113" s="4">
        <v>47</v>
      </c>
      <c r="M113" s="4">
        <v>11</v>
      </c>
      <c r="N113" s="4">
        <f t="shared" ref="N113" si="250">(L113+M113)</f>
        <v>58</v>
      </c>
      <c r="O113" s="4">
        <f t="shared" ref="O113" si="251">(L113/N113)*100</f>
        <v>81.034482758620683</v>
      </c>
      <c r="P113" s="1"/>
    </row>
    <row r="114" spans="2:25" ht="20.100000000000001" customHeight="1" x14ac:dyDescent="0.25">
      <c r="B114" s="4"/>
      <c r="C114" s="15" t="s">
        <v>219</v>
      </c>
      <c r="D114" s="10">
        <f>AVERAGE(D111:D113)</f>
        <v>37.333333333333336</v>
      </c>
      <c r="E114" s="10">
        <f t="shared" ref="E114" si="252">AVERAGE(E111:E113)</f>
        <v>16.333333333333332</v>
      </c>
      <c r="F114" s="10">
        <f t="shared" ref="F114" si="253">AVERAGE(F111:F113)</f>
        <v>53.666666666666664</v>
      </c>
      <c r="G114" s="10">
        <f t="shared" ref="G114" si="254">AVERAGE(G111:G113)</f>
        <v>71.322182397451215</v>
      </c>
      <c r="H114" s="8">
        <f t="shared" ref="H114:H126" si="255">STDEV(G111:G113)/SQRT(3)</f>
        <v>9.7511104295970732</v>
      </c>
      <c r="J114" s="4"/>
      <c r="K114" s="15" t="s">
        <v>239</v>
      </c>
      <c r="L114" s="10">
        <f>AVERAGE(L111:L113)</f>
        <v>41</v>
      </c>
      <c r="M114" s="10">
        <f t="shared" ref="M114" si="256">AVERAGE(M111:M113)</f>
        <v>9.6666666666666661</v>
      </c>
      <c r="N114" s="10">
        <f t="shared" ref="N114" si="257">AVERAGE(N111:N113)</f>
        <v>50.666666666666664</v>
      </c>
      <c r="O114" s="10">
        <f t="shared" ref="O114" si="258">AVERAGE(O111:O113)</f>
        <v>80.769070010449312</v>
      </c>
      <c r="P114" s="8">
        <f>STDEV(O111:O113)/SQRT(3)</f>
        <v>1.9465253258002913</v>
      </c>
      <c r="W114" t="s">
        <v>451</v>
      </c>
      <c r="X114">
        <v>0</v>
      </c>
      <c r="Y114">
        <v>0</v>
      </c>
    </row>
    <row r="115" spans="2:25" ht="20.100000000000001" customHeight="1" x14ac:dyDescent="0.25">
      <c r="B115" s="4"/>
      <c r="C115" s="6" t="s">
        <v>220</v>
      </c>
      <c r="D115" s="4">
        <v>50</v>
      </c>
      <c r="E115" s="4">
        <v>15</v>
      </c>
      <c r="F115" s="4">
        <f>(D115+E115)</f>
        <v>65</v>
      </c>
      <c r="G115" s="4">
        <f>(D115/F115)*100</f>
        <v>76.923076923076934</v>
      </c>
      <c r="H115" s="8"/>
      <c r="J115" s="4"/>
      <c r="K115" s="6" t="s">
        <v>240</v>
      </c>
      <c r="L115" s="4">
        <v>12</v>
      </c>
      <c r="M115" s="4">
        <v>28</v>
      </c>
      <c r="N115" s="4">
        <f>(L115+M115)</f>
        <v>40</v>
      </c>
      <c r="O115" s="4">
        <f>(L115/N115)*100</f>
        <v>30</v>
      </c>
      <c r="P115" s="8"/>
      <c r="W115" t="s">
        <v>450</v>
      </c>
      <c r="X115">
        <v>14.53931924882629</v>
      </c>
      <c r="Y115">
        <v>1.7254689254485558</v>
      </c>
    </row>
    <row r="116" spans="2:25" ht="20.100000000000001" customHeight="1" x14ac:dyDescent="0.25">
      <c r="B116" s="4"/>
      <c r="C116" s="6" t="s">
        <v>221</v>
      </c>
      <c r="D116" s="4">
        <v>34</v>
      </c>
      <c r="E116" s="4">
        <v>35</v>
      </c>
      <c r="F116" s="4">
        <f>(D116+E116)</f>
        <v>69</v>
      </c>
      <c r="G116" s="4">
        <f>(D116/F116)*100</f>
        <v>49.275362318840585</v>
      </c>
      <c r="H116" s="8"/>
      <c r="J116" s="4"/>
      <c r="K116" s="6" t="s">
        <v>241</v>
      </c>
      <c r="L116" s="4">
        <v>14</v>
      </c>
      <c r="M116" s="4">
        <v>43</v>
      </c>
      <c r="N116" s="4">
        <f>(L116+M116)</f>
        <v>57</v>
      </c>
      <c r="O116" s="4">
        <f>(L116/N116)*100</f>
        <v>24.561403508771928</v>
      </c>
      <c r="P116" s="8"/>
      <c r="W116" t="s">
        <v>344</v>
      </c>
      <c r="X116">
        <v>69.881766978541165</v>
      </c>
      <c r="Y116">
        <v>4.6243231865731698</v>
      </c>
    </row>
    <row r="117" spans="2:25" ht="20.100000000000001" customHeight="1" x14ac:dyDescent="0.25">
      <c r="B117" s="4"/>
      <c r="C117" s="6" t="s">
        <v>222</v>
      </c>
      <c r="D117" s="4">
        <v>41</v>
      </c>
      <c r="E117" s="4">
        <v>10</v>
      </c>
      <c r="F117" s="4">
        <f t="shared" ref="F117" si="259">(D117+E117)</f>
        <v>51</v>
      </c>
      <c r="G117" s="4">
        <f t="shared" ref="G117" si="260">(D117/F117)*100</f>
        <v>80.392156862745097</v>
      </c>
      <c r="H117" s="8"/>
      <c r="J117" s="4"/>
      <c r="K117" s="6" t="s">
        <v>242</v>
      </c>
      <c r="L117" s="4">
        <v>25</v>
      </c>
      <c r="M117" s="4">
        <v>25</v>
      </c>
      <c r="N117" s="4">
        <f t="shared" ref="N117" si="261">(L117+M117)</f>
        <v>50</v>
      </c>
      <c r="O117" s="4">
        <f t="shared" ref="O117" si="262">(L117/N117)*100</f>
        <v>50</v>
      </c>
      <c r="P117" s="8"/>
      <c r="W117" t="s">
        <v>351</v>
      </c>
      <c r="X117">
        <v>69.31450945964859</v>
      </c>
      <c r="Y117">
        <v>6.3112162473533804</v>
      </c>
    </row>
    <row r="118" spans="2:25" ht="20.100000000000001" customHeight="1" x14ac:dyDescent="0.25">
      <c r="B118" s="4"/>
      <c r="C118" s="15" t="s">
        <v>223</v>
      </c>
      <c r="D118" s="10">
        <f>AVERAGE(D115:D117)</f>
        <v>41.666666666666664</v>
      </c>
      <c r="E118" s="10">
        <f t="shared" ref="E118" si="263">AVERAGE(E115:E117)</f>
        <v>20</v>
      </c>
      <c r="F118" s="10">
        <f t="shared" ref="F118" si="264">AVERAGE(F115:F117)</f>
        <v>61.666666666666664</v>
      </c>
      <c r="G118" s="10">
        <f t="shared" ref="G118" si="265">AVERAGE(G115:G117)</f>
        <v>68.863532034887541</v>
      </c>
      <c r="H118" s="8">
        <f t="shared" si="255"/>
        <v>9.8451497961423815</v>
      </c>
      <c r="J118" s="4"/>
      <c r="K118" s="15" t="s">
        <v>243</v>
      </c>
      <c r="L118" s="10">
        <f>AVERAGE(L115:L117)</f>
        <v>17</v>
      </c>
      <c r="M118" s="10">
        <f t="shared" ref="M118" si="266">AVERAGE(M115:M117)</f>
        <v>32</v>
      </c>
      <c r="N118" s="10">
        <f t="shared" ref="N118" si="267">AVERAGE(N115:N117)</f>
        <v>49</v>
      </c>
      <c r="O118" s="10">
        <f t="shared" ref="O118" si="268">AVERAGE(O115:O117)</f>
        <v>34.853801169590646</v>
      </c>
      <c r="P118" s="8">
        <f t="shared" ref="P118:P130" si="269">STDEV(O115:O117)/SQRT(3)</f>
        <v>7.7341254021020367</v>
      </c>
    </row>
    <row r="119" spans="2:25" ht="20.100000000000001" customHeight="1" x14ac:dyDescent="0.25">
      <c r="B119" s="4"/>
      <c r="C119" s="6" t="s">
        <v>224</v>
      </c>
      <c r="D119" s="4">
        <v>35</v>
      </c>
      <c r="E119" s="4">
        <v>29</v>
      </c>
      <c r="F119" s="4">
        <f>(D119+E119)</f>
        <v>64</v>
      </c>
      <c r="G119" s="4">
        <f>(D119/F119)*100</f>
        <v>54.6875</v>
      </c>
      <c r="H119" s="8"/>
      <c r="J119" s="4"/>
      <c r="K119" s="6" t="s">
        <v>244</v>
      </c>
      <c r="L119" s="4">
        <v>17</v>
      </c>
      <c r="M119" s="4">
        <v>30</v>
      </c>
      <c r="N119" s="4">
        <f>(L119+M119)</f>
        <v>47</v>
      </c>
      <c r="O119" s="4">
        <f>(L119/N119)*100</f>
        <v>36.170212765957451</v>
      </c>
      <c r="P119" s="8"/>
      <c r="W119" t="s">
        <v>451</v>
      </c>
      <c r="X119">
        <v>0</v>
      </c>
      <c r="Y119">
        <v>0</v>
      </c>
    </row>
    <row r="120" spans="2:25" ht="20.100000000000001" customHeight="1" x14ac:dyDescent="0.25">
      <c r="B120" s="4"/>
      <c r="C120" s="6" t="s">
        <v>225</v>
      </c>
      <c r="D120" s="4">
        <v>38</v>
      </c>
      <c r="E120" s="4">
        <v>35</v>
      </c>
      <c r="F120" s="4">
        <f>(D120+E120)</f>
        <v>73</v>
      </c>
      <c r="G120" s="4">
        <f>(D120/F120)*100</f>
        <v>52.054794520547944</v>
      </c>
      <c r="H120" s="8"/>
      <c r="J120" s="4"/>
      <c r="K120" s="6" t="s">
        <v>245</v>
      </c>
      <c r="L120" s="4">
        <v>43</v>
      </c>
      <c r="M120" s="4">
        <v>10</v>
      </c>
      <c r="N120" s="4">
        <f>(L120+M120)</f>
        <v>53</v>
      </c>
      <c r="O120" s="4">
        <f>(L120/N120)*100</f>
        <v>81.132075471698116</v>
      </c>
      <c r="P120" s="8"/>
      <c r="W120" t="s">
        <v>449</v>
      </c>
      <c r="X120">
        <v>1.0101010101010102</v>
      </c>
      <c r="Y120">
        <v>1.0101010101010102</v>
      </c>
    </row>
    <row r="121" spans="2:25" ht="20.100000000000001" customHeight="1" x14ac:dyDescent="0.25">
      <c r="B121" s="4"/>
      <c r="C121" s="6" t="s">
        <v>226</v>
      </c>
      <c r="D121" s="4">
        <v>47</v>
      </c>
      <c r="E121" s="4">
        <v>38</v>
      </c>
      <c r="F121" s="4">
        <f t="shared" ref="F121" si="270">(D121+E121)</f>
        <v>85</v>
      </c>
      <c r="G121" s="4">
        <f t="shared" ref="G121" si="271">(D121/F121)*100</f>
        <v>55.294117647058826</v>
      </c>
      <c r="H121" s="8"/>
      <c r="J121" s="4"/>
      <c r="K121" s="6" t="s">
        <v>246</v>
      </c>
      <c r="L121" s="4">
        <v>37</v>
      </c>
      <c r="M121" s="4">
        <v>17</v>
      </c>
      <c r="N121" s="4">
        <f t="shared" ref="N121" si="272">(L121+M121)</f>
        <v>54</v>
      </c>
      <c r="O121" s="4">
        <f t="shared" ref="O121" si="273">(L121/N121)*100</f>
        <v>68.518518518518519</v>
      </c>
      <c r="P121" s="8"/>
      <c r="W121" t="s">
        <v>345</v>
      </c>
      <c r="X121">
        <v>89.214600568909745</v>
      </c>
      <c r="Y121">
        <v>0.98418538943606859</v>
      </c>
    </row>
    <row r="122" spans="2:25" ht="20.100000000000001" customHeight="1" x14ac:dyDescent="0.25">
      <c r="B122" s="4"/>
      <c r="C122" s="15" t="s">
        <v>227</v>
      </c>
      <c r="D122" s="10">
        <f>AVERAGE(D119:D121)</f>
        <v>40</v>
      </c>
      <c r="E122" s="10">
        <f t="shared" ref="E122" si="274">AVERAGE(E119:E121)</f>
        <v>34</v>
      </c>
      <c r="F122" s="10">
        <f t="shared" ref="F122" si="275">AVERAGE(F119:F121)</f>
        <v>74</v>
      </c>
      <c r="G122" s="10">
        <f t="shared" ref="G122" si="276">AVERAGE(G119:G121)</f>
        <v>54.012137389202259</v>
      </c>
      <c r="H122" s="8">
        <f t="shared" si="255"/>
        <v>0.99421486134113513</v>
      </c>
      <c r="J122" s="4"/>
      <c r="K122" s="15" t="s">
        <v>247</v>
      </c>
      <c r="L122" s="10">
        <f>AVERAGE(L119:L121)</f>
        <v>32.333333333333336</v>
      </c>
      <c r="M122" s="10">
        <f t="shared" ref="M122" si="277">AVERAGE(M119:M121)</f>
        <v>19</v>
      </c>
      <c r="N122" s="10">
        <f t="shared" ref="N122" si="278">AVERAGE(N119:N121)</f>
        <v>51.333333333333336</v>
      </c>
      <c r="O122" s="10">
        <f t="shared" ref="O122" si="279">AVERAGE(O119:O121)</f>
        <v>61.940268918724691</v>
      </c>
      <c r="P122" s="8">
        <f t="shared" si="269"/>
        <v>13.389639033476092</v>
      </c>
      <c r="W122" t="s">
        <v>358</v>
      </c>
      <c r="X122">
        <v>54.012137389202259</v>
      </c>
      <c r="Y122">
        <v>0.99421486134113513</v>
      </c>
    </row>
    <row r="123" spans="2:25" ht="20.100000000000001" customHeight="1" x14ac:dyDescent="0.25">
      <c r="B123" s="4"/>
      <c r="C123" s="6" t="s">
        <v>228</v>
      </c>
      <c r="D123" s="4">
        <v>33</v>
      </c>
      <c r="E123" s="4">
        <v>55</v>
      </c>
      <c r="F123" s="4">
        <f>(D123+E123)</f>
        <v>88</v>
      </c>
      <c r="G123" s="4">
        <f>(D123/F123)*100</f>
        <v>37.5</v>
      </c>
      <c r="H123" s="8"/>
      <c r="J123" s="4"/>
      <c r="K123" s="6" t="s">
        <v>248</v>
      </c>
      <c r="L123" s="4">
        <v>43</v>
      </c>
      <c r="M123" s="4">
        <v>7</v>
      </c>
      <c r="N123" s="4">
        <f>(L123+M123)</f>
        <v>50</v>
      </c>
      <c r="O123" s="4">
        <f>(L123/N123)*100</f>
        <v>86</v>
      </c>
      <c r="P123" s="8"/>
    </row>
    <row r="124" spans="2:25" ht="20.100000000000001" customHeight="1" x14ac:dyDescent="0.25">
      <c r="B124" s="4"/>
      <c r="C124" s="6" t="s">
        <v>229</v>
      </c>
      <c r="D124" s="4">
        <v>25</v>
      </c>
      <c r="E124" s="4">
        <v>49</v>
      </c>
      <c r="F124" s="4">
        <f>(D124+E124)</f>
        <v>74</v>
      </c>
      <c r="G124" s="4">
        <f>(D124/F124)*100</f>
        <v>33.783783783783782</v>
      </c>
      <c r="H124" s="8"/>
      <c r="J124" s="4"/>
      <c r="K124" s="6" t="s">
        <v>249</v>
      </c>
      <c r="L124" s="4">
        <v>32</v>
      </c>
      <c r="M124" s="4">
        <v>6</v>
      </c>
      <c r="N124" s="4">
        <f>(L124+M124)</f>
        <v>38</v>
      </c>
      <c r="O124" s="4">
        <f>(L124/N124)*100</f>
        <v>84.210526315789465</v>
      </c>
      <c r="P124" s="8"/>
      <c r="W124" t="s">
        <v>451</v>
      </c>
      <c r="X124">
        <v>0</v>
      </c>
      <c r="Y124">
        <v>0</v>
      </c>
    </row>
    <row r="125" spans="2:25" ht="20.100000000000001" customHeight="1" x14ac:dyDescent="0.25">
      <c r="B125" s="4"/>
      <c r="C125" s="6" t="s">
        <v>230</v>
      </c>
      <c r="D125" s="4">
        <v>29</v>
      </c>
      <c r="E125" s="4">
        <v>28</v>
      </c>
      <c r="F125" s="4">
        <f t="shared" ref="F125" si="280">(D125+E125)</f>
        <v>57</v>
      </c>
      <c r="G125" s="4">
        <f t="shared" ref="G125" si="281">(D125/F125)*100</f>
        <v>50.877192982456144</v>
      </c>
      <c r="H125" s="8"/>
      <c r="J125" s="4"/>
      <c r="K125" s="6" t="s">
        <v>250</v>
      </c>
      <c r="L125" s="4">
        <v>52</v>
      </c>
      <c r="M125" s="4">
        <v>8</v>
      </c>
      <c r="N125" s="4">
        <f t="shared" ref="N125" si="282">(L125+M125)</f>
        <v>60</v>
      </c>
      <c r="O125" s="4">
        <f t="shared" ref="O125" si="283">(L125/N125)*100</f>
        <v>86.666666666666671</v>
      </c>
      <c r="P125" s="8"/>
      <c r="W125" t="s">
        <v>448</v>
      </c>
      <c r="X125">
        <v>1.4419389476913638</v>
      </c>
      <c r="Y125">
        <v>0.73838358929644055</v>
      </c>
    </row>
    <row r="126" spans="2:25" ht="20.100000000000001" customHeight="1" x14ac:dyDescent="0.25">
      <c r="B126" s="4"/>
      <c r="C126" s="15" t="s">
        <v>231</v>
      </c>
      <c r="D126" s="10">
        <f>AVERAGE(D123:D125)</f>
        <v>29</v>
      </c>
      <c r="E126" s="10">
        <f t="shared" ref="E126" si="284">AVERAGE(E123:E125)</f>
        <v>44</v>
      </c>
      <c r="F126" s="10">
        <f t="shared" ref="F126" si="285">AVERAGE(F123:F125)</f>
        <v>73</v>
      </c>
      <c r="G126" s="10">
        <f t="shared" ref="G126" si="286">AVERAGE(G123:G125)</f>
        <v>40.72032558874664</v>
      </c>
      <c r="H126" s="8">
        <f t="shared" si="255"/>
        <v>5.1905051835528475</v>
      </c>
      <c r="J126" s="4"/>
      <c r="K126" s="15" t="s">
        <v>251</v>
      </c>
      <c r="L126" s="10">
        <f>AVERAGE(L123:L125)</f>
        <v>42.333333333333336</v>
      </c>
      <c r="M126" s="10">
        <f t="shared" ref="M126" si="287">AVERAGE(M123:M125)</f>
        <v>7</v>
      </c>
      <c r="N126" s="10">
        <f t="shared" ref="N126" si="288">AVERAGE(N123:N125)</f>
        <v>49.333333333333336</v>
      </c>
      <c r="O126" s="10">
        <f t="shared" ref="O126" si="289">AVERAGE(O123:O125)</f>
        <v>85.62573099415205</v>
      </c>
      <c r="P126" s="8">
        <f t="shared" si="269"/>
        <v>0.73330628488502059</v>
      </c>
      <c r="W126" t="s">
        <v>346</v>
      </c>
      <c r="X126">
        <v>75.247485110855308</v>
      </c>
      <c r="Y126">
        <v>6.3673744179047675</v>
      </c>
    </row>
    <row r="127" spans="2:25" ht="20.100000000000001" customHeight="1" x14ac:dyDescent="0.25">
      <c r="B127" s="4"/>
      <c r="C127" s="6" t="s">
        <v>232</v>
      </c>
      <c r="D127" s="4">
        <v>1</v>
      </c>
      <c r="E127" s="4">
        <v>32</v>
      </c>
      <c r="F127" s="4">
        <f>(D127+E127)</f>
        <v>33</v>
      </c>
      <c r="G127" s="4">
        <f>(D127/F127)*100</f>
        <v>3.0303030303030303</v>
      </c>
      <c r="H127" s="8"/>
      <c r="J127" s="4"/>
      <c r="K127" s="6" t="s">
        <v>252</v>
      </c>
      <c r="L127" s="4">
        <v>46</v>
      </c>
      <c r="M127" s="4">
        <v>10</v>
      </c>
      <c r="N127" s="4">
        <f>(L127+M127)</f>
        <v>56</v>
      </c>
      <c r="O127" s="4">
        <f>(L127/N127)*100</f>
        <v>82.142857142857139</v>
      </c>
      <c r="P127" s="8"/>
      <c r="W127" t="s">
        <v>365</v>
      </c>
      <c r="X127">
        <v>46.151571739807032</v>
      </c>
      <c r="Y127">
        <v>5.5110961107128675</v>
      </c>
    </row>
    <row r="128" spans="2:25" ht="20.100000000000001" customHeight="1" x14ac:dyDescent="0.25">
      <c r="B128" s="4"/>
      <c r="C128" s="6" t="s">
        <v>233</v>
      </c>
      <c r="D128" s="4">
        <v>0</v>
      </c>
      <c r="E128" s="4">
        <v>52</v>
      </c>
      <c r="F128" s="4">
        <f>(D128+E128)</f>
        <v>52</v>
      </c>
      <c r="G128" s="4">
        <f>(D128/F128)*100</f>
        <v>0</v>
      </c>
      <c r="H128" s="8"/>
      <c r="J128" s="4"/>
      <c r="K128" s="6" t="s">
        <v>253</v>
      </c>
      <c r="L128" s="4">
        <v>30</v>
      </c>
      <c r="M128" s="4">
        <v>19</v>
      </c>
      <c r="N128" s="4">
        <f>(L128+M128)</f>
        <v>49</v>
      </c>
      <c r="O128" s="4">
        <f>(L128/N128)*100</f>
        <v>61.224489795918366</v>
      </c>
      <c r="P128" s="8"/>
    </row>
    <row r="129" spans="2:25" ht="20.100000000000001" customHeight="1" x14ac:dyDescent="0.25">
      <c r="B129" s="4"/>
      <c r="C129" s="6" t="s">
        <v>234</v>
      </c>
      <c r="D129" s="4">
        <v>0</v>
      </c>
      <c r="E129" s="4">
        <v>40</v>
      </c>
      <c r="F129" s="4">
        <f t="shared" ref="F129" si="290">(D129+E129)</f>
        <v>40</v>
      </c>
      <c r="G129" s="4">
        <f t="shared" ref="G129" si="291">(D129/F129)*100</f>
        <v>0</v>
      </c>
      <c r="H129" s="8"/>
      <c r="J129" s="4"/>
      <c r="K129" s="6" t="s">
        <v>254</v>
      </c>
      <c r="L129" s="4">
        <v>50</v>
      </c>
      <c r="M129" s="4">
        <v>8</v>
      </c>
      <c r="N129" s="4">
        <f t="shared" ref="N129" si="292">(L129+M129)</f>
        <v>58</v>
      </c>
      <c r="O129" s="4">
        <f t="shared" ref="O129" si="293">(L129/N129)*100</f>
        <v>86.206896551724128</v>
      </c>
      <c r="P129" s="8"/>
      <c r="W129" t="s">
        <v>450</v>
      </c>
      <c r="X129">
        <v>14.53931924882629</v>
      </c>
      <c r="Y129">
        <v>1.7254689254485558</v>
      </c>
    </row>
    <row r="130" spans="2:25" ht="20.100000000000001" customHeight="1" x14ac:dyDescent="0.25">
      <c r="B130" s="4"/>
      <c r="C130" s="15" t="s">
        <v>235</v>
      </c>
      <c r="D130" s="10">
        <f>AVERAGE(D127:D129)</f>
        <v>0.33333333333333331</v>
      </c>
      <c r="E130" s="10">
        <f t="shared" ref="E130" si="294">AVERAGE(E127:E129)</f>
        <v>41.333333333333336</v>
      </c>
      <c r="F130" s="10">
        <f t="shared" ref="F130" si="295">AVERAGE(F127:F129)</f>
        <v>41.666666666666664</v>
      </c>
      <c r="G130" s="10">
        <f t="shared" ref="G130" si="296">AVERAGE(G127:G129)</f>
        <v>1.0101010101010102</v>
      </c>
      <c r="H130" s="8">
        <f>STDEV(G127:G129)/SQRT(3)</f>
        <v>1.0101010101010102</v>
      </c>
      <c r="J130" s="4"/>
      <c r="K130" s="15" t="s">
        <v>255</v>
      </c>
      <c r="L130" s="10">
        <f>AVERAGE(L127:L129)</f>
        <v>42</v>
      </c>
      <c r="M130" s="10">
        <f t="shared" ref="M130" si="297">AVERAGE(M127:M129)</f>
        <v>12.333333333333334</v>
      </c>
      <c r="N130" s="10">
        <f t="shared" ref="N130" si="298">AVERAGE(N127:N129)</f>
        <v>54.333333333333336</v>
      </c>
      <c r="O130" s="10">
        <f t="shared" ref="O130" si="299">AVERAGE(O127:O129)</f>
        <v>76.524747830166547</v>
      </c>
      <c r="P130" s="8">
        <f t="shared" si="269"/>
        <v>7.739563424705957</v>
      </c>
      <c r="W130" t="s">
        <v>449</v>
      </c>
      <c r="X130">
        <v>1.0101010101010102</v>
      </c>
      <c r="Y130">
        <v>1.0101010101010102</v>
      </c>
    </row>
    <row r="131" spans="2:25" ht="20.100000000000001" customHeight="1" x14ac:dyDescent="0.25">
      <c r="J131" s="4"/>
      <c r="K131" s="6" t="s">
        <v>256</v>
      </c>
      <c r="L131" s="4">
        <v>31</v>
      </c>
      <c r="M131" s="4">
        <v>54</v>
      </c>
      <c r="N131" s="4">
        <f>(L131+M131)</f>
        <v>85</v>
      </c>
      <c r="O131" s="4">
        <f>(L131/N131)*100</f>
        <v>36.470588235294116</v>
      </c>
      <c r="P131" s="8"/>
      <c r="W131" t="s">
        <v>352</v>
      </c>
      <c r="X131">
        <v>84.523809523809518</v>
      </c>
      <c r="Y131">
        <v>4.7797285475916027</v>
      </c>
    </row>
    <row r="132" spans="2:25" ht="20.100000000000001" customHeight="1" x14ac:dyDescent="0.25">
      <c r="B132" s="4" t="s">
        <v>0</v>
      </c>
      <c r="C132" s="6" t="s">
        <v>1</v>
      </c>
      <c r="D132" s="4" t="s">
        <v>2</v>
      </c>
      <c r="E132" s="4" t="s">
        <v>3</v>
      </c>
      <c r="F132" s="4" t="s">
        <v>4</v>
      </c>
      <c r="G132" s="4" t="s">
        <v>5</v>
      </c>
      <c r="H132" s="1"/>
      <c r="J132" s="4"/>
      <c r="K132" s="6" t="s">
        <v>257</v>
      </c>
      <c r="L132" s="4">
        <v>39</v>
      </c>
      <c r="M132" s="4">
        <v>45</v>
      </c>
      <c r="N132" s="4">
        <f>(L132+M132)</f>
        <v>84</v>
      </c>
      <c r="O132" s="4">
        <f>(L132/N132)*100</f>
        <v>46.428571428571431</v>
      </c>
      <c r="P132" s="8"/>
      <c r="W132" t="s">
        <v>359</v>
      </c>
      <c r="X132">
        <v>40.72032558874664</v>
      </c>
      <c r="Y132">
        <v>5.1905051835528475</v>
      </c>
    </row>
    <row r="133" spans="2:25" ht="20.100000000000001" customHeight="1" x14ac:dyDescent="0.25">
      <c r="B133" s="4"/>
      <c r="C133" s="6" t="s">
        <v>260</v>
      </c>
      <c r="D133" s="4">
        <v>5</v>
      </c>
      <c r="E133" s="4">
        <v>66</v>
      </c>
      <c r="F133" s="4">
        <f>D133+E133</f>
        <v>71</v>
      </c>
      <c r="G133" s="4">
        <f>(D133/F133)*100</f>
        <v>7.042253521126761</v>
      </c>
      <c r="H133" s="1"/>
      <c r="J133" s="4"/>
      <c r="K133" s="6" t="s">
        <v>258</v>
      </c>
      <c r="L133" s="4">
        <v>35</v>
      </c>
      <c r="M133" s="4">
        <v>28</v>
      </c>
      <c r="N133" s="4">
        <f t="shared" ref="N133" si="300">(L133+M133)</f>
        <v>63</v>
      </c>
      <c r="O133" s="4">
        <f t="shared" ref="O133" si="301">(L133/N133)*100</f>
        <v>55.555555555555557</v>
      </c>
      <c r="P133" s="8"/>
    </row>
    <row r="134" spans="2:25" ht="20.100000000000001" customHeight="1" x14ac:dyDescent="0.25">
      <c r="B134" s="4"/>
      <c r="C134" s="6" t="s">
        <v>261</v>
      </c>
      <c r="D134" s="4">
        <v>5</v>
      </c>
      <c r="E134" s="4">
        <v>64</v>
      </c>
      <c r="F134" s="4">
        <f>D134+E134</f>
        <v>69</v>
      </c>
      <c r="G134" s="4">
        <f>(D134/F134)*100</f>
        <v>7.2463768115942031</v>
      </c>
      <c r="H134" s="1"/>
      <c r="J134" s="10"/>
      <c r="K134" s="15" t="s">
        <v>259</v>
      </c>
      <c r="L134" s="10">
        <f>AVERAGE(L131:L133)</f>
        <v>35</v>
      </c>
      <c r="M134" s="10">
        <f t="shared" ref="M134" si="302">AVERAGE(M131:M133)</f>
        <v>42.333333333333336</v>
      </c>
      <c r="N134" s="10">
        <f t="shared" ref="N134" si="303">AVERAGE(N131:N133)</f>
        <v>77.333333333333329</v>
      </c>
      <c r="O134" s="10">
        <f t="shared" ref="O134" si="304">AVERAGE(O131:O133)</f>
        <v>46.151571739807032</v>
      </c>
      <c r="P134" s="8">
        <f>STDEV(O131:O133)/SQRT(3)</f>
        <v>5.5110961107128675</v>
      </c>
      <c r="W134" t="s">
        <v>450</v>
      </c>
      <c r="X134">
        <v>14.53931924882629</v>
      </c>
      <c r="Y134">
        <v>1.7254689254485558</v>
      </c>
    </row>
    <row r="135" spans="2:25" ht="20.100000000000001" customHeight="1" x14ac:dyDescent="0.25">
      <c r="B135" s="4"/>
      <c r="C135" s="6" t="s">
        <v>262</v>
      </c>
      <c r="D135" s="4">
        <v>5</v>
      </c>
      <c r="E135" s="4">
        <v>62</v>
      </c>
      <c r="F135" s="4">
        <f t="shared" ref="F135" si="305">D135+E135</f>
        <v>67</v>
      </c>
      <c r="G135" s="4">
        <f t="shared" ref="G135" si="306">(D135/F135)*100</f>
        <v>7.4626865671641784</v>
      </c>
      <c r="H135" s="1"/>
      <c r="W135" t="s">
        <v>448</v>
      </c>
      <c r="X135">
        <v>1.4419389476913638</v>
      </c>
      <c r="Y135">
        <v>0.73838358929644055</v>
      </c>
    </row>
    <row r="136" spans="2:25" ht="20.100000000000001" customHeight="1" x14ac:dyDescent="0.25">
      <c r="B136" s="4"/>
      <c r="C136" s="15" t="s">
        <v>263</v>
      </c>
      <c r="D136" s="10">
        <f>AVERAGE(D133:D135)</f>
        <v>5</v>
      </c>
      <c r="E136" s="10">
        <f>AVERAGE(E133:E135)</f>
        <v>64</v>
      </c>
      <c r="F136" s="10">
        <f t="shared" ref="F136:G136" si="307">AVERAGE(F133:F135)</f>
        <v>69</v>
      </c>
      <c r="G136" s="10">
        <f t="shared" si="307"/>
        <v>7.2504389666283799</v>
      </c>
      <c r="H136" s="8">
        <f>STDEV(G133:G135)/SQRT(3)</f>
        <v>0.12138555979153998</v>
      </c>
      <c r="J136" s="4" t="s">
        <v>0</v>
      </c>
      <c r="K136" s="6" t="s">
        <v>1</v>
      </c>
      <c r="L136" s="4" t="s">
        <v>2</v>
      </c>
      <c r="M136" s="4" t="s">
        <v>3</v>
      </c>
      <c r="N136" s="4" t="s">
        <v>4</v>
      </c>
      <c r="O136" s="4" t="s">
        <v>5</v>
      </c>
      <c r="P136" s="1"/>
      <c r="W136" t="s">
        <v>353</v>
      </c>
      <c r="X136">
        <v>6.1840554455892223</v>
      </c>
      <c r="Y136">
        <v>2.7911156112657638</v>
      </c>
    </row>
    <row r="137" spans="2:25" ht="20.100000000000001" customHeight="1" x14ac:dyDescent="0.25">
      <c r="B137" s="4"/>
      <c r="C137" s="6" t="s">
        <v>264</v>
      </c>
      <c r="D137" s="4">
        <v>23</v>
      </c>
      <c r="E137" s="4">
        <v>32</v>
      </c>
      <c r="F137" s="4">
        <f>(D137+E137)</f>
        <v>55</v>
      </c>
      <c r="G137" s="4">
        <f>(D137/F137)*100</f>
        <v>41.818181818181813</v>
      </c>
      <c r="H137" s="8"/>
      <c r="J137" s="4"/>
      <c r="K137" s="6" t="s">
        <v>12</v>
      </c>
      <c r="L137" s="4">
        <v>66</v>
      </c>
      <c r="M137" s="4">
        <v>36</v>
      </c>
      <c r="N137" s="4">
        <f>L137+M137</f>
        <v>102</v>
      </c>
      <c r="O137" s="4">
        <f>(L137/N137)*100</f>
        <v>64.705882352941174</v>
      </c>
      <c r="P137" s="1"/>
      <c r="W137" t="s">
        <v>366</v>
      </c>
      <c r="X137">
        <v>7.2504389666283799</v>
      </c>
      <c r="Y137">
        <v>0.12138555979153998</v>
      </c>
    </row>
    <row r="138" spans="2:25" ht="20.100000000000001" customHeight="1" x14ac:dyDescent="0.25">
      <c r="B138" s="4"/>
      <c r="C138" s="6" t="s">
        <v>265</v>
      </c>
      <c r="D138" s="4">
        <v>18</v>
      </c>
      <c r="E138" s="4">
        <v>20</v>
      </c>
      <c r="F138" s="4">
        <f t="shared" ref="F138:F139" si="308">(D138+E138)</f>
        <v>38</v>
      </c>
      <c r="G138" s="4">
        <f t="shared" ref="G138:G139" si="309">(D138/F138)*100</f>
        <v>47.368421052631575</v>
      </c>
      <c r="H138" s="8"/>
      <c r="J138" s="4"/>
      <c r="K138" s="6" t="s">
        <v>13</v>
      </c>
      <c r="L138" s="4">
        <v>62</v>
      </c>
      <c r="M138" s="4">
        <v>27</v>
      </c>
      <c r="N138" s="4">
        <f>L138+M138</f>
        <v>89</v>
      </c>
      <c r="O138" s="4">
        <f>(L138/N138)*100</f>
        <v>69.662921348314612</v>
      </c>
      <c r="P138" s="1"/>
    </row>
    <row r="139" spans="2:25" ht="20.100000000000001" customHeight="1" x14ac:dyDescent="0.25">
      <c r="B139" s="4"/>
      <c r="C139" s="6" t="s">
        <v>266</v>
      </c>
      <c r="D139" s="4">
        <v>25</v>
      </c>
      <c r="E139" s="4">
        <v>20</v>
      </c>
      <c r="F139" s="4">
        <f t="shared" si="308"/>
        <v>45</v>
      </c>
      <c r="G139" s="4">
        <f t="shared" si="309"/>
        <v>55.555555555555557</v>
      </c>
      <c r="H139" s="8"/>
      <c r="J139" s="4"/>
      <c r="K139" s="6" t="s">
        <v>14</v>
      </c>
      <c r="L139" s="4">
        <v>59</v>
      </c>
      <c r="M139" s="4">
        <v>52</v>
      </c>
      <c r="N139" s="4">
        <f t="shared" ref="N139" si="310">L139+M139</f>
        <v>111</v>
      </c>
      <c r="O139" s="4">
        <f t="shared" ref="O139" si="311">(L139/N139)*100</f>
        <v>53.153153153153156</v>
      </c>
      <c r="P139" s="1"/>
      <c r="W139" t="s">
        <v>449</v>
      </c>
      <c r="X139">
        <v>1.0101010101010102</v>
      </c>
      <c r="Y139" s="24">
        <v>1.0101010101010102</v>
      </c>
    </row>
    <row r="140" spans="2:25" ht="20.100000000000001" customHeight="1" x14ac:dyDescent="0.25">
      <c r="B140" s="4"/>
      <c r="C140" s="15" t="s">
        <v>267</v>
      </c>
      <c r="D140" s="10">
        <f>AVERAGE(D137:D139)</f>
        <v>22</v>
      </c>
      <c r="E140" s="10">
        <f t="shared" ref="E140:G140" si="312">AVERAGE(E137:E139)</f>
        <v>24</v>
      </c>
      <c r="F140" s="10">
        <f t="shared" si="312"/>
        <v>46</v>
      </c>
      <c r="G140" s="10">
        <f t="shared" si="312"/>
        <v>48.247386142122984</v>
      </c>
      <c r="H140" s="8">
        <f t="shared" ref="H140" si="313">STDEV(G137:G139)/SQRT(3)</f>
        <v>3.9899162072020071</v>
      </c>
      <c r="J140" s="4"/>
      <c r="K140" s="15" t="s">
        <v>17</v>
      </c>
      <c r="L140" s="10">
        <f>AVERAGE(L137:L139)</f>
        <v>62.333333333333336</v>
      </c>
      <c r="M140" s="10">
        <f>AVERAGE(M137:M139)</f>
        <v>38.333333333333336</v>
      </c>
      <c r="N140" s="10">
        <f t="shared" ref="N140:O140" si="314">AVERAGE(N137:N139)</f>
        <v>100.66666666666667</v>
      </c>
      <c r="O140" s="10">
        <f t="shared" si="314"/>
        <v>62.507318951469642</v>
      </c>
      <c r="P140" s="8">
        <f>STDEV(O137:O139)/SQRT(3)</f>
        <v>4.8910930011334033</v>
      </c>
      <c r="W140" t="s">
        <v>448</v>
      </c>
      <c r="X140">
        <v>1.4419389476913638</v>
      </c>
      <c r="Y140">
        <v>0.73838358929644055</v>
      </c>
    </row>
    <row r="141" spans="2:25" ht="20.100000000000001" customHeight="1" x14ac:dyDescent="0.25">
      <c r="B141" s="4"/>
      <c r="C141" s="6" t="s">
        <v>268</v>
      </c>
      <c r="D141" s="4">
        <v>1</v>
      </c>
      <c r="E141" s="4">
        <v>40</v>
      </c>
      <c r="F141" s="4">
        <f>(D141+E141)</f>
        <v>41</v>
      </c>
      <c r="G141" s="4">
        <f>(D141/F141)*100</f>
        <v>2.4390243902439024</v>
      </c>
      <c r="H141" s="8"/>
      <c r="W141" t="s">
        <v>360</v>
      </c>
      <c r="X141">
        <v>80.769070010449312</v>
      </c>
      <c r="Y141">
        <v>1.9465253258002913</v>
      </c>
    </row>
    <row r="142" spans="2:25" ht="20.100000000000001" customHeight="1" x14ac:dyDescent="0.25">
      <c r="B142" s="4"/>
      <c r="C142" s="6" t="s">
        <v>269</v>
      </c>
      <c r="D142" s="4">
        <v>1</v>
      </c>
      <c r="E142" s="4">
        <v>52</v>
      </c>
      <c r="F142" s="4">
        <f t="shared" ref="F142:F143" si="315">(D142+E142)</f>
        <v>53</v>
      </c>
      <c r="G142" s="4">
        <f>(D142/F142)*100</f>
        <v>1.8867924528301887</v>
      </c>
      <c r="H142" s="8"/>
      <c r="W142" t="s">
        <v>367</v>
      </c>
      <c r="X142">
        <v>48.247386142122984</v>
      </c>
      <c r="Y142">
        <v>3.9899162072020071</v>
      </c>
    </row>
    <row r="143" spans="2:25" ht="20.100000000000001" customHeight="1" x14ac:dyDescent="0.25">
      <c r="B143" s="4"/>
      <c r="C143" s="6" t="s">
        <v>270</v>
      </c>
      <c r="D143" s="4">
        <v>0</v>
      </c>
      <c r="E143" s="4">
        <v>47</v>
      </c>
      <c r="F143" s="4">
        <f t="shared" si="315"/>
        <v>47</v>
      </c>
      <c r="G143" s="4">
        <f t="shared" ref="G143" si="316">(D143/F143)*100</f>
        <v>0</v>
      </c>
      <c r="H143" s="8"/>
    </row>
    <row r="144" spans="2:25" ht="20.100000000000001" customHeight="1" x14ac:dyDescent="0.25">
      <c r="B144" s="4"/>
      <c r="C144" s="15" t="s">
        <v>271</v>
      </c>
      <c r="D144" s="10">
        <f>AVERAGE(D141:D143)</f>
        <v>0.66666666666666663</v>
      </c>
      <c r="E144" s="10">
        <f t="shared" ref="E144:G144" si="317">AVERAGE(E141:E143)</f>
        <v>46.333333333333336</v>
      </c>
      <c r="F144" s="10">
        <f t="shared" si="317"/>
        <v>47</v>
      </c>
      <c r="G144" s="10">
        <f t="shared" si="317"/>
        <v>1.4419389476913638</v>
      </c>
      <c r="H144" s="8">
        <f>STDEV(G141:G143)/SQRT(3)</f>
        <v>0.73838358929644055</v>
      </c>
    </row>
    <row r="145" spans="23:25" ht="20.100000000000001" customHeight="1" x14ac:dyDescent="0.25">
      <c r="W145" t="s">
        <v>368</v>
      </c>
      <c r="X145">
        <v>62.507318951469642</v>
      </c>
      <c r="Y145">
        <v>4.8910930011334033</v>
      </c>
    </row>
  </sheetData>
  <pageMargins left="0.25" right="0.25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9"/>
  <sheetViews>
    <sheetView topLeftCell="A143" workbookViewId="0">
      <selection activeCell="D179" sqref="D179"/>
    </sheetView>
  </sheetViews>
  <sheetFormatPr defaultRowHeight="15" x14ac:dyDescent="0.25"/>
  <cols>
    <col min="9" max="9" width="14.5703125" customWidth="1"/>
  </cols>
  <sheetData>
    <row r="2" spans="2:4" x14ac:dyDescent="0.25">
      <c r="B2" s="23" t="s">
        <v>18</v>
      </c>
      <c r="C2" s="23" t="s">
        <v>19</v>
      </c>
      <c r="D2" s="23" t="s">
        <v>709</v>
      </c>
    </row>
    <row r="3" spans="2:4" x14ac:dyDescent="0.25">
      <c r="B3" t="s">
        <v>434</v>
      </c>
      <c r="C3">
        <v>2.6873325679295825</v>
      </c>
      <c r="D3">
        <v>0.34468757769270458</v>
      </c>
    </row>
    <row r="4" spans="2:4" x14ac:dyDescent="0.25">
      <c r="B4" t="s">
        <v>435</v>
      </c>
      <c r="C4">
        <v>4.6991968044599624</v>
      </c>
      <c r="D4">
        <v>5.4667449201210516</v>
      </c>
    </row>
    <row r="5" spans="2:4" x14ac:dyDescent="0.25">
      <c r="B5" t="s">
        <v>436</v>
      </c>
      <c r="C5">
        <v>98.373983739837399</v>
      </c>
      <c r="D5">
        <v>1.6260162601626009</v>
      </c>
    </row>
    <row r="6" spans="2:4" x14ac:dyDescent="0.25">
      <c r="B6" t="s">
        <v>291</v>
      </c>
      <c r="C6">
        <v>79.128980591671379</v>
      </c>
      <c r="D6">
        <v>1.050968549619304</v>
      </c>
    </row>
    <row r="8" spans="2:4" x14ac:dyDescent="0.25">
      <c r="B8" t="s">
        <v>434</v>
      </c>
      <c r="C8">
        <v>2.6873325679295825</v>
      </c>
      <c r="D8">
        <v>0.34468757769270458</v>
      </c>
    </row>
    <row r="9" spans="2:4" x14ac:dyDescent="0.25">
      <c r="B9" t="s">
        <v>440</v>
      </c>
      <c r="C9">
        <v>2.1604938271604937</v>
      </c>
      <c r="D9">
        <v>7.2983525658565505</v>
      </c>
    </row>
    <row r="10" spans="2:4" x14ac:dyDescent="0.25">
      <c r="B10" t="s">
        <v>437</v>
      </c>
      <c r="C10">
        <v>71.640056478766155</v>
      </c>
      <c r="D10">
        <v>5.3958623994619392</v>
      </c>
    </row>
    <row r="11" spans="2:4" x14ac:dyDescent="0.25">
      <c r="B11" t="s">
        <v>441</v>
      </c>
      <c r="C11">
        <v>87.176345666911701</v>
      </c>
      <c r="D11">
        <v>9.5802751113672591E-2</v>
      </c>
    </row>
    <row r="13" spans="2:4" x14ac:dyDescent="0.25">
      <c r="B13" t="s">
        <v>434</v>
      </c>
      <c r="C13">
        <v>2.6873325679295825</v>
      </c>
      <c r="D13">
        <v>0.34468757769270458</v>
      </c>
    </row>
    <row r="14" spans="2:4" x14ac:dyDescent="0.25">
      <c r="B14" t="s">
        <v>444</v>
      </c>
      <c r="C14">
        <v>1.7450022461814914</v>
      </c>
      <c r="D14">
        <v>1.8809136978375511</v>
      </c>
    </row>
    <row r="15" spans="2:4" x14ac:dyDescent="0.25">
      <c r="B15" t="s">
        <v>296</v>
      </c>
      <c r="C15">
        <v>83.684514494373659</v>
      </c>
      <c r="D15">
        <v>4.0604115541806589</v>
      </c>
    </row>
    <row r="16" spans="2:4" x14ac:dyDescent="0.25">
      <c r="B16" t="s">
        <v>445</v>
      </c>
      <c r="C16">
        <v>88.804619543701278</v>
      </c>
      <c r="D16">
        <v>1.1317512660692264</v>
      </c>
    </row>
    <row r="18" spans="2:4" x14ac:dyDescent="0.25">
      <c r="B18" t="s">
        <v>435</v>
      </c>
      <c r="C18">
        <v>4.6991968044599624</v>
      </c>
      <c r="D18">
        <v>5.4667449201210516</v>
      </c>
    </row>
    <row r="19" spans="2:4" x14ac:dyDescent="0.25">
      <c r="B19" t="s">
        <v>440</v>
      </c>
      <c r="C19">
        <v>2.1604938271604937</v>
      </c>
      <c r="D19">
        <v>7.2983525658565505</v>
      </c>
    </row>
    <row r="20" spans="2:4" x14ac:dyDescent="0.25">
      <c r="B20" t="s">
        <v>438</v>
      </c>
      <c r="C20">
        <v>64.123093681917211</v>
      </c>
      <c r="D20">
        <v>7.1745114227543754</v>
      </c>
    </row>
    <row r="21" spans="2:4" x14ac:dyDescent="0.25">
      <c r="B21" t="s">
        <v>442</v>
      </c>
      <c r="C21">
        <v>96.489262371615311</v>
      </c>
      <c r="D21">
        <v>5.9597332178868934</v>
      </c>
    </row>
    <row r="23" spans="2:4" x14ac:dyDescent="0.25">
      <c r="B23" t="s">
        <v>435</v>
      </c>
      <c r="C23">
        <v>4.6991968044599624</v>
      </c>
      <c r="D23">
        <v>5.4667449201210516</v>
      </c>
    </row>
    <row r="24" spans="2:4" x14ac:dyDescent="0.25">
      <c r="B24" t="s">
        <v>444</v>
      </c>
      <c r="C24">
        <v>1.7450022461814914</v>
      </c>
      <c r="D24">
        <v>1.8809136978375511</v>
      </c>
    </row>
    <row r="25" spans="2:4" x14ac:dyDescent="0.25">
      <c r="B25" t="s">
        <v>439</v>
      </c>
      <c r="C25">
        <v>64.123093681917211</v>
      </c>
      <c r="D25">
        <v>3.7818928150572582</v>
      </c>
    </row>
    <row r="26" spans="2:4" x14ac:dyDescent="0.25">
      <c r="B26" t="s">
        <v>446</v>
      </c>
      <c r="C26">
        <v>90.4885549038775</v>
      </c>
      <c r="D26">
        <v>1.112824467735799</v>
      </c>
    </row>
    <row r="28" spans="2:4" x14ac:dyDescent="0.25">
      <c r="B28" t="s">
        <v>440</v>
      </c>
      <c r="C28">
        <v>2.1604938271604937</v>
      </c>
      <c r="D28">
        <v>7.2983525658565505</v>
      </c>
    </row>
    <row r="29" spans="2:4" x14ac:dyDescent="0.25">
      <c r="B29" t="s">
        <v>444</v>
      </c>
      <c r="C29">
        <v>1.7450022461814914</v>
      </c>
      <c r="D29">
        <v>1.8809136978375511</v>
      </c>
    </row>
    <row r="30" spans="2:4" x14ac:dyDescent="0.25">
      <c r="B30" t="s">
        <v>443</v>
      </c>
      <c r="C30">
        <v>37.473036223036225</v>
      </c>
      <c r="D30">
        <v>5.3902751298830314</v>
      </c>
    </row>
    <row r="31" spans="2:4" x14ac:dyDescent="0.25">
      <c r="B31" t="s">
        <v>447</v>
      </c>
      <c r="C31">
        <v>65.403086910439853</v>
      </c>
      <c r="D31">
        <v>3.4761403349250029</v>
      </c>
    </row>
    <row r="34" spans="2:4" x14ac:dyDescent="0.25">
      <c r="B34" t="s">
        <v>368</v>
      </c>
      <c r="C34">
        <v>75.88288045915165</v>
      </c>
      <c r="D34">
        <v>1.4817705184475725</v>
      </c>
    </row>
    <row r="37" spans="2:4" x14ac:dyDescent="0.25">
      <c r="B37" t="s">
        <v>453</v>
      </c>
      <c r="C37">
        <v>0.90090090090090091</v>
      </c>
      <c r="D37">
        <v>0.90090090090090091</v>
      </c>
    </row>
    <row r="38" spans="2:4" x14ac:dyDescent="0.25">
      <c r="B38" t="s">
        <v>444</v>
      </c>
      <c r="C38">
        <v>1.2647754137115801</v>
      </c>
      <c r="D38">
        <v>0.64623815285279629</v>
      </c>
    </row>
    <row r="39" spans="2:4" x14ac:dyDescent="0.25">
      <c r="B39" t="s">
        <v>314</v>
      </c>
      <c r="C39">
        <v>79.486373165618446</v>
      </c>
      <c r="D39">
        <v>5.6652184438255704</v>
      </c>
    </row>
    <row r="40" spans="2:4" x14ac:dyDescent="0.25">
      <c r="B40" t="s">
        <v>321</v>
      </c>
      <c r="C40">
        <v>23.73305615069685</v>
      </c>
      <c r="D40">
        <v>7.3150940232166102</v>
      </c>
    </row>
    <row r="42" spans="2:4" x14ac:dyDescent="0.25">
      <c r="B42" t="s">
        <v>453</v>
      </c>
      <c r="C42">
        <v>0.90090090090090091</v>
      </c>
      <c r="D42">
        <v>0.90090090090090091</v>
      </c>
    </row>
    <row r="43" spans="2:4" x14ac:dyDescent="0.25">
      <c r="B43" t="s">
        <v>452</v>
      </c>
      <c r="C43">
        <v>32.944361659705748</v>
      </c>
      <c r="D43">
        <v>9.406705751412483</v>
      </c>
    </row>
    <row r="44" spans="2:4" x14ac:dyDescent="0.25">
      <c r="B44" t="s">
        <v>315</v>
      </c>
      <c r="C44">
        <v>73.624639249639245</v>
      </c>
      <c r="D44">
        <v>8.891477607680832</v>
      </c>
    </row>
    <row r="45" spans="2:4" x14ac:dyDescent="0.25">
      <c r="B45" t="s">
        <v>327</v>
      </c>
      <c r="C45">
        <v>67.924641868303837</v>
      </c>
      <c r="D45">
        <v>7.080673021899341</v>
      </c>
    </row>
    <row r="47" spans="2:4" x14ac:dyDescent="0.25">
      <c r="B47" t="s">
        <v>453</v>
      </c>
      <c r="C47">
        <v>0.90090090090090091</v>
      </c>
      <c r="D47">
        <v>0.90090090090090091</v>
      </c>
    </row>
    <row r="48" spans="2:4" x14ac:dyDescent="0.25">
      <c r="B48" t="s">
        <v>440</v>
      </c>
      <c r="C48">
        <v>1.7554012345679011</v>
      </c>
      <c r="D48">
        <v>1.0735088023130037</v>
      </c>
    </row>
    <row r="49" spans="2:4" x14ac:dyDescent="0.25">
      <c r="B49" t="s">
        <v>316</v>
      </c>
      <c r="C49">
        <v>71.942110177404302</v>
      </c>
      <c r="D49">
        <v>3.5026452814010645</v>
      </c>
    </row>
    <row r="50" spans="2:4" x14ac:dyDescent="0.25">
      <c r="B50" t="s">
        <v>334</v>
      </c>
      <c r="C50">
        <v>57.446505425228828</v>
      </c>
      <c r="D50">
        <v>11.714217281685251</v>
      </c>
    </row>
    <row r="52" spans="2:4" x14ac:dyDescent="0.25">
      <c r="B52" t="s">
        <v>453</v>
      </c>
      <c r="C52">
        <v>0.90090090090090091</v>
      </c>
      <c r="D52">
        <v>0.90090090090090091</v>
      </c>
    </row>
    <row r="53" spans="2:4" x14ac:dyDescent="0.25">
      <c r="B53" t="s">
        <v>451</v>
      </c>
      <c r="C53">
        <v>0</v>
      </c>
      <c r="D53">
        <v>0</v>
      </c>
    </row>
    <row r="54" spans="2:4" x14ac:dyDescent="0.25">
      <c r="B54" t="s">
        <v>317</v>
      </c>
      <c r="C54">
        <v>63.048931942374566</v>
      </c>
      <c r="D54">
        <v>4.3881937411816727</v>
      </c>
    </row>
    <row r="55" spans="2:4" x14ac:dyDescent="0.25">
      <c r="B55" t="s">
        <v>340</v>
      </c>
      <c r="C55">
        <v>88.47753542583547</v>
      </c>
      <c r="D55">
        <v>1.4514522552844957</v>
      </c>
    </row>
    <row r="57" spans="2:4" x14ac:dyDescent="0.25">
      <c r="B57" t="s">
        <v>453</v>
      </c>
      <c r="C57">
        <v>0.90090090090090091</v>
      </c>
      <c r="D57">
        <v>0.90090090090090091</v>
      </c>
    </row>
    <row r="58" spans="2:4" x14ac:dyDescent="0.25">
      <c r="B58" t="s">
        <v>450</v>
      </c>
      <c r="C58">
        <v>14.53931924882629</v>
      </c>
      <c r="D58">
        <v>1.7254689254485558</v>
      </c>
    </row>
    <row r="59" spans="2:4" x14ac:dyDescent="0.25">
      <c r="B59" t="s">
        <v>318</v>
      </c>
      <c r="C59">
        <v>37.495034308414596</v>
      </c>
      <c r="D59">
        <v>3.882997555681496</v>
      </c>
    </row>
    <row r="60" spans="2:4" x14ac:dyDescent="0.25">
      <c r="B60" t="s">
        <v>347</v>
      </c>
      <c r="C60">
        <v>79.628311866979757</v>
      </c>
      <c r="D60">
        <v>11.12861266743999</v>
      </c>
    </row>
    <row r="62" spans="2:4" x14ac:dyDescent="0.25">
      <c r="B62" t="s">
        <v>453</v>
      </c>
      <c r="C62">
        <v>0.90090090090090091</v>
      </c>
      <c r="D62">
        <v>0.90090090090090091</v>
      </c>
    </row>
    <row r="63" spans="2:4" x14ac:dyDescent="0.25">
      <c r="B63" t="s">
        <v>449</v>
      </c>
      <c r="C63">
        <v>1.0101010101010102</v>
      </c>
      <c r="D63">
        <v>1.0101010101010102</v>
      </c>
    </row>
    <row r="64" spans="2:4" x14ac:dyDescent="0.25">
      <c r="B64" t="s">
        <v>319</v>
      </c>
      <c r="C64">
        <v>78.068232166592821</v>
      </c>
      <c r="D64">
        <v>7.4444320798291743</v>
      </c>
    </row>
    <row r="65" spans="2:4" x14ac:dyDescent="0.25">
      <c r="B65" t="s">
        <v>354</v>
      </c>
      <c r="C65">
        <v>82.811967852311611</v>
      </c>
      <c r="D65">
        <v>0.97102610557046209</v>
      </c>
    </row>
    <row r="67" spans="2:4" x14ac:dyDescent="0.25">
      <c r="B67" t="s">
        <v>453</v>
      </c>
      <c r="C67">
        <v>0.90090090090090091</v>
      </c>
      <c r="D67">
        <v>0.90090090090090091</v>
      </c>
    </row>
    <row r="68" spans="2:4" x14ac:dyDescent="0.25">
      <c r="B68" t="s">
        <v>448</v>
      </c>
      <c r="C68">
        <v>1.4419389476913638</v>
      </c>
      <c r="D68">
        <v>0.73838358929644055</v>
      </c>
    </row>
    <row r="69" spans="2:4" x14ac:dyDescent="0.25">
      <c r="B69" t="s">
        <v>320</v>
      </c>
      <c r="C69">
        <v>54.305421673842723</v>
      </c>
      <c r="D69">
        <v>8.6865424494733503</v>
      </c>
    </row>
    <row r="70" spans="2:4" x14ac:dyDescent="0.25">
      <c r="B70" t="s">
        <v>361</v>
      </c>
      <c r="C70">
        <v>34.853801169590646</v>
      </c>
      <c r="D70">
        <v>7.7341254021020367</v>
      </c>
    </row>
    <row r="72" spans="2:4" x14ac:dyDescent="0.25">
      <c r="B72" t="s">
        <v>444</v>
      </c>
      <c r="C72">
        <v>1.2647754137115801</v>
      </c>
      <c r="D72">
        <v>0.64623815285279629</v>
      </c>
    </row>
    <row r="73" spans="2:4" x14ac:dyDescent="0.25">
      <c r="B73" t="s">
        <v>452</v>
      </c>
      <c r="C73">
        <v>32.944361659705748</v>
      </c>
      <c r="D73">
        <v>9.406705751412483</v>
      </c>
    </row>
    <row r="74" spans="2:4" x14ac:dyDescent="0.25">
      <c r="B74" t="s">
        <v>322</v>
      </c>
      <c r="C74">
        <v>54.915879442195227</v>
      </c>
      <c r="D74">
        <v>5.8555382485367362</v>
      </c>
    </row>
    <row r="75" spans="2:4" x14ac:dyDescent="0.25">
      <c r="B75" t="s">
        <v>328</v>
      </c>
      <c r="C75">
        <v>80</v>
      </c>
      <c r="D75">
        <v>6.226998490772389</v>
      </c>
    </row>
    <row r="77" spans="2:4" x14ac:dyDescent="0.25">
      <c r="B77" t="s">
        <v>444</v>
      </c>
      <c r="C77">
        <v>1.2647754137115801</v>
      </c>
      <c r="D77">
        <v>0.64623815285279629</v>
      </c>
    </row>
    <row r="78" spans="2:4" x14ac:dyDescent="0.25">
      <c r="B78" t="s">
        <v>440</v>
      </c>
      <c r="C78">
        <v>1.7554012345679011</v>
      </c>
      <c r="D78">
        <v>1.0735088023130037</v>
      </c>
    </row>
    <row r="79" spans="2:4" x14ac:dyDescent="0.25">
      <c r="B79" s="24" t="s">
        <v>301</v>
      </c>
      <c r="C79" s="24">
        <v>25.750782378430426</v>
      </c>
      <c r="D79">
        <v>5.0276779767421838</v>
      </c>
    </row>
    <row r="80" spans="2:4" x14ac:dyDescent="0.25">
      <c r="B80" t="s">
        <v>302</v>
      </c>
      <c r="C80">
        <v>78.560840775165502</v>
      </c>
      <c r="D80">
        <v>5.8301193036836398</v>
      </c>
    </row>
    <row r="81" spans="2:4" x14ac:dyDescent="0.25">
      <c r="D81" s="24"/>
    </row>
    <row r="83" spans="2:4" x14ac:dyDescent="0.25">
      <c r="B83" t="s">
        <v>444</v>
      </c>
      <c r="C83">
        <v>1.2647754137115801</v>
      </c>
      <c r="D83">
        <v>0.64623815285279629</v>
      </c>
    </row>
    <row r="84" spans="2:4" x14ac:dyDescent="0.25">
      <c r="B84" t="s">
        <v>451</v>
      </c>
      <c r="C84">
        <v>0</v>
      </c>
      <c r="D84">
        <v>0</v>
      </c>
    </row>
    <row r="85" spans="2:4" x14ac:dyDescent="0.25">
      <c r="B85" t="s">
        <v>323</v>
      </c>
      <c r="C85">
        <v>4.640593657051947</v>
      </c>
      <c r="D85">
        <v>1.7193914137618691</v>
      </c>
    </row>
    <row r="86" spans="2:4" x14ac:dyDescent="0.25">
      <c r="B86" t="s">
        <v>341</v>
      </c>
      <c r="C86">
        <v>3.5589800036690513</v>
      </c>
      <c r="D86">
        <v>1.8691468083273886</v>
      </c>
    </row>
    <row r="88" spans="2:4" x14ac:dyDescent="0.25">
      <c r="B88" t="s">
        <v>444</v>
      </c>
      <c r="C88">
        <v>1.2647754137115801</v>
      </c>
      <c r="D88">
        <v>0.64623815285279629</v>
      </c>
    </row>
    <row r="89" spans="2:4" x14ac:dyDescent="0.25">
      <c r="B89" t="s">
        <v>450</v>
      </c>
      <c r="C89">
        <v>14.53931924882629</v>
      </c>
      <c r="D89">
        <v>1.7254689254485558</v>
      </c>
    </row>
    <row r="90" spans="2:4" x14ac:dyDescent="0.25">
      <c r="B90" t="s">
        <v>324</v>
      </c>
      <c r="C90">
        <v>19.327894327894327</v>
      </c>
      <c r="D90">
        <v>4.6627832165239997</v>
      </c>
    </row>
    <row r="91" spans="2:4" x14ac:dyDescent="0.25">
      <c r="B91" t="s">
        <v>348</v>
      </c>
      <c r="C91">
        <v>88.44086021505376</v>
      </c>
      <c r="D91">
        <v>4.4311644005014088</v>
      </c>
    </row>
    <row r="93" spans="2:4" x14ac:dyDescent="0.25">
      <c r="B93" t="s">
        <v>444</v>
      </c>
      <c r="C93">
        <v>1.2647754137115801</v>
      </c>
      <c r="D93">
        <v>0.64623815285279629</v>
      </c>
    </row>
    <row r="94" spans="2:4" x14ac:dyDescent="0.25">
      <c r="B94" t="s">
        <v>449</v>
      </c>
      <c r="C94">
        <v>1.0101010101010102</v>
      </c>
      <c r="D94">
        <v>1.0101010101010102</v>
      </c>
    </row>
    <row r="95" spans="2:4" x14ac:dyDescent="0.25">
      <c r="B95" t="s">
        <v>325</v>
      </c>
      <c r="C95">
        <v>66.317016317016311</v>
      </c>
      <c r="D95">
        <v>2.4083890815584854</v>
      </c>
    </row>
    <row r="96" spans="2:4" x14ac:dyDescent="0.25">
      <c r="B96" t="s">
        <v>355</v>
      </c>
      <c r="C96">
        <v>76.937229437229448</v>
      </c>
      <c r="D96">
        <v>3.2429812143362091</v>
      </c>
    </row>
    <row r="98" spans="2:4" x14ac:dyDescent="0.25">
      <c r="B98" t="s">
        <v>444</v>
      </c>
      <c r="C98">
        <v>1.2647754137115801</v>
      </c>
      <c r="D98">
        <v>0.64623815285279629</v>
      </c>
    </row>
    <row r="99" spans="2:4" x14ac:dyDescent="0.25">
      <c r="B99" t="s">
        <v>448</v>
      </c>
      <c r="C99">
        <v>1.4419389476913638</v>
      </c>
      <c r="D99">
        <v>0.73838358929644055</v>
      </c>
    </row>
    <row r="100" spans="2:4" x14ac:dyDescent="0.25">
      <c r="B100" t="s">
        <v>326</v>
      </c>
      <c r="C100">
        <v>84.455782312925166</v>
      </c>
      <c r="D100">
        <v>3.2516366372880969</v>
      </c>
    </row>
    <row r="101" spans="2:4" x14ac:dyDescent="0.25">
      <c r="B101" t="s">
        <v>362</v>
      </c>
      <c r="C101">
        <v>61.940268918724691</v>
      </c>
      <c r="D101">
        <v>13.389639033476092</v>
      </c>
    </row>
    <row r="103" spans="2:4" x14ac:dyDescent="0.25">
      <c r="B103" t="s">
        <v>452</v>
      </c>
      <c r="C103">
        <v>32.944361659705748</v>
      </c>
      <c r="D103">
        <v>9.406705751412483</v>
      </c>
    </row>
    <row r="104" spans="2:4" x14ac:dyDescent="0.25">
      <c r="B104" t="s">
        <v>440</v>
      </c>
      <c r="C104">
        <v>1.7554012345679011</v>
      </c>
      <c r="D104">
        <v>1.0735088023130037</v>
      </c>
    </row>
    <row r="105" spans="2:4" x14ac:dyDescent="0.25">
      <c r="B105" t="s">
        <v>329</v>
      </c>
      <c r="C105">
        <v>82.563344972692278</v>
      </c>
      <c r="D105">
        <v>2.3960509318837468</v>
      </c>
    </row>
    <row r="106" spans="2:4" x14ac:dyDescent="0.25">
      <c r="B106" t="s">
        <v>335</v>
      </c>
      <c r="C106">
        <v>65.438224799286346</v>
      </c>
      <c r="D106">
        <v>1.6946798737523912</v>
      </c>
    </row>
    <row r="108" spans="2:4" x14ac:dyDescent="0.25">
      <c r="B108" t="s">
        <v>452</v>
      </c>
      <c r="C108">
        <v>32.944361659705748</v>
      </c>
      <c r="D108">
        <v>9.406705751412483</v>
      </c>
    </row>
    <row r="109" spans="2:4" x14ac:dyDescent="0.25">
      <c r="B109" t="s">
        <v>451</v>
      </c>
      <c r="C109">
        <v>0</v>
      </c>
      <c r="D109">
        <v>0</v>
      </c>
    </row>
    <row r="110" spans="2:4" x14ac:dyDescent="0.25">
      <c r="B110" t="s">
        <v>330</v>
      </c>
      <c r="C110">
        <v>61.112914862914863</v>
      </c>
      <c r="D110">
        <v>9.8685140416927712</v>
      </c>
    </row>
    <row r="111" spans="2:4" x14ac:dyDescent="0.25">
      <c r="B111" t="s">
        <v>342</v>
      </c>
      <c r="C111">
        <v>99.145299145299148</v>
      </c>
      <c r="D111">
        <v>0.85470085470085644</v>
      </c>
    </row>
    <row r="113" spans="2:4" x14ac:dyDescent="0.25">
      <c r="B113" t="s">
        <v>452</v>
      </c>
      <c r="C113">
        <v>32.944361659705748</v>
      </c>
      <c r="D113">
        <v>9.406705751412483</v>
      </c>
    </row>
    <row r="114" spans="2:4" x14ac:dyDescent="0.25">
      <c r="B114" t="s">
        <v>450</v>
      </c>
      <c r="C114">
        <v>14.53931924882629</v>
      </c>
      <c r="D114">
        <v>1.7254689254485558</v>
      </c>
    </row>
    <row r="115" spans="2:4" x14ac:dyDescent="0.25">
      <c r="B115" t="s">
        <v>331</v>
      </c>
      <c r="C115">
        <v>48.162494291526549</v>
      </c>
      <c r="D115">
        <v>2.7775649499126596</v>
      </c>
    </row>
    <row r="116" spans="2:4" x14ac:dyDescent="0.25">
      <c r="B116" t="s">
        <v>349</v>
      </c>
      <c r="C116">
        <v>97.710113960113958</v>
      </c>
      <c r="D116">
        <v>0.14285022165335767</v>
      </c>
    </row>
    <row r="118" spans="2:4" x14ac:dyDescent="0.25">
      <c r="B118" t="s">
        <v>452</v>
      </c>
      <c r="C118">
        <v>32.944361659705748</v>
      </c>
      <c r="D118">
        <v>9.406705751412483</v>
      </c>
    </row>
    <row r="119" spans="2:4" x14ac:dyDescent="0.25">
      <c r="B119" t="s">
        <v>449</v>
      </c>
      <c r="C119">
        <v>1.0101010101010102</v>
      </c>
      <c r="D119">
        <v>1.0101010101010102</v>
      </c>
    </row>
    <row r="120" spans="2:4" x14ac:dyDescent="0.25">
      <c r="B120" t="s">
        <v>332</v>
      </c>
      <c r="C120">
        <v>79.401615718751259</v>
      </c>
      <c r="D120">
        <v>0.98953613398800322</v>
      </c>
    </row>
    <row r="121" spans="2:4" x14ac:dyDescent="0.25">
      <c r="B121" t="s">
        <v>356</v>
      </c>
      <c r="C121">
        <v>71.322182397451215</v>
      </c>
      <c r="D121">
        <v>9.7511104295970732</v>
      </c>
    </row>
    <row r="123" spans="2:4" x14ac:dyDescent="0.25">
      <c r="B123" t="s">
        <v>452</v>
      </c>
      <c r="C123">
        <v>32.944361659705748</v>
      </c>
      <c r="D123">
        <v>9.406705751412483</v>
      </c>
    </row>
    <row r="124" spans="2:4" x14ac:dyDescent="0.25">
      <c r="B124" t="s">
        <v>448</v>
      </c>
      <c r="C124">
        <v>1.4419389476913638</v>
      </c>
      <c r="D124">
        <v>0.73838358929644055</v>
      </c>
    </row>
    <row r="125" spans="2:4" x14ac:dyDescent="0.25">
      <c r="B125" t="s">
        <v>333</v>
      </c>
      <c r="C125">
        <v>74.890206411945528</v>
      </c>
      <c r="D125">
        <v>5.0536188869600496</v>
      </c>
    </row>
    <row r="126" spans="2:4" x14ac:dyDescent="0.25">
      <c r="B126" t="s">
        <v>363</v>
      </c>
      <c r="C126">
        <v>85.62573099415205</v>
      </c>
      <c r="D126">
        <v>0.73330628488502059</v>
      </c>
    </row>
    <row r="128" spans="2:4" x14ac:dyDescent="0.25">
      <c r="B128" t="s">
        <v>440</v>
      </c>
      <c r="C128">
        <v>1.7554012345679011</v>
      </c>
      <c r="D128">
        <v>1.0735088023130037</v>
      </c>
    </row>
    <row r="129" spans="2:4" x14ac:dyDescent="0.25">
      <c r="B129" t="s">
        <v>451</v>
      </c>
      <c r="C129">
        <v>0</v>
      </c>
      <c r="D129">
        <v>0</v>
      </c>
    </row>
    <row r="130" spans="2:4" x14ac:dyDescent="0.25">
      <c r="B130" t="s">
        <v>336</v>
      </c>
      <c r="C130">
        <v>38.5621442767616</v>
      </c>
      <c r="D130">
        <v>6.2535700903923477</v>
      </c>
    </row>
    <row r="131" spans="2:4" x14ac:dyDescent="0.25">
      <c r="B131" t="s">
        <v>343</v>
      </c>
      <c r="C131">
        <v>82.004186289900602</v>
      </c>
      <c r="D131">
        <v>3.3051688338986822</v>
      </c>
    </row>
    <row r="133" spans="2:4" x14ac:dyDescent="0.25">
      <c r="B133" t="s">
        <v>440</v>
      </c>
      <c r="C133">
        <v>1.7554012345679011</v>
      </c>
      <c r="D133">
        <v>1.0735088023130037</v>
      </c>
    </row>
    <row r="134" spans="2:4" x14ac:dyDescent="0.25">
      <c r="B134" t="s">
        <v>450</v>
      </c>
      <c r="C134">
        <v>14.53931924882629</v>
      </c>
      <c r="D134">
        <v>1.7254689254485558</v>
      </c>
    </row>
    <row r="135" spans="2:4" x14ac:dyDescent="0.25">
      <c r="B135" t="s">
        <v>337</v>
      </c>
      <c r="C135">
        <v>18.873034096914694</v>
      </c>
      <c r="D135">
        <v>3.3308491411457584</v>
      </c>
    </row>
    <row r="136" spans="2:4" x14ac:dyDescent="0.25">
      <c r="B136" t="s">
        <v>350</v>
      </c>
      <c r="C136">
        <v>77.272727272727266</v>
      </c>
      <c r="D136">
        <v>1.5745916432444336</v>
      </c>
    </row>
    <row r="138" spans="2:4" x14ac:dyDescent="0.25">
      <c r="B138" t="s">
        <v>440</v>
      </c>
      <c r="C138">
        <v>1.7554012345679011</v>
      </c>
      <c r="D138">
        <v>1.0735088023130037</v>
      </c>
    </row>
    <row r="139" spans="2:4" x14ac:dyDescent="0.25">
      <c r="B139" t="s">
        <v>449</v>
      </c>
      <c r="C139">
        <v>1.0101010101010102</v>
      </c>
      <c r="D139">
        <v>1.0101010101010102</v>
      </c>
    </row>
    <row r="140" spans="2:4" x14ac:dyDescent="0.25">
      <c r="B140" t="s">
        <v>338</v>
      </c>
      <c r="C140">
        <v>40.657113909393537</v>
      </c>
      <c r="D140">
        <v>7.7490399858701338</v>
      </c>
    </row>
    <row r="141" spans="2:4" x14ac:dyDescent="0.25">
      <c r="B141" t="s">
        <v>357</v>
      </c>
      <c r="C141">
        <v>68.863532034887541</v>
      </c>
      <c r="D141">
        <v>9.8451497961423815</v>
      </c>
    </row>
    <row r="143" spans="2:4" x14ac:dyDescent="0.25">
      <c r="B143" t="s">
        <v>440</v>
      </c>
      <c r="C143">
        <v>1.7554012345679011</v>
      </c>
      <c r="D143">
        <v>1.0735088023130037</v>
      </c>
    </row>
    <row r="144" spans="2:4" x14ac:dyDescent="0.25">
      <c r="B144" t="s">
        <v>448</v>
      </c>
      <c r="C144">
        <v>1.4419389476913638</v>
      </c>
      <c r="D144">
        <v>0.73838358929644055</v>
      </c>
    </row>
    <row r="145" spans="2:4" x14ac:dyDescent="0.25">
      <c r="B145" t="s">
        <v>339</v>
      </c>
      <c r="C145">
        <v>42.674061039122627</v>
      </c>
      <c r="D145">
        <v>2.7057793341885716</v>
      </c>
    </row>
    <row r="146" spans="2:4" x14ac:dyDescent="0.25">
      <c r="B146" t="s">
        <v>364</v>
      </c>
      <c r="C146">
        <v>76.524747830166547</v>
      </c>
      <c r="D146">
        <v>7.739563424705957</v>
      </c>
    </row>
    <row r="148" spans="2:4" x14ac:dyDescent="0.25">
      <c r="B148" t="s">
        <v>451</v>
      </c>
      <c r="C148">
        <v>0</v>
      </c>
      <c r="D148">
        <v>0</v>
      </c>
    </row>
    <row r="149" spans="2:4" x14ac:dyDescent="0.25">
      <c r="B149" t="s">
        <v>450</v>
      </c>
      <c r="C149">
        <v>14.53931924882629</v>
      </c>
      <c r="D149">
        <v>1.7254689254485558</v>
      </c>
    </row>
    <row r="150" spans="2:4" x14ac:dyDescent="0.25">
      <c r="B150" t="s">
        <v>344</v>
      </c>
      <c r="C150">
        <v>69.881766978541165</v>
      </c>
      <c r="D150">
        <v>4.6243231865731698</v>
      </c>
    </row>
    <row r="151" spans="2:4" x14ac:dyDescent="0.25">
      <c r="B151" t="s">
        <v>351</v>
      </c>
      <c r="C151">
        <v>69.31450945964859</v>
      </c>
      <c r="D151">
        <v>6.3112162473533804</v>
      </c>
    </row>
    <row r="153" spans="2:4" x14ac:dyDescent="0.25">
      <c r="B153" t="s">
        <v>451</v>
      </c>
      <c r="C153">
        <v>0</v>
      </c>
      <c r="D153">
        <v>0</v>
      </c>
    </row>
    <row r="154" spans="2:4" x14ac:dyDescent="0.25">
      <c r="B154" t="s">
        <v>449</v>
      </c>
      <c r="C154">
        <v>1.0101010101010102</v>
      </c>
      <c r="D154">
        <v>1.0101010101010102</v>
      </c>
    </row>
    <row r="155" spans="2:4" x14ac:dyDescent="0.25">
      <c r="B155" t="s">
        <v>345</v>
      </c>
      <c r="C155">
        <v>89.214600568909745</v>
      </c>
      <c r="D155">
        <v>0.98418538943606859</v>
      </c>
    </row>
    <row r="156" spans="2:4" x14ac:dyDescent="0.25">
      <c r="B156" t="s">
        <v>358</v>
      </c>
      <c r="C156">
        <v>54.012137389202259</v>
      </c>
      <c r="D156">
        <v>0.99421486134113513</v>
      </c>
    </row>
    <row r="158" spans="2:4" x14ac:dyDescent="0.25">
      <c r="B158" t="s">
        <v>451</v>
      </c>
      <c r="C158">
        <v>0</v>
      </c>
      <c r="D158">
        <v>0</v>
      </c>
    </row>
    <row r="159" spans="2:4" x14ac:dyDescent="0.25">
      <c r="B159" t="s">
        <v>448</v>
      </c>
      <c r="C159">
        <v>1.4419389476913638</v>
      </c>
      <c r="D159">
        <v>0.73838358929644055</v>
      </c>
    </row>
    <row r="160" spans="2:4" x14ac:dyDescent="0.25">
      <c r="B160" t="s">
        <v>346</v>
      </c>
      <c r="C160">
        <v>75.247485110855308</v>
      </c>
      <c r="D160">
        <v>6.3673744179047675</v>
      </c>
    </row>
    <row r="161" spans="2:4" x14ac:dyDescent="0.25">
      <c r="B161" t="s">
        <v>365</v>
      </c>
      <c r="C161">
        <v>46.151571739807032</v>
      </c>
      <c r="D161">
        <v>5.5110961107128675</v>
      </c>
    </row>
    <row r="163" spans="2:4" x14ac:dyDescent="0.25">
      <c r="B163" t="s">
        <v>450</v>
      </c>
      <c r="C163">
        <v>14.53931924882629</v>
      </c>
      <c r="D163">
        <v>1.7254689254485558</v>
      </c>
    </row>
    <row r="164" spans="2:4" x14ac:dyDescent="0.25">
      <c r="B164" t="s">
        <v>449</v>
      </c>
      <c r="C164">
        <v>1.0101010101010102</v>
      </c>
      <c r="D164">
        <v>1.0101010101010102</v>
      </c>
    </row>
    <row r="165" spans="2:4" x14ac:dyDescent="0.25">
      <c r="B165" t="s">
        <v>352</v>
      </c>
      <c r="C165">
        <v>84.523809523809518</v>
      </c>
      <c r="D165">
        <v>4.7797285475916027</v>
      </c>
    </row>
    <row r="166" spans="2:4" x14ac:dyDescent="0.25">
      <c r="B166" t="s">
        <v>359</v>
      </c>
      <c r="C166">
        <v>40.72032558874664</v>
      </c>
      <c r="D166">
        <v>5.1905051835528475</v>
      </c>
    </row>
    <row r="168" spans="2:4" x14ac:dyDescent="0.25">
      <c r="B168" t="s">
        <v>450</v>
      </c>
      <c r="C168">
        <v>14.53931924882629</v>
      </c>
      <c r="D168">
        <v>1.7254689254485558</v>
      </c>
    </row>
    <row r="169" spans="2:4" x14ac:dyDescent="0.25">
      <c r="B169" t="s">
        <v>448</v>
      </c>
      <c r="C169">
        <v>1.4419389476913638</v>
      </c>
      <c r="D169">
        <v>0.73838358929644055</v>
      </c>
    </row>
    <row r="170" spans="2:4" x14ac:dyDescent="0.25">
      <c r="B170" t="s">
        <v>353</v>
      </c>
      <c r="C170">
        <v>6.1840554455892223</v>
      </c>
      <c r="D170">
        <v>2.7911156112657638</v>
      </c>
    </row>
    <row r="171" spans="2:4" x14ac:dyDescent="0.25">
      <c r="B171" t="s">
        <v>366</v>
      </c>
      <c r="C171">
        <v>7.2504389666283799</v>
      </c>
      <c r="D171">
        <v>0.12138555979153998</v>
      </c>
    </row>
    <row r="173" spans="2:4" x14ac:dyDescent="0.25">
      <c r="B173" t="s">
        <v>449</v>
      </c>
      <c r="C173">
        <v>1.0101010101010102</v>
      </c>
      <c r="D173">
        <v>1.0101010101010102</v>
      </c>
    </row>
    <row r="174" spans="2:4" x14ac:dyDescent="0.25">
      <c r="B174" t="s">
        <v>448</v>
      </c>
      <c r="C174">
        <v>1.4419389476913638</v>
      </c>
      <c r="D174">
        <v>0.73838358929644055</v>
      </c>
    </row>
    <row r="175" spans="2:4" x14ac:dyDescent="0.25">
      <c r="B175" t="s">
        <v>360</v>
      </c>
      <c r="C175">
        <v>80.769070010449312</v>
      </c>
      <c r="D175">
        <v>1.9465253258002913</v>
      </c>
    </row>
    <row r="176" spans="2:4" x14ac:dyDescent="0.25">
      <c r="B176" t="s">
        <v>367</v>
      </c>
      <c r="C176">
        <v>48.247386142122984</v>
      </c>
      <c r="D176">
        <v>3.9899162072020071</v>
      </c>
    </row>
    <row r="179" spans="2:4" x14ac:dyDescent="0.25">
      <c r="B179" t="s">
        <v>368</v>
      </c>
      <c r="C179">
        <v>62.507318951469642</v>
      </c>
      <c r="D179">
        <v>4.8910930011334033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A12" sqref="A12"/>
    </sheetView>
  </sheetViews>
  <sheetFormatPr defaultRowHeight="15" x14ac:dyDescent="0.25"/>
  <cols>
    <col min="1" max="1" width="17.140625" customWidth="1"/>
    <col min="3" max="3" width="9.5703125" customWidth="1"/>
  </cols>
  <sheetData>
    <row r="1" spans="1:17" x14ac:dyDescent="0.25">
      <c r="B1" t="s">
        <v>381</v>
      </c>
      <c r="C1" t="s">
        <v>381</v>
      </c>
    </row>
    <row r="2" spans="1:17" x14ac:dyDescent="0.25">
      <c r="A2" t="s">
        <v>18</v>
      </c>
      <c r="B2" t="s">
        <v>369</v>
      </c>
      <c r="C2" t="s">
        <v>370</v>
      </c>
      <c r="F2" t="s">
        <v>382</v>
      </c>
    </row>
    <row r="3" spans="1:17" x14ac:dyDescent="0.25">
      <c r="A3" t="s">
        <v>302</v>
      </c>
      <c r="B3">
        <v>65.403086910439853</v>
      </c>
      <c r="C3">
        <v>78.560840775165502</v>
      </c>
    </row>
    <row r="4" spans="1:17" x14ac:dyDescent="0.25">
      <c r="A4" t="s">
        <v>301</v>
      </c>
      <c r="B4">
        <v>37.473036223036225</v>
      </c>
      <c r="C4">
        <v>25.750782378430426</v>
      </c>
    </row>
    <row r="5" spans="1:17" x14ac:dyDescent="0.25">
      <c r="A5" t="s">
        <v>292</v>
      </c>
      <c r="B5">
        <v>2.1604938271604937</v>
      </c>
      <c r="C5">
        <v>1.7554012345679011</v>
      </c>
    </row>
    <row r="6" spans="1:17" x14ac:dyDescent="0.25">
      <c r="A6" t="s">
        <v>294</v>
      </c>
      <c r="B6">
        <v>1.7450022461814914</v>
      </c>
      <c r="C6">
        <v>1.2647754137115801</v>
      </c>
    </row>
    <row r="8" spans="1:17" x14ac:dyDescent="0.25">
      <c r="C8" t="s">
        <v>377</v>
      </c>
      <c r="D8" t="s">
        <v>378</v>
      </c>
      <c r="J8" t="s">
        <v>379</v>
      </c>
      <c r="K8" t="s">
        <v>380</v>
      </c>
    </row>
    <row r="9" spans="1:17" x14ac:dyDescent="0.25">
      <c r="B9" t="s">
        <v>375</v>
      </c>
      <c r="I9" t="s">
        <v>371</v>
      </c>
      <c r="O9" t="s">
        <v>292</v>
      </c>
    </row>
    <row r="10" spans="1:17" x14ac:dyDescent="0.25">
      <c r="B10" s="4" t="s">
        <v>18</v>
      </c>
      <c r="C10" s="4" t="s">
        <v>372</v>
      </c>
      <c r="D10" s="4" t="s">
        <v>373</v>
      </c>
      <c r="E10" s="4" t="s">
        <v>374</v>
      </c>
      <c r="F10" s="4"/>
      <c r="I10" s="4" t="s">
        <v>18</v>
      </c>
      <c r="J10" s="4" t="s">
        <v>372</v>
      </c>
      <c r="K10" s="4" t="s">
        <v>373</v>
      </c>
      <c r="L10" s="4" t="s">
        <v>374</v>
      </c>
      <c r="M10" s="4" t="s">
        <v>376</v>
      </c>
      <c r="O10" t="s">
        <v>383</v>
      </c>
    </row>
    <row r="11" spans="1:17" x14ac:dyDescent="0.25">
      <c r="B11" s="4" t="s">
        <v>93</v>
      </c>
      <c r="C11" s="4">
        <v>2</v>
      </c>
      <c r="D11" s="4">
        <v>52</v>
      </c>
      <c r="E11" s="4">
        <v>54</v>
      </c>
      <c r="F11" s="4">
        <v>3.7037037037037033</v>
      </c>
      <c r="I11" s="4" t="s">
        <v>128</v>
      </c>
      <c r="J11" s="4">
        <v>0</v>
      </c>
      <c r="K11" s="4">
        <v>53</v>
      </c>
      <c r="L11" s="4">
        <v>53</v>
      </c>
      <c r="M11" s="4">
        <v>0</v>
      </c>
    </row>
    <row r="12" spans="1:17" x14ac:dyDescent="0.25">
      <c r="B12" s="4" t="s">
        <v>92</v>
      </c>
      <c r="C12" s="4">
        <v>0</v>
      </c>
      <c r="D12" s="4">
        <v>42</v>
      </c>
      <c r="E12" s="4">
        <v>42</v>
      </c>
      <c r="F12" s="4">
        <v>0</v>
      </c>
      <c r="I12" s="4" t="s">
        <v>129</v>
      </c>
      <c r="J12" s="4">
        <v>2</v>
      </c>
      <c r="K12" s="4">
        <v>52</v>
      </c>
      <c r="L12" s="4">
        <v>54</v>
      </c>
      <c r="M12" s="4">
        <v>3.7037037037037033</v>
      </c>
      <c r="P12" t="s">
        <v>384</v>
      </c>
      <c r="Q12" t="s">
        <v>385</v>
      </c>
    </row>
    <row r="13" spans="1:17" x14ac:dyDescent="0.25">
      <c r="B13" s="4" t="s">
        <v>94</v>
      </c>
      <c r="C13" s="4">
        <v>1</v>
      </c>
      <c r="D13" s="4">
        <v>35</v>
      </c>
      <c r="E13" s="4">
        <v>36</v>
      </c>
      <c r="F13" s="4">
        <v>2.7777777777777777</v>
      </c>
      <c r="I13" s="4" t="s">
        <v>130</v>
      </c>
      <c r="J13" s="4">
        <v>1</v>
      </c>
      <c r="K13" s="4">
        <v>63</v>
      </c>
      <c r="L13" s="4">
        <v>64</v>
      </c>
      <c r="M13" s="4">
        <v>1.5625</v>
      </c>
      <c r="O13" t="s">
        <v>386</v>
      </c>
      <c r="P13">
        <v>2.1604938271604937</v>
      </c>
      <c r="Q13">
        <v>1.7554012345679011</v>
      </c>
    </row>
    <row r="14" spans="1:17" x14ac:dyDescent="0.25">
      <c r="B14" s="4" t="s">
        <v>95</v>
      </c>
      <c r="C14" s="4">
        <v>1</v>
      </c>
      <c r="D14" s="4">
        <v>43</v>
      </c>
      <c r="E14" s="4">
        <v>44</v>
      </c>
      <c r="F14" s="4">
        <v>2.1604938271604937</v>
      </c>
      <c r="I14" s="4" t="s">
        <v>131</v>
      </c>
      <c r="J14" s="4">
        <v>1</v>
      </c>
      <c r="K14" s="4">
        <v>56</v>
      </c>
      <c r="L14" s="4">
        <v>57</v>
      </c>
      <c r="M14" s="4">
        <v>1.7554012345679011</v>
      </c>
      <c r="O14" t="s">
        <v>387</v>
      </c>
      <c r="P14">
        <v>3.7151348879743926</v>
      </c>
      <c r="Q14">
        <v>3.4572634459304981</v>
      </c>
    </row>
    <row r="15" spans="1:17" x14ac:dyDescent="0.25">
      <c r="B15" s="27"/>
      <c r="C15" s="27"/>
      <c r="D15" s="27"/>
      <c r="E15" s="27"/>
      <c r="F15" s="27"/>
      <c r="I15" s="27"/>
      <c r="J15" s="27"/>
      <c r="K15" s="27"/>
      <c r="L15" s="27"/>
      <c r="M15" s="27"/>
      <c r="O15" t="s">
        <v>388</v>
      </c>
      <c r="P15">
        <v>3</v>
      </c>
      <c r="Q15">
        <v>3</v>
      </c>
    </row>
    <row r="16" spans="1:17" x14ac:dyDescent="0.25">
      <c r="B16" s="4" t="s">
        <v>96</v>
      </c>
      <c r="C16" s="4">
        <v>28</v>
      </c>
      <c r="D16" s="4">
        <v>36</v>
      </c>
      <c r="E16" s="4">
        <v>64</v>
      </c>
      <c r="F16" s="4">
        <v>43.75</v>
      </c>
      <c r="I16" s="4" t="s">
        <v>56</v>
      </c>
      <c r="J16" s="4">
        <v>1</v>
      </c>
      <c r="K16" s="4">
        <v>59</v>
      </c>
      <c r="L16" s="4">
        <v>60</v>
      </c>
      <c r="M16" s="4">
        <v>1.6666666666666667</v>
      </c>
      <c r="O16" t="s">
        <v>389</v>
      </c>
      <c r="P16">
        <v>-0.98180207884471038</v>
      </c>
    </row>
    <row r="17" spans="2:17" x14ac:dyDescent="0.25">
      <c r="B17" s="4" t="s">
        <v>97</v>
      </c>
      <c r="C17" s="4">
        <v>24</v>
      </c>
      <c r="D17" s="4">
        <v>41</v>
      </c>
      <c r="E17" s="4">
        <v>65</v>
      </c>
      <c r="F17" s="4">
        <v>36.923076923076927</v>
      </c>
      <c r="I17" s="4" t="s">
        <v>57</v>
      </c>
      <c r="J17" s="4">
        <v>0</v>
      </c>
      <c r="K17" s="4">
        <v>54</v>
      </c>
      <c r="L17" s="4">
        <v>54</v>
      </c>
      <c r="M17" s="4">
        <v>0</v>
      </c>
      <c r="O17" t="s">
        <v>390</v>
      </c>
      <c r="P17">
        <v>0</v>
      </c>
    </row>
    <row r="18" spans="2:17" x14ac:dyDescent="0.25">
      <c r="B18" s="4" t="s">
        <v>98</v>
      </c>
      <c r="C18" s="4">
        <v>20</v>
      </c>
      <c r="D18" s="4">
        <v>43</v>
      </c>
      <c r="E18" s="4">
        <v>63</v>
      </c>
      <c r="F18" s="4">
        <v>31.746031746031743</v>
      </c>
      <c r="I18" s="4" t="s">
        <v>58</v>
      </c>
      <c r="J18" s="4">
        <v>1</v>
      </c>
      <c r="K18" s="4">
        <v>46</v>
      </c>
      <c r="L18" s="4">
        <v>47</v>
      </c>
      <c r="M18" s="4">
        <v>2.1276595744680851</v>
      </c>
      <c r="O18" t="s">
        <v>391</v>
      </c>
      <c r="P18">
        <v>2</v>
      </c>
    </row>
    <row r="19" spans="2:17" x14ac:dyDescent="0.25">
      <c r="B19" s="4" t="s">
        <v>99</v>
      </c>
      <c r="C19" s="4">
        <v>24</v>
      </c>
      <c r="D19" s="4">
        <v>40</v>
      </c>
      <c r="E19" s="4">
        <v>64</v>
      </c>
      <c r="F19" s="4">
        <v>37.473036223036225</v>
      </c>
      <c r="I19" s="4" t="s">
        <v>59</v>
      </c>
      <c r="J19" s="4">
        <v>0.66666666666666663</v>
      </c>
      <c r="K19" s="4">
        <v>53</v>
      </c>
      <c r="L19" s="4">
        <v>53.666666666666664</v>
      </c>
      <c r="M19" s="4">
        <v>1.2647754137115841</v>
      </c>
      <c r="O19" t="s">
        <v>392</v>
      </c>
      <c r="P19">
        <v>0.1861324747004397</v>
      </c>
    </row>
    <row r="20" spans="2:17" x14ac:dyDescent="0.25">
      <c r="B20" s="27"/>
      <c r="C20" s="27"/>
      <c r="D20" s="27"/>
      <c r="E20" s="27"/>
      <c r="F20" s="27"/>
      <c r="I20" s="27"/>
      <c r="J20" s="27"/>
      <c r="K20" s="27"/>
      <c r="L20" s="27"/>
      <c r="M20" s="27"/>
      <c r="O20" t="s">
        <v>393</v>
      </c>
      <c r="P20">
        <v>0.43475491500009034</v>
      </c>
    </row>
    <row r="21" spans="2:17" x14ac:dyDescent="0.25">
      <c r="B21" s="4" t="s">
        <v>124</v>
      </c>
      <c r="C21" s="4">
        <v>22</v>
      </c>
      <c r="D21" s="4">
        <v>12</v>
      </c>
      <c r="E21" s="4">
        <v>34</v>
      </c>
      <c r="F21" s="4">
        <v>64.705882352941174</v>
      </c>
      <c r="I21" s="4" t="s">
        <v>64</v>
      </c>
      <c r="J21" s="4">
        <v>26</v>
      </c>
      <c r="K21" s="4">
        <v>4</v>
      </c>
      <c r="L21" s="4">
        <v>30</v>
      </c>
      <c r="M21" s="4">
        <v>86.666666666666671</v>
      </c>
      <c r="O21" t="s">
        <v>394</v>
      </c>
      <c r="P21">
        <v>2.9199855803537269</v>
      </c>
    </row>
    <row r="22" spans="2:17" x14ac:dyDescent="0.25">
      <c r="B22" s="4" t="s">
        <v>125</v>
      </c>
      <c r="C22" s="4">
        <v>29</v>
      </c>
      <c r="D22" s="4">
        <v>8</v>
      </c>
      <c r="E22" s="4">
        <v>37</v>
      </c>
      <c r="F22" s="4">
        <v>78.378378378378372</v>
      </c>
      <c r="I22" s="4" t="s">
        <v>65</v>
      </c>
      <c r="J22" s="4">
        <v>47</v>
      </c>
      <c r="K22" s="4">
        <v>12</v>
      </c>
      <c r="L22" s="4">
        <v>59</v>
      </c>
      <c r="M22" s="4">
        <v>79.66101694915254</v>
      </c>
      <c r="O22" t="s">
        <v>395</v>
      </c>
      <c r="P22">
        <v>0.86950983000018067</v>
      </c>
    </row>
    <row r="23" spans="2:17" x14ac:dyDescent="0.25">
      <c r="B23" s="4" t="s">
        <v>126</v>
      </c>
      <c r="C23" s="4">
        <v>17</v>
      </c>
      <c r="D23" s="4">
        <v>15</v>
      </c>
      <c r="E23" s="4">
        <v>32</v>
      </c>
      <c r="F23" s="4">
        <v>53.125</v>
      </c>
      <c r="I23" s="4" t="s">
        <v>66</v>
      </c>
      <c r="J23" s="4">
        <v>43</v>
      </c>
      <c r="K23" s="4">
        <v>19</v>
      </c>
      <c r="L23" s="4">
        <v>62</v>
      </c>
      <c r="M23" s="4">
        <v>69.354838709677423</v>
      </c>
      <c r="O23" t="s">
        <v>396</v>
      </c>
      <c r="P23">
        <v>4.3026527297494637</v>
      </c>
    </row>
    <row r="24" spans="2:17" x14ac:dyDescent="0.25">
      <c r="B24" s="4" t="s">
        <v>127</v>
      </c>
      <c r="C24" s="4">
        <v>22.666666666666668</v>
      </c>
      <c r="D24" s="4">
        <v>11.666666666666666</v>
      </c>
      <c r="E24" s="4">
        <v>34.333333333333336</v>
      </c>
      <c r="F24" s="4">
        <v>65.403086910439853</v>
      </c>
      <c r="I24" s="4" t="s">
        <v>67</v>
      </c>
      <c r="J24" s="4">
        <v>38.666666666666664</v>
      </c>
      <c r="K24" s="4">
        <v>11.666666666666666</v>
      </c>
      <c r="L24" s="4">
        <v>50.333333333333336</v>
      </c>
      <c r="M24" s="4">
        <v>78.560840775165545</v>
      </c>
    </row>
    <row r="25" spans="2:17" x14ac:dyDescent="0.25">
      <c r="B25" s="27"/>
      <c r="C25" s="27"/>
      <c r="D25" s="27"/>
      <c r="E25" s="27"/>
      <c r="F25" s="27"/>
      <c r="I25" s="27"/>
      <c r="J25" s="27"/>
      <c r="K25" s="27"/>
      <c r="L25" s="27"/>
      <c r="M25" s="27"/>
    </row>
    <row r="26" spans="2:17" x14ac:dyDescent="0.25">
      <c r="B26" s="4" t="s">
        <v>128</v>
      </c>
      <c r="C26" s="4">
        <v>1</v>
      </c>
      <c r="D26" s="4">
        <v>55</v>
      </c>
      <c r="E26" s="4">
        <v>56</v>
      </c>
      <c r="F26" s="4">
        <v>1.7857142857142856</v>
      </c>
      <c r="I26" s="4" t="s">
        <v>120</v>
      </c>
      <c r="J26" s="4">
        <v>16</v>
      </c>
      <c r="K26" s="4">
        <v>46</v>
      </c>
      <c r="L26" s="4">
        <v>62</v>
      </c>
      <c r="M26" s="4">
        <v>25.806451612903224</v>
      </c>
    </row>
    <row r="27" spans="2:17" x14ac:dyDescent="0.25">
      <c r="B27" s="4" t="s">
        <v>129</v>
      </c>
      <c r="C27" s="4">
        <v>1</v>
      </c>
      <c r="D27" s="4">
        <v>52</v>
      </c>
      <c r="E27" s="4">
        <v>53</v>
      </c>
      <c r="F27" s="4">
        <v>1.8867924528301887</v>
      </c>
      <c r="I27" s="4" t="s">
        <v>121</v>
      </c>
      <c r="J27" s="4">
        <v>10</v>
      </c>
      <c r="K27" s="4">
        <v>54</v>
      </c>
      <c r="L27" s="4">
        <v>64</v>
      </c>
      <c r="M27" s="4">
        <v>15.625</v>
      </c>
    </row>
    <row r="28" spans="2:17" x14ac:dyDescent="0.25">
      <c r="B28" s="4" t="s">
        <v>130</v>
      </c>
      <c r="C28" s="4">
        <v>1</v>
      </c>
      <c r="D28" s="4">
        <v>63</v>
      </c>
      <c r="E28" s="4">
        <v>64</v>
      </c>
      <c r="F28" s="4">
        <v>1.5625</v>
      </c>
      <c r="I28" s="4" t="s">
        <v>122</v>
      </c>
      <c r="J28" s="4">
        <v>24</v>
      </c>
      <c r="K28" s="4">
        <v>43</v>
      </c>
      <c r="L28" s="4">
        <v>67</v>
      </c>
      <c r="M28" s="4">
        <v>35.820895522388057</v>
      </c>
      <c r="O28" t="s">
        <v>301</v>
      </c>
    </row>
    <row r="29" spans="2:17" x14ac:dyDescent="0.25">
      <c r="B29" s="4" t="s">
        <v>131</v>
      </c>
      <c r="C29" s="4">
        <v>1</v>
      </c>
      <c r="D29" s="4">
        <v>56.666666666666664</v>
      </c>
      <c r="E29" s="4">
        <v>57.666666666666664</v>
      </c>
      <c r="F29" s="4">
        <v>1.7450022461814914</v>
      </c>
      <c r="I29" s="4" t="s">
        <v>123</v>
      </c>
      <c r="J29" s="4">
        <v>16.666666666666668</v>
      </c>
      <c r="K29" s="4">
        <v>47.666666666666664</v>
      </c>
      <c r="L29" s="4">
        <v>64.333333333333329</v>
      </c>
      <c r="M29" s="4">
        <v>25.750782378430426</v>
      </c>
      <c r="O29" t="s">
        <v>383</v>
      </c>
    </row>
    <row r="31" spans="2:17" x14ac:dyDescent="0.25">
      <c r="P31" t="s">
        <v>384</v>
      </c>
      <c r="Q31" t="s">
        <v>385</v>
      </c>
    </row>
    <row r="32" spans="2:17" x14ac:dyDescent="0.25">
      <c r="C32" t="s">
        <v>294</v>
      </c>
      <c r="I32" t="s">
        <v>302</v>
      </c>
      <c r="O32" t="s">
        <v>386</v>
      </c>
      <c r="P32">
        <v>37.473036223036225</v>
      </c>
      <c r="Q32">
        <v>25.750782378430426</v>
      </c>
    </row>
    <row r="33" spans="3:17" x14ac:dyDescent="0.25">
      <c r="C33" t="s">
        <v>383</v>
      </c>
      <c r="I33" t="s">
        <v>383</v>
      </c>
      <c r="O33" t="s">
        <v>387</v>
      </c>
      <c r="P33">
        <v>36.250654884277537</v>
      </c>
      <c r="Q33">
        <v>101.97087328555381</v>
      </c>
    </row>
    <row r="34" spans="3:17" x14ac:dyDescent="0.25">
      <c r="O34" t="s">
        <v>388</v>
      </c>
      <c r="P34">
        <v>3</v>
      </c>
      <c r="Q34">
        <v>3</v>
      </c>
    </row>
    <row r="35" spans="3:17" x14ac:dyDescent="0.25">
      <c r="D35" t="s">
        <v>384</v>
      </c>
      <c r="E35" t="s">
        <v>385</v>
      </c>
      <c r="J35" t="s">
        <v>384</v>
      </c>
      <c r="K35" t="s">
        <v>385</v>
      </c>
      <c r="O35" t="s">
        <v>389</v>
      </c>
      <c r="P35">
        <v>-0.42561089295786186</v>
      </c>
    </row>
    <row r="36" spans="3:17" x14ac:dyDescent="0.25">
      <c r="C36" t="s">
        <v>386</v>
      </c>
      <c r="D36">
        <v>1.7450022461814914</v>
      </c>
      <c r="E36">
        <v>1.2647754137115841</v>
      </c>
      <c r="I36" t="s">
        <v>386</v>
      </c>
      <c r="J36">
        <v>65.403086910439853</v>
      </c>
      <c r="K36">
        <v>78.560840775165545</v>
      </c>
      <c r="O36" t="s">
        <v>390</v>
      </c>
      <c r="P36">
        <v>0</v>
      </c>
    </row>
    <row r="37" spans="3:17" x14ac:dyDescent="0.25">
      <c r="C37" t="s">
        <v>387</v>
      </c>
      <c r="D37">
        <v>2.7534501362844886E-2</v>
      </c>
      <c r="E37">
        <v>1.2528712506077824</v>
      </c>
      <c r="I37" t="s">
        <v>387</v>
      </c>
      <c r="J37">
        <v>159.79785052663465</v>
      </c>
      <c r="K37">
        <v>75.832637513455126</v>
      </c>
      <c r="O37" t="s">
        <v>391</v>
      </c>
      <c r="P37">
        <v>2</v>
      </c>
    </row>
    <row r="38" spans="3:17" x14ac:dyDescent="0.25">
      <c r="C38" t="s">
        <v>388</v>
      </c>
      <c r="D38">
        <v>3</v>
      </c>
      <c r="E38">
        <v>3</v>
      </c>
      <c r="I38" t="s">
        <v>388</v>
      </c>
      <c r="J38">
        <v>3</v>
      </c>
      <c r="K38">
        <v>3</v>
      </c>
      <c r="O38" t="s">
        <v>392</v>
      </c>
      <c r="P38">
        <v>1.4730708185104191</v>
      </c>
    </row>
    <row r="39" spans="3:17" x14ac:dyDescent="0.25">
      <c r="C39" t="s">
        <v>389</v>
      </c>
      <c r="D39">
        <v>-0.86265558223809646</v>
      </c>
      <c r="I39" t="s">
        <v>389</v>
      </c>
      <c r="J39">
        <v>0.55257242559137199</v>
      </c>
      <c r="O39" t="s">
        <v>393</v>
      </c>
      <c r="P39">
        <v>0.13931436120682977</v>
      </c>
    </row>
    <row r="40" spans="3:17" x14ac:dyDescent="0.25">
      <c r="C40" t="s">
        <v>390</v>
      </c>
      <c r="D40">
        <v>0</v>
      </c>
      <c r="I40" t="s">
        <v>390</v>
      </c>
      <c r="J40">
        <v>0</v>
      </c>
      <c r="O40" t="s">
        <v>394</v>
      </c>
      <c r="P40">
        <v>2.9199855803537269</v>
      </c>
    </row>
    <row r="41" spans="3:17" x14ac:dyDescent="0.25">
      <c r="C41" t="s">
        <v>391</v>
      </c>
      <c r="D41">
        <v>2</v>
      </c>
      <c r="I41" t="s">
        <v>391</v>
      </c>
      <c r="J41">
        <v>2</v>
      </c>
      <c r="O41" t="s">
        <v>395</v>
      </c>
      <c r="P41">
        <v>0.27862872241365955</v>
      </c>
    </row>
    <row r="42" spans="3:17" x14ac:dyDescent="0.25">
      <c r="C42" t="s">
        <v>392</v>
      </c>
      <c r="D42">
        <v>0.65740204514557865</v>
      </c>
      <c r="I42" t="s">
        <v>392</v>
      </c>
      <c r="J42">
        <v>-2.1347063576803933</v>
      </c>
      <c r="O42" t="s">
        <v>396</v>
      </c>
      <c r="P42">
        <v>4.3026527297494637</v>
      </c>
    </row>
    <row r="43" spans="3:17" x14ac:dyDescent="0.25">
      <c r="C43" t="s">
        <v>393</v>
      </c>
      <c r="D43" s="13">
        <v>0.28923260568062015</v>
      </c>
      <c r="I43" t="s">
        <v>393</v>
      </c>
      <c r="J43">
        <v>8.3172360761989694E-2</v>
      </c>
    </row>
    <row r="44" spans="3:17" x14ac:dyDescent="0.25">
      <c r="C44" t="s">
        <v>394</v>
      </c>
      <c r="D44">
        <v>2.9199855803537269</v>
      </c>
      <c r="I44" t="s">
        <v>394</v>
      </c>
      <c r="J44">
        <v>2.9199855803537269</v>
      </c>
    </row>
    <row r="45" spans="3:17" x14ac:dyDescent="0.25">
      <c r="C45" t="s">
        <v>395</v>
      </c>
      <c r="D45" s="13">
        <v>0.57846521136124029</v>
      </c>
      <c r="I45" t="s">
        <v>395</v>
      </c>
      <c r="J45">
        <v>0.16634472152397939</v>
      </c>
    </row>
    <row r="46" spans="3:17" x14ac:dyDescent="0.25">
      <c r="C46" t="s">
        <v>396</v>
      </c>
      <c r="D46">
        <v>4.3026527297494637</v>
      </c>
      <c r="I46" t="s">
        <v>396</v>
      </c>
      <c r="J46">
        <v>4.3026527297494637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2"/>
  <sheetViews>
    <sheetView topLeftCell="B1" zoomScale="110" zoomScaleNormal="110" workbookViewId="0">
      <selection activeCell="T8" sqref="T8"/>
    </sheetView>
  </sheetViews>
  <sheetFormatPr defaultRowHeight="15" x14ac:dyDescent="0.25"/>
  <cols>
    <col min="5" max="5" width="10.85546875" customWidth="1"/>
    <col min="14" max="14" width="9.140625" style="24"/>
    <col min="16" max="16" width="20" customWidth="1"/>
    <col min="19" max="19" width="16.28515625" customWidth="1"/>
  </cols>
  <sheetData>
    <row r="1" spans="2:20" x14ac:dyDescent="0.25"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6" t="s">
        <v>709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1"/>
    </row>
    <row r="2" spans="2:20" x14ac:dyDescent="0.25">
      <c r="B2" s="4" t="s">
        <v>20</v>
      </c>
      <c r="C2" s="4">
        <v>9</v>
      </c>
      <c r="D2" s="4">
        <v>233</v>
      </c>
      <c r="E2" s="4">
        <f>(C2+D2)</f>
        <v>242</v>
      </c>
      <c r="F2" s="4">
        <f>(C2/E2)*100</f>
        <v>3.71900826446281</v>
      </c>
      <c r="I2" s="4" t="s">
        <v>44</v>
      </c>
      <c r="J2" s="4">
        <v>125</v>
      </c>
      <c r="K2" s="4">
        <v>3</v>
      </c>
      <c r="L2" s="4">
        <f>(J2+K2)</f>
        <v>128</v>
      </c>
      <c r="M2" s="4">
        <f>(J2/L2)*100</f>
        <v>97.65625</v>
      </c>
      <c r="N2" s="1"/>
      <c r="P2" s="30" t="s">
        <v>427</v>
      </c>
      <c r="Q2" s="22" t="s">
        <v>460</v>
      </c>
      <c r="R2" s="8"/>
      <c r="T2" s="13"/>
    </row>
    <row r="3" spans="2:20" x14ac:dyDescent="0.25">
      <c r="B3" s="4" t="s">
        <v>21</v>
      </c>
      <c r="C3" s="4">
        <v>11</v>
      </c>
      <c r="D3" s="4">
        <v>260</v>
      </c>
      <c r="E3" s="4">
        <f>(C3+D3)</f>
        <v>271</v>
      </c>
      <c r="F3" s="4">
        <f>(C3/E3)*100</f>
        <v>4.0590405904059041</v>
      </c>
      <c r="I3" s="4" t="s">
        <v>45</v>
      </c>
      <c r="J3" s="4">
        <v>123</v>
      </c>
      <c r="K3" s="4">
        <v>6</v>
      </c>
      <c r="L3" s="4">
        <f>(J3+K3)</f>
        <v>129</v>
      </c>
      <c r="M3" s="4">
        <f>(J3/L3)*100</f>
        <v>95.348837209302332</v>
      </c>
      <c r="N3" s="1"/>
      <c r="P3" s="21" t="s">
        <v>278</v>
      </c>
      <c r="Q3">
        <v>52</v>
      </c>
      <c r="R3" s="24"/>
      <c r="S3" s="4" t="s">
        <v>707</v>
      </c>
      <c r="T3" s="4">
        <f>AVERAGE(E5,E9,E13,E17,E21,E25,L5,L9,L13,L17,L21,L25,L29,L33,L39,L43,E31,E35,E39,E43,E47,L47,L51,E51,E55,L55,L59,E59,E65,L63,L67,L74,L78,L82,L86,E69,E73,E77,E81,E85,E91,L92,L96,E95,E99,L100,L104,E103,E107,L108,L112,E111,E115,L116,E119,L120,L124,E123,E127,L128,E134,E138,L134,L138,L142,L146,L150,E142,E146,E150,E154,L154,L158,L162,E158,E162,E166,L166,L170,E170,E179,E183,E187,E191,E195,L179,L183,L187,L191,L195,E199,E203,L199,L203,L207,E207,E211,L211,L215,E215)</f>
        <v>224.59999999999997</v>
      </c>
    </row>
    <row r="4" spans="2:20" x14ac:dyDescent="0.25">
      <c r="B4" s="4" t="s">
        <v>22</v>
      </c>
      <c r="C4" s="4">
        <v>10</v>
      </c>
      <c r="D4" s="4">
        <v>300</v>
      </c>
      <c r="E4" s="4">
        <f t="shared" ref="E4" si="0">(C4+D4)</f>
        <v>310</v>
      </c>
      <c r="F4" s="4">
        <f t="shared" ref="F4" si="1">(C4/E4)*100</f>
        <v>3.225806451612903</v>
      </c>
      <c r="I4" s="4" t="s">
        <v>46</v>
      </c>
      <c r="J4" s="4">
        <v>138</v>
      </c>
      <c r="K4" s="4">
        <v>11</v>
      </c>
      <c r="L4" s="4">
        <f t="shared" ref="L4" si="2">(J4+K4)</f>
        <v>149</v>
      </c>
      <c r="M4" s="4">
        <f t="shared" ref="M4" si="3">(J4/L4)*100</f>
        <v>92.617449664429529</v>
      </c>
      <c r="N4" s="1"/>
      <c r="P4" s="21" t="s">
        <v>280</v>
      </c>
      <c r="Q4">
        <v>53</v>
      </c>
      <c r="R4" s="24"/>
      <c r="S4" s="4" t="s">
        <v>708</v>
      </c>
      <c r="T4" s="4">
        <f>STDEV(E5,E9,E13,E17,E21,E25,L5,L9,L13,L17,L21,L25,L29,L33,L39,L43,E31,E35,E39,E43,E47,L47,L51,E51,E55,L55,L59,E59,E65,L63,L67,L74,L78,L82,L86,E69,E73,E77,E81,E85,E91,L92,L96,E95,E99,L100,L104,E103,E107,L108,L112,E111,E115,L116,E119,L120,L124,E123,E127,L128,E134,E138,L134,L138,L142,L146,L150,E142,E146,E150,E154,L154,L158,L162,E158,E162,E166,L166,L170,E170,E179,E183,E187,E191,E195,L179,L183,L187,L191,L195,E199,E203,L199,L203,L207,E207,E211,L211,L215,E215)</f>
        <v>74.342324047484354</v>
      </c>
    </row>
    <row r="5" spans="2:20" x14ac:dyDescent="0.25">
      <c r="B5" s="10" t="s">
        <v>272</v>
      </c>
      <c r="C5" s="10">
        <f>AVERAGE(C2:C4)</f>
        <v>10</v>
      </c>
      <c r="D5" s="10">
        <f t="shared" ref="D5:F5" si="4">AVERAGE(D2:D4)</f>
        <v>264.33333333333331</v>
      </c>
      <c r="E5" s="10">
        <f t="shared" si="4"/>
        <v>274.33333333333331</v>
      </c>
      <c r="F5" s="10">
        <f t="shared" si="4"/>
        <v>3.6679517688272063</v>
      </c>
      <c r="G5" s="13">
        <f>STDEV(F2:F4)/SQRT(3)</f>
        <v>0.24188486022793981</v>
      </c>
      <c r="H5" s="13"/>
      <c r="I5" s="10" t="s">
        <v>564</v>
      </c>
      <c r="J5" s="10">
        <f>AVERAGE(J2:J4)</f>
        <v>128.66666666666666</v>
      </c>
      <c r="K5" s="10">
        <f t="shared" ref="K5:M5" si="5">AVERAGE(K2:K4)</f>
        <v>6.666666666666667</v>
      </c>
      <c r="L5" s="10">
        <f t="shared" si="5"/>
        <v>135.33333333333334</v>
      </c>
      <c r="M5" s="10">
        <f t="shared" si="5"/>
        <v>95.207512291243958</v>
      </c>
      <c r="N5" s="8">
        <f>STDEV(M2:M4)/SQRT(3)</f>
        <v>1.4562917238411208</v>
      </c>
      <c r="P5" s="21" t="s">
        <v>282</v>
      </c>
      <c r="Q5">
        <v>54</v>
      </c>
    </row>
    <row r="6" spans="2:20" x14ac:dyDescent="0.25">
      <c r="B6" s="4" t="s">
        <v>24</v>
      </c>
      <c r="C6" s="4">
        <v>247</v>
      </c>
      <c r="D6" s="4">
        <v>9</v>
      </c>
      <c r="E6" s="4">
        <f>(C6+D6)</f>
        <v>256</v>
      </c>
      <c r="F6" s="4">
        <f>(C6/E6)*100</f>
        <v>96.484375</v>
      </c>
      <c r="G6" s="13"/>
      <c r="I6" s="4" t="s">
        <v>48</v>
      </c>
      <c r="J6" s="4">
        <v>112</v>
      </c>
      <c r="K6" s="4">
        <v>9</v>
      </c>
      <c r="L6" s="4">
        <f>(J6+K6)</f>
        <v>121</v>
      </c>
      <c r="M6" s="4">
        <f>(J6/L6)*100</f>
        <v>92.561983471074385</v>
      </c>
      <c r="N6" s="8"/>
      <c r="P6" s="21" t="s">
        <v>284</v>
      </c>
      <c r="Q6">
        <v>55</v>
      </c>
    </row>
    <row r="7" spans="2:20" x14ac:dyDescent="0.25">
      <c r="B7" s="4" t="s">
        <v>25</v>
      </c>
      <c r="C7" s="4">
        <v>232</v>
      </c>
      <c r="D7" s="4">
        <v>15</v>
      </c>
      <c r="E7" s="4">
        <f>(C7+D7)</f>
        <v>247</v>
      </c>
      <c r="F7" s="4">
        <f>(C7/E7)*100</f>
        <v>93.927125506072869</v>
      </c>
      <c r="G7" s="13"/>
      <c r="I7" s="4" t="s">
        <v>49</v>
      </c>
      <c r="J7" s="4">
        <v>180</v>
      </c>
      <c r="K7" s="4">
        <v>16</v>
      </c>
      <c r="L7" s="4">
        <f>(J7+K7)</f>
        <v>196</v>
      </c>
      <c r="M7" s="4">
        <f>(J7/L7)*100</f>
        <v>91.83673469387756</v>
      </c>
      <c r="N7" s="8"/>
      <c r="P7" s="21" t="s">
        <v>306</v>
      </c>
      <c r="Q7">
        <v>56</v>
      </c>
    </row>
    <row r="8" spans="2:20" x14ac:dyDescent="0.25">
      <c r="B8" s="4" t="s">
        <v>26</v>
      </c>
      <c r="C8" s="4">
        <v>230</v>
      </c>
      <c r="D8" s="4">
        <v>15</v>
      </c>
      <c r="E8" s="4">
        <f t="shared" ref="E8" si="6">(C8+D8)</f>
        <v>245</v>
      </c>
      <c r="F8" s="4">
        <f t="shared" ref="F8" si="7">(C8/E8)*100</f>
        <v>93.877551020408163</v>
      </c>
      <c r="G8" s="13"/>
      <c r="I8" s="4" t="s">
        <v>50</v>
      </c>
      <c r="J8" s="4">
        <v>140</v>
      </c>
      <c r="K8" s="4">
        <v>4</v>
      </c>
      <c r="L8" s="4">
        <f t="shared" ref="L8" si="8">(J8+K8)</f>
        <v>144</v>
      </c>
      <c r="M8" s="4">
        <f t="shared" ref="M8" si="9">(J8/L8)*100</f>
        <v>97.222222222222214</v>
      </c>
      <c r="N8" s="8"/>
      <c r="P8" s="21" t="s">
        <v>308</v>
      </c>
      <c r="Q8">
        <v>57</v>
      </c>
    </row>
    <row r="9" spans="2:20" x14ac:dyDescent="0.25">
      <c r="B9" s="10" t="s">
        <v>273</v>
      </c>
      <c r="C9" s="10">
        <f>AVERAGE(C6:C8)</f>
        <v>236.33333333333334</v>
      </c>
      <c r="D9" s="10">
        <f t="shared" ref="D9:F9" si="10">AVERAGE(D6:D8)</f>
        <v>13</v>
      </c>
      <c r="E9" s="10">
        <f t="shared" si="10"/>
        <v>249.33333333333334</v>
      </c>
      <c r="F9" s="10">
        <f t="shared" si="10"/>
        <v>94.763017175493658</v>
      </c>
      <c r="G9" s="13">
        <f t="shared" ref="G9:G21" si="11">STDEV(F6:F8)/SQRT(3)</f>
        <v>0.86079788130917345</v>
      </c>
      <c r="I9" s="10" t="s">
        <v>565</v>
      </c>
      <c r="J9" s="10">
        <f>AVERAGE(J6:J8)</f>
        <v>144</v>
      </c>
      <c r="K9" s="10">
        <f t="shared" ref="K9:M9" si="12">AVERAGE(K6:K8)</f>
        <v>9.6666666666666661</v>
      </c>
      <c r="L9" s="10">
        <f t="shared" si="12"/>
        <v>153.66666666666666</v>
      </c>
      <c r="M9" s="10">
        <f t="shared" si="12"/>
        <v>93.873646795724724</v>
      </c>
      <c r="N9" s="8">
        <f t="shared" ref="N9:N13" si="13">STDEV(M6:M8)/SQRT(3)</f>
        <v>1.6873267306021411</v>
      </c>
      <c r="P9" s="21" t="s">
        <v>310</v>
      </c>
      <c r="Q9">
        <v>77</v>
      </c>
    </row>
    <row r="10" spans="2:20" x14ac:dyDescent="0.25">
      <c r="B10" s="4" t="s">
        <v>28</v>
      </c>
      <c r="C10" s="4">
        <v>330</v>
      </c>
      <c r="D10" s="4">
        <v>7</v>
      </c>
      <c r="E10" s="4">
        <f>(C10+D10)</f>
        <v>337</v>
      </c>
      <c r="F10" s="4">
        <f>(C10/E10)*100</f>
        <v>97.922848664688416</v>
      </c>
      <c r="G10" s="13"/>
      <c r="H10" s="24"/>
      <c r="I10" s="29" t="s">
        <v>566</v>
      </c>
      <c r="J10" s="29">
        <v>111</v>
      </c>
      <c r="K10" s="29">
        <v>19</v>
      </c>
      <c r="L10" s="29">
        <f>(J10+K10)</f>
        <v>130</v>
      </c>
      <c r="M10" s="29">
        <f>(J10/L10)*100</f>
        <v>85.384615384615387</v>
      </c>
      <c r="N10" s="8"/>
      <c r="O10" s="24"/>
      <c r="P10" s="21" t="s">
        <v>312</v>
      </c>
      <c r="Q10">
        <v>79</v>
      </c>
    </row>
    <row r="11" spans="2:20" x14ac:dyDescent="0.25">
      <c r="B11" s="4" t="s">
        <v>29</v>
      </c>
      <c r="C11" s="4">
        <v>143</v>
      </c>
      <c r="D11" s="4">
        <v>5</v>
      </c>
      <c r="E11" s="4">
        <f>(C11+D11)</f>
        <v>148</v>
      </c>
      <c r="F11" s="4">
        <f>(C11/E11)*100</f>
        <v>96.621621621621628</v>
      </c>
      <c r="G11" s="13"/>
      <c r="H11" s="24"/>
      <c r="I11" s="29" t="s">
        <v>567</v>
      </c>
      <c r="J11" s="29">
        <v>83</v>
      </c>
      <c r="K11" s="29">
        <v>19</v>
      </c>
      <c r="L11" s="29">
        <f>(J11+K11)</f>
        <v>102</v>
      </c>
      <c r="M11" s="29">
        <f>(J11/L11)*100</f>
        <v>81.372549019607845</v>
      </c>
      <c r="N11" s="8"/>
      <c r="O11" s="24"/>
      <c r="P11" s="21" t="s">
        <v>461</v>
      </c>
      <c r="Q11">
        <v>90</v>
      </c>
    </row>
    <row r="12" spans="2:20" x14ac:dyDescent="0.25">
      <c r="B12" s="4" t="s">
        <v>30</v>
      </c>
      <c r="C12" s="4">
        <v>255</v>
      </c>
      <c r="D12" s="4">
        <v>15</v>
      </c>
      <c r="E12" s="4">
        <f t="shared" ref="E12" si="14">(C12+D12)</f>
        <v>270</v>
      </c>
      <c r="F12" s="4">
        <f t="shared" ref="F12" si="15">(C12/E12)*100</f>
        <v>94.444444444444443</v>
      </c>
      <c r="G12" s="13"/>
      <c r="H12" s="24"/>
      <c r="I12" s="29" t="s">
        <v>568</v>
      </c>
      <c r="J12" s="29">
        <v>68</v>
      </c>
      <c r="K12" s="29">
        <v>15</v>
      </c>
      <c r="L12" s="29">
        <f t="shared" ref="L12" si="16">(J12+K12)</f>
        <v>83</v>
      </c>
      <c r="M12" s="29">
        <f t="shared" ref="M12" si="17">(J12/L12)*100</f>
        <v>81.92771084337349</v>
      </c>
      <c r="N12" s="8"/>
      <c r="O12" s="24"/>
      <c r="P12" s="21" t="s">
        <v>462</v>
      </c>
      <c r="Q12">
        <v>107</v>
      </c>
    </row>
    <row r="13" spans="2:20" x14ac:dyDescent="0.25">
      <c r="B13" s="10" t="s">
        <v>274</v>
      </c>
      <c r="C13" s="10">
        <f>AVERAGE(C10:C12)</f>
        <v>242.66666666666666</v>
      </c>
      <c r="D13" s="10">
        <f t="shared" ref="D13:F13" si="18">AVERAGE(D10:D12)</f>
        <v>9</v>
      </c>
      <c r="E13" s="10">
        <f t="shared" si="18"/>
        <v>251.66666666666666</v>
      </c>
      <c r="F13" s="10">
        <f t="shared" si="18"/>
        <v>96.329638243584839</v>
      </c>
      <c r="G13" s="13">
        <f t="shared" si="11"/>
        <v>1.0146862732950361</v>
      </c>
      <c r="H13" s="24"/>
      <c r="I13" s="10" t="s">
        <v>569</v>
      </c>
      <c r="J13" s="10">
        <f>AVERAGE(J10:J12)</f>
        <v>87.333333333333329</v>
      </c>
      <c r="K13" s="10">
        <f t="shared" ref="K13:M13" si="19">AVERAGE(K10:K12)</f>
        <v>17.666666666666668</v>
      </c>
      <c r="L13" s="10">
        <f t="shared" si="19"/>
        <v>105</v>
      </c>
      <c r="M13" s="10">
        <f t="shared" si="19"/>
        <v>82.894958415865574</v>
      </c>
      <c r="N13" s="8">
        <f t="shared" si="13"/>
        <v>1.2551022573446728</v>
      </c>
      <c r="O13" s="24"/>
      <c r="P13" s="21"/>
    </row>
    <row r="14" spans="2:20" x14ac:dyDescent="0.25">
      <c r="B14" s="4" t="s">
        <v>32</v>
      </c>
      <c r="C14" s="4">
        <v>276</v>
      </c>
      <c r="D14" s="4">
        <v>26</v>
      </c>
      <c r="E14" s="4">
        <f>(C14+D14)</f>
        <v>302</v>
      </c>
      <c r="F14" s="4">
        <f>(C14/E14)*100</f>
        <v>91.390728476821195</v>
      </c>
      <c r="G14" s="13"/>
      <c r="H14" s="24"/>
      <c r="I14" s="29" t="s">
        <v>570</v>
      </c>
      <c r="J14" s="29">
        <v>119</v>
      </c>
      <c r="K14" s="29">
        <v>17</v>
      </c>
      <c r="L14" s="29">
        <f>(J14+K14)</f>
        <v>136</v>
      </c>
      <c r="M14" s="29">
        <f>(J14/L14)*100</f>
        <v>87.5</v>
      </c>
      <c r="N14" s="8"/>
      <c r="O14" s="24"/>
      <c r="P14" s="21"/>
    </row>
    <row r="15" spans="2:20" x14ac:dyDescent="0.25">
      <c r="B15" s="4" t="s">
        <v>33</v>
      </c>
      <c r="C15" s="4">
        <v>281</v>
      </c>
      <c r="D15" s="4">
        <v>10</v>
      </c>
      <c r="E15" s="4">
        <f>(C15+D15)</f>
        <v>291</v>
      </c>
      <c r="F15" s="4">
        <f>(C15/E15)*100</f>
        <v>96.56357388316151</v>
      </c>
      <c r="G15" s="13"/>
      <c r="H15" s="24"/>
      <c r="I15" s="29" t="s">
        <v>571</v>
      </c>
      <c r="J15" s="29">
        <v>137</v>
      </c>
      <c r="K15" s="29">
        <v>9</v>
      </c>
      <c r="L15" s="29">
        <f>(J15+K15)</f>
        <v>146</v>
      </c>
      <c r="M15" s="29">
        <f>(J15/L15)*100</f>
        <v>93.835616438356169</v>
      </c>
      <c r="N15" s="8"/>
      <c r="O15" s="24"/>
      <c r="P15" s="30" t="s">
        <v>286</v>
      </c>
      <c r="Q15" s="22" t="s">
        <v>287</v>
      </c>
      <c r="R15" s="13" t="s">
        <v>709</v>
      </c>
    </row>
    <row r="16" spans="2:20" x14ac:dyDescent="0.25">
      <c r="B16" s="4" t="s">
        <v>34</v>
      </c>
      <c r="C16" s="4">
        <v>131</v>
      </c>
      <c r="D16" s="4">
        <v>20</v>
      </c>
      <c r="E16" s="4">
        <f t="shared" ref="E16" si="20">(C16+D16)</f>
        <v>151</v>
      </c>
      <c r="F16" s="4">
        <f t="shared" ref="F16" si="21">(C16/E16)*100</f>
        <v>86.754966887417211</v>
      </c>
      <c r="G16" s="13"/>
      <c r="H16" s="24"/>
      <c r="I16" s="29" t="s">
        <v>572</v>
      </c>
      <c r="J16" s="29">
        <v>66</v>
      </c>
      <c r="K16" s="29">
        <v>6</v>
      </c>
      <c r="L16" s="29">
        <f t="shared" ref="L16" si="22">(J16+K16)</f>
        <v>72</v>
      </c>
      <c r="M16" s="29">
        <f t="shared" ref="M16" si="23">(J16/L16)*100</f>
        <v>91.666666666666657</v>
      </c>
      <c r="N16" s="8"/>
      <c r="O16" s="24"/>
      <c r="P16" s="21" t="s">
        <v>463</v>
      </c>
      <c r="Q16" s="24">
        <v>3.6679517688272063</v>
      </c>
      <c r="R16">
        <v>0.24188486022793981</v>
      </c>
    </row>
    <row r="17" spans="2:18" x14ac:dyDescent="0.25">
      <c r="B17" s="10" t="s">
        <v>275</v>
      </c>
      <c r="C17" s="10">
        <f>AVERAGE(C14:C16)</f>
        <v>229.33333333333334</v>
      </c>
      <c r="D17" s="10">
        <f t="shared" ref="D17:F17" si="24">AVERAGE(D14:D16)</f>
        <v>18.666666666666668</v>
      </c>
      <c r="E17" s="10">
        <f t="shared" si="24"/>
        <v>248</v>
      </c>
      <c r="F17" s="10">
        <f t="shared" si="24"/>
        <v>91.569756415799972</v>
      </c>
      <c r="G17" s="13">
        <f t="shared" si="11"/>
        <v>2.8329155212396908</v>
      </c>
      <c r="H17" s="24"/>
      <c r="I17" s="10" t="s">
        <v>573</v>
      </c>
      <c r="J17" s="10">
        <f>AVERAGE(J14:J16)</f>
        <v>107.33333333333333</v>
      </c>
      <c r="K17" s="10">
        <f t="shared" ref="K17:M17" si="25">AVERAGE(K14:K16)</f>
        <v>10.666666666666666</v>
      </c>
      <c r="L17" s="10">
        <f t="shared" si="25"/>
        <v>118</v>
      </c>
      <c r="M17" s="10">
        <f t="shared" si="25"/>
        <v>91.000761035007599</v>
      </c>
      <c r="N17" s="8">
        <f>STDEV(M14:M16)/SQRT(3)</f>
        <v>1.858994499382095</v>
      </c>
      <c r="O17" s="24"/>
      <c r="P17" s="21" t="s">
        <v>464</v>
      </c>
      <c r="Q17" s="24">
        <v>1.5662241084157624</v>
      </c>
      <c r="R17">
        <v>0.57779101137997346</v>
      </c>
    </row>
    <row r="18" spans="2:18" x14ac:dyDescent="0.25">
      <c r="B18" s="4" t="s">
        <v>36</v>
      </c>
      <c r="C18" s="4">
        <v>17</v>
      </c>
      <c r="D18" s="4">
        <v>170</v>
      </c>
      <c r="E18" s="4">
        <f>(C18+D18)</f>
        <v>187</v>
      </c>
      <c r="F18" s="4">
        <f>(C18/E18)*100</f>
        <v>9.0909090909090917</v>
      </c>
      <c r="G18" s="13"/>
      <c r="H18" s="24"/>
      <c r="I18" s="4" t="s">
        <v>52</v>
      </c>
      <c r="J18" s="29">
        <v>243</v>
      </c>
      <c r="K18" s="29">
        <v>11</v>
      </c>
      <c r="L18" s="4">
        <f>(J18+K18)</f>
        <v>254</v>
      </c>
      <c r="M18" s="4">
        <f>(J18/L18)*100</f>
        <v>95.669291338582667</v>
      </c>
      <c r="N18" s="8"/>
      <c r="O18" s="24"/>
      <c r="P18" s="21" t="s">
        <v>465</v>
      </c>
      <c r="Q18" s="24">
        <v>94.763017175493658</v>
      </c>
      <c r="R18">
        <v>0.86079788130917345</v>
      </c>
    </row>
    <row r="19" spans="2:18" x14ac:dyDescent="0.25">
      <c r="B19" s="4" t="s">
        <v>37</v>
      </c>
      <c r="C19" s="4">
        <v>7</v>
      </c>
      <c r="D19" s="4">
        <v>125</v>
      </c>
      <c r="E19" s="4">
        <f>(C19+D19)</f>
        <v>132</v>
      </c>
      <c r="F19" s="4">
        <f>(C19/E19)*100</f>
        <v>5.3030303030303028</v>
      </c>
      <c r="G19" s="13"/>
      <c r="H19" s="24"/>
      <c r="I19" s="4" t="s">
        <v>53</v>
      </c>
      <c r="J19" s="29">
        <v>259</v>
      </c>
      <c r="K19" s="29">
        <v>16</v>
      </c>
      <c r="L19" s="4">
        <f>(J19+K19)</f>
        <v>275</v>
      </c>
      <c r="M19" s="4">
        <f>(J19/L19)*100</f>
        <v>94.181818181818173</v>
      </c>
      <c r="N19" s="8"/>
      <c r="O19" s="24"/>
      <c r="P19" s="21" t="s">
        <v>466</v>
      </c>
      <c r="Q19" s="24">
        <v>95.719600609364377</v>
      </c>
      <c r="R19">
        <v>0.90271267664879318</v>
      </c>
    </row>
    <row r="20" spans="2:18" x14ac:dyDescent="0.25">
      <c r="B20" s="4" t="s">
        <v>38</v>
      </c>
      <c r="C20" s="4">
        <v>11</v>
      </c>
      <c r="D20" s="4">
        <v>141</v>
      </c>
      <c r="E20" s="4">
        <f t="shared" ref="E20" si="26">(C20+D20)</f>
        <v>152</v>
      </c>
      <c r="F20" s="4">
        <f t="shared" ref="F20" si="27">(C20/E20)*100</f>
        <v>7.2368421052631584</v>
      </c>
      <c r="G20" s="13"/>
      <c r="I20" s="4" t="s">
        <v>54</v>
      </c>
      <c r="J20" s="29">
        <v>253</v>
      </c>
      <c r="K20" s="29">
        <v>7</v>
      </c>
      <c r="L20" s="4">
        <f t="shared" ref="L20" si="28">(J20+K20)</f>
        <v>260</v>
      </c>
      <c r="M20" s="4">
        <f t="shared" ref="M20" si="29">(J20/L20)*100</f>
        <v>97.307692307692307</v>
      </c>
      <c r="N20" s="8"/>
      <c r="P20" s="21"/>
      <c r="Q20" s="24"/>
    </row>
    <row r="21" spans="2:18" x14ac:dyDescent="0.25">
      <c r="B21" s="10" t="s">
        <v>562</v>
      </c>
      <c r="C21" s="10">
        <f>AVERAGE(C18:C20)</f>
        <v>11.666666666666666</v>
      </c>
      <c r="D21" s="10">
        <f t="shared" ref="D21:F21" si="30">AVERAGE(D18:D20)</f>
        <v>145.33333333333334</v>
      </c>
      <c r="E21" s="10">
        <f t="shared" si="30"/>
        <v>157</v>
      </c>
      <c r="F21" s="10">
        <f t="shared" si="30"/>
        <v>7.2102604997341837</v>
      </c>
      <c r="G21" s="13">
        <f t="shared" si="11"/>
        <v>1.0935471890793291</v>
      </c>
      <c r="I21" s="10" t="s">
        <v>55</v>
      </c>
      <c r="J21" s="10">
        <f>AVERAGE(J18:J20)</f>
        <v>251.66666666666666</v>
      </c>
      <c r="K21" s="10">
        <f t="shared" ref="K21:L21" si="31">AVERAGE(K18:K20)</f>
        <v>11.333333333333334</v>
      </c>
      <c r="L21" s="10">
        <f t="shared" si="31"/>
        <v>263</v>
      </c>
      <c r="M21" s="10">
        <f>AVERAGE(M18:M20)</f>
        <v>95.719600609364377</v>
      </c>
      <c r="N21" s="8">
        <f>STDEV(M18:M20)/SQRT(3)</f>
        <v>0.90271267664879318</v>
      </c>
      <c r="P21" s="21" t="s">
        <v>463</v>
      </c>
      <c r="Q21" s="24">
        <v>3.6679517688272063</v>
      </c>
      <c r="R21">
        <v>0.24188486022793981</v>
      </c>
    </row>
    <row r="22" spans="2:18" x14ac:dyDescent="0.25">
      <c r="B22" s="4" t="s">
        <v>40</v>
      </c>
      <c r="C22" s="4">
        <v>70</v>
      </c>
      <c r="D22" s="4">
        <v>13</v>
      </c>
      <c r="E22" s="4">
        <f>(C22+D22)</f>
        <v>83</v>
      </c>
      <c r="F22" s="4">
        <f>(C22/E22)*100</f>
        <v>84.337349397590373</v>
      </c>
      <c r="G22" s="13"/>
      <c r="I22" s="4" t="s">
        <v>56</v>
      </c>
      <c r="J22" s="29">
        <v>1</v>
      </c>
      <c r="K22" s="29">
        <v>210</v>
      </c>
      <c r="L22" s="4">
        <f>(J22+K22)</f>
        <v>211</v>
      </c>
      <c r="M22" s="4">
        <f>(J22/L22)*100</f>
        <v>0.47393364928909953</v>
      </c>
      <c r="N22" s="8"/>
      <c r="P22" s="21" t="s">
        <v>467</v>
      </c>
      <c r="Q22" s="24">
        <v>1.1900831259256848</v>
      </c>
      <c r="R22">
        <v>0.5876471246269791</v>
      </c>
    </row>
    <row r="23" spans="2:18" x14ac:dyDescent="0.25">
      <c r="B23" s="4" t="s">
        <v>41</v>
      </c>
      <c r="C23" s="4">
        <v>98</v>
      </c>
      <c r="D23" s="4">
        <v>20</v>
      </c>
      <c r="E23" s="4">
        <f>(C23+D23)</f>
        <v>118</v>
      </c>
      <c r="F23" s="4">
        <f>(C23/E23)*100</f>
        <v>83.050847457627114</v>
      </c>
      <c r="G23" s="13"/>
      <c r="I23" s="4" t="s">
        <v>57</v>
      </c>
      <c r="J23" s="29">
        <v>6</v>
      </c>
      <c r="K23" s="29">
        <v>240</v>
      </c>
      <c r="L23" s="4">
        <f>(J23+K23)</f>
        <v>246</v>
      </c>
      <c r="M23" s="4">
        <f>(J23/L23)*100</f>
        <v>2.4390243902439024</v>
      </c>
      <c r="N23" s="8"/>
      <c r="P23" s="21" t="s">
        <v>468</v>
      </c>
      <c r="Q23" s="24">
        <v>96.329638243584839</v>
      </c>
      <c r="R23">
        <v>1.0146862732950361</v>
      </c>
    </row>
    <row r="24" spans="2:18" x14ac:dyDescent="0.25">
      <c r="B24" s="4" t="s">
        <v>42</v>
      </c>
      <c r="C24" s="4">
        <v>136</v>
      </c>
      <c r="D24" s="4">
        <v>22</v>
      </c>
      <c r="E24" s="4">
        <f t="shared" ref="E24" si="32">(C24+D24)</f>
        <v>158</v>
      </c>
      <c r="F24" s="4">
        <f t="shared" ref="F24" si="33">(C24/E24)*100</f>
        <v>86.075949367088612</v>
      </c>
      <c r="G24" s="13"/>
      <c r="I24" s="4" t="s">
        <v>58</v>
      </c>
      <c r="J24" s="29">
        <v>5</v>
      </c>
      <c r="K24" s="29">
        <v>275</v>
      </c>
      <c r="L24" s="4">
        <f t="shared" ref="L24" si="34">(J24+K24)</f>
        <v>280</v>
      </c>
      <c r="M24" s="4">
        <f t="shared" ref="M24" si="35">(J24/L24)*100</f>
        <v>1.7857142857142856</v>
      </c>
      <c r="N24" s="8"/>
      <c r="P24" s="21" t="s">
        <v>469</v>
      </c>
      <c r="Q24" s="24">
        <v>93.938407640827606</v>
      </c>
      <c r="R24">
        <v>1.1368015501141073</v>
      </c>
    </row>
    <row r="25" spans="2:18" x14ac:dyDescent="0.25">
      <c r="B25" s="10" t="s">
        <v>563</v>
      </c>
      <c r="C25" s="10">
        <f>AVERAGE(C22:C24)</f>
        <v>101.33333333333333</v>
      </c>
      <c r="D25" s="10">
        <f t="shared" ref="D25:F25" si="36">AVERAGE(D22:D24)</f>
        <v>18.333333333333332</v>
      </c>
      <c r="E25" s="10">
        <f t="shared" si="36"/>
        <v>119.66666666666667</v>
      </c>
      <c r="F25" s="10">
        <f t="shared" si="36"/>
        <v>84.48804874076869</v>
      </c>
      <c r="G25" s="13">
        <f>STDEV(F22:F24)/SQRT(3)</f>
        <v>0.87651642115872241</v>
      </c>
      <c r="I25" s="10" t="s">
        <v>59</v>
      </c>
      <c r="J25" s="10">
        <f>AVERAGE(J22:J24)</f>
        <v>4</v>
      </c>
      <c r="K25" s="10">
        <f t="shared" ref="K25:M25" si="37">AVERAGE(K22:K24)</f>
        <v>241.66666666666666</v>
      </c>
      <c r="L25" s="10">
        <f t="shared" si="37"/>
        <v>245.66666666666666</v>
      </c>
      <c r="M25" s="10">
        <f t="shared" si="37"/>
        <v>1.5662241084157624</v>
      </c>
      <c r="N25" s="8">
        <f>STDEV(M22:M24)/SQRT(3)</f>
        <v>0.57779101137997346</v>
      </c>
      <c r="P25" s="21"/>
      <c r="Q25" s="24"/>
    </row>
    <row r="26" spans="2:18" x14ac:dyDescent="0.25">
      <c r="I26" s="4" t="s">
        <v>60</v>
      </c>
      <c r="J26" s="29">
        <v>274</v>
      </c>
      <c r="K26" s="29">
        <v>17</v>
      </c>
      <c r="L26" s="4">
        <f>(J26+K26)</f>
        <v>291</v>
      </c>
      <c r="M26" s="4">
        <f>(J26/L26)*100</f>
        <v>94.158075601374563</v>
      </c>
      <c r="N26" s="8"/>
      <c r="P26" s="21" t="s">
        <v>463</v>
      </c>
      <c r="Q26" s="24">
        <v>3.6679517688272063</v>
      </c>
      <c r="R26">
        <v>0.24188486022793981</v>
      </c>
    </row>
    <row r="27" spans="2:18" x14ac:dyDescent="0.25">
      <c r="B27" s="4" t="s">
        <v>1</v>
      </c>
      <c r="C27" s="4" t="s">
        <v>2</v>
      </c>
      <c r="D27" s="4" t="s">
        <v>3</v>
      </c>
      <c r="E27" s="4" t="s">
        <v>4</v>
      </c>
      <c r="F27" s="4" t="s">
        <v>5</v>
      </c>
      <c r="I27" s="4" t="s">
        <v>61</v>
      </c>
      <c r="J27" s="29">
        <v>216</v>
      </c>
      <c r="K27" s="29">
        <v>10</v>
      </c>
      <c r="L27" s="4">
        <f>(J27+K27)</f>
        <v>226</v>
      </c>
      <c r="M27" s="4">
        <f>(J27/L27)*100</f>
        <v>95.575221238938056</v>
      </c>
      <c r="N27" s="8"/>
      <c r="P27" s="21" t="s">
        <v>470</v>
      </c>
      <c r="Q27" s="24">
        <v>3.4501673838385032</v>
      </c>
      <c r="R27">
        <v>1.878606765427006</v>
      </c>
    </row>
    <row r="28" spans="2:18" x14ac:dyDescent="0.25">
      <c r="B28" s="4" t="s">
        <v>68</v>
      </c>
      <c r="C28" s="4">
        <v>14</v>
      </c>
      <c r="D28" s="4">
        <v>141</v>
      </c>
      <c r="E28" s="4">
        <f>(C28+D28)</f>
        <v>155</v>
      </c>
      <c r="F28" s="4">
        <f>(C28/E28)*100</f>
        <v>9.0322580645161281</v>
      </c>
      <c r="I28" s="4" t="s">
        <v>62</v>
      </c>
      <c r="J28" s="29">
        <v>271</v>
      </c>
      <c r="K28" s="29">
        <v>7</v>
      </c>
      <c r="L28" s="4">
        <f t="shared" ref="L28" si="38">(J28+K28)</f>
        <v>278</v>
      </c>
      <c r="M28" s="4">
        <f t="shared" ref="M28" si="39">(J28/L28)*100</f>
        <v>97.482014388489219</v>
      </c>
      <c r="N28" s="8"/>
      <c r="P28" s="21" t="s">
        <v>471</v>
      </c>
      <c r="Q28" s="24">
        <v>91.569756415799972</v>
      </c>
      <c r="R28">
        <v>2.8329155212396908</v>
      </c>
    </row>
    <row r="29" spans="2:18" x14ac:dyDescent="0.25">
      <c r="B29" s="4" t="s">
        <v>69</v>
      </c>
      <c r="C29" s="4">
        <v>10</v>
      </c>
      <c r="D29" s="4">
        <v>148</v>
      </c>
      <c r="E29" s="4">
        <f>(C29+D29)</f>
        <v>158</v>
      </c>
      <c r="F29" s="4">
        <f>(C29/E29)*100</f>
        <v>6.3291139240506329</v>
      </c>
      <c r="I29" s="10" t="s">
        <v>63</v>
      </c>
      <c r="J29" s="10">
        <f>AVERAGE(J26:J28)</f>
        <v>253.66666666666666</v>
      </c>
      <c r="K29" s="10">
        <f t="shared" ref="K29:M29" si="40">AVERAGE(K26:K28)</f>
        <v>11.333333333333334</v>
      </c>
      <c r="L29" s="10">
        <f t="shared" si="40"/>
        <v>265</v>
      </c>
      <c r="M29" s="10">
        <f t="shared" si="40"/>
        <v>95.738437076267289</v>
      </c>
      <c r="N29" s="8">
        <f>STDEV(M26:M28)/SQRT(3)</f>
        <v>0.96300256529385264</v>
      </c>
      <c r="P29" s="21" t="s">
        <v>472</v>
      </c>
      <c r="Q29" s="24">
        <v>94.498940386429652</v>
      </c>
      <c r="R29">
        <v>1.2205963912785347</v>
      </c>
    </row>
    <row r="30" spans="2:18" x14ac:dyDescent="0.25">
      <c r="B30" s="4" t="s">
        <v>70</v>
      </c>
      <c r="C30" s="4">
        <v>11</v>
      </c>
      <c r="D30" s="4">
        <v>152</v>
      </c>
      <c r="E30" s="4">
        <f t="shared" ref="E30" si="41">(C30+D30)</f>
        <v>163</v>
      </c>
      <c r="F30" s="4">
        <f t="shared" ref="F30" si="42">(C30/E30)*100</f>
        <v>6.7484662576687118</v>
      </c>
      <c r="I30" s="4" t="s">
        <v>64</v>
      </c>
      <c r="J30" s="29">
        <v>175</v>
      </c>
      <c r="K30" s="29">
        <v>10</v>
      </c>
      <c r="L30" s="4">
        <f>(J30+K30)</f>
        <v>185</v>
      </c>
      <c r="M30" s="4">
        <f>(J30/L30)*100</f>
        <v>94.594594594594597</v>
      </c>
      <c r="N30" s="8"/>
      <c r="P30" s="21"/>
      <c r="Q30" s="24"/>
    </row>
    <row r="31" spans="2:18" x14ac:dyDescent="0.25">
      <c r="B31" s="10" t="s">
        <v>71</v>
      </c>
      <c r="C31" s="10">
        <f>AVERAGE(C28:C30)</f>
        <v>11.666666666666666</v>
      </c>
      <c r="D31" s="10">
        <f t="shared" ref="D31:F31" si="43">AVERAGE(D28:D30)</f>
        <v>147</v>
      </c>
      <c r="E31" s="10">
        <f t="shared" si="43"/>
        <v>158.66666666666666</v>
      </c>
      <c r="F31" s="10">
        <f t="shared" si="43"/>
        <v>7.3699460820784912</v>
      </c>
      <c r="G31" s="13">
        <f>STDEV(F28:F30)/SQRT(3)</f>
        <v>0.83992558006539186</v>
      </c>
      <c r="I31" s="4" t="s">
        <v>65</v>
      </c>
      <c r="J31" s="29">
        <v>217</v>
      </c>
      <c r="K31" s="29">
        <v>12</v>
      </c>
      <c r="L31" s="4">
        <f>(J31+K31)</f>
        <v>229</v>
      </c>
      <c r="M31" s="4">
        <f>(J31/L31)*100</f>
        <v>94.75982532751091</v>
      </c>
      <c r="N31" s="8"/>
      <c r="P31" s="21" t="s">
        <v>463</v>
      </c>
      <c r="Q31" s="24">
        <v>3.6679517688272063</v>
      </c>
      <c r="R31">
        <v>0.24188486022793981</v>
      </c>
    </row>
    <row r="32" spans="2:18" x14ac:dyDescent="0.25">
      <c r="B32" s="4" t="s">
        <v>72</v>
      </c>
      <c r="C32" s="4">
        <v>138</v>
      </c>
      <c r="D32" s="4">
        <v>28</v>
      </c>
      <c r="E32" s="4">
        <f>(C32+D32)</f>
        <v>166</v>
      </c>
      <c r="F32" s="4">
        <f>(C32/E32)*100</f>
        <v>83.132530120481931</v>
      </c>
      <c r="G32" s="13"/>
      <c r="I32" s="4" t="s">
        <v>66</v>
      </c>
      <c r="J32" s="29">
        <v>86</v>
      </c>
      <c r="K32" s="29">
        <v>10</v>
      </c>
      <c r="L32" s="4">
        <f t="shared" ref="L32" si="44">(J32+K32)</f>
        <v>96</v>
      </c>
      <c r="M32" s="4">
        <f t="shared" ref="M32" si="45">(J32/L32)*100</f>
        <v>89.583333333333343</v>
      </c>
      <c r="N32" s="8"/>
      <c r="P32" s="21" t="s">
        <v>473</v>
      </c>
      <c r="Q32" s="24">
        <v>6.5821995464852607</v>
      </c>
      <c r="R32">
        <v>0.83364583740484788</v>
      </c>
    </row>
    <row r="33" spans="2:18" x14ac:dyDescent="0.25">
      <c r="B33" s="4" t="s">
        <v>73</v>
      </c>
      <c r="C33" s="4">
        <v>124</v>
      </c>
      <c r="D33" s="4">
        <v>25</v>
      </c>
      <c r="E33" s="4">
        <f>(C33+D33)</f>
        <v>149</v>
      </c>
      <c r="F33" s="4">
        <f>(C33/E33)*100</f>
        <v>83.22147651006712</v>
      </c>
      <c r="G33" s="13"/>
      <c r="I33" s="10" t="s">
        <v>67</v>
      </c>
      <c r="J33" s="10">
        <f>AVERAGE(J30:J32)</f>
        <v>159.33333333333334</v>
      </c>
      <c r="K33" s="10">
        <f t="shared" ref="K33:M33" si="46">AVERAGE(K30:K32)</f>
        <v>10.666666666666666</v>
      </c>
      <c r="L33" s="10">
        <f t="shared" si="46"/>
        <v>170</v>
      </c>
      <c r="M33" s="10">
        <f t="shared" si="46"/>
        <v>92.979251085146288</v>
      </c>
      <c r="N33" s="8">
        <f>STDEV(M30:M32)/SQRT(3)</f>
        <v>1.6986286951129832</v>
      </c>
      <c r="P33" s="21" t="s">
        <v>474</v>
      </c>
      <c r="Q33" s="24">
        <v>7.2102604997341837</v>
      </c>
      <c r="R33">
        <v>1.0935471890793291</v>
      </c>
    </row>
    <row r="34" spans="2:18" x14ac:dyDescent="0.25">
      <c r="B34" s="4" t="s">
        <v>74</v>
      </c>
      <c r="C34" s="4">
        <v>123</v>
      </c>
      <c r="D34" s="4">
        <v>16</v>
      </c>
      <c r="E34" s="4">
        <f t="shared" ref="E34" si="47">(C34+D34)</f>
        <v>139</v>
      </c>
      <c r="F34" s="4">
        <f t="shared" ref="F34" si="48">(C34/E34)*100</f>
        <v>88.489208633093526</v>
      </c>
      <c r="G34" s="13"/>
      <c r="P34" s="21" t="s">
        <v>475</v>
      </c>
      <c r="Q34" s="24">
        <v>93.503913240755352</v>
      </c>
      <c r="R34">
        <v>0.27549828675305288</v>
      </c>
    </row>
    <row r="35" spans="2:18" x14ac:dyDescent="0.25">
      <c r="B35" s="10" t="s">
        <v>574</v>
      </c>
      <c r="C35" s="10">
        <f>AVERAGE(C32:C34)</f>
        <v>128.33333333333334</v>
      </c>
      <c r="D35" s="10">
        <f t="shared" ref="D35:F35" si="49">AVERAGE(D32:D34)</f>
        <v>23</v>
      </c>
      <c r="E35" s="10">
        <f t="shared" si="49"/>
        <v>151.33333333333334</v>
      </c>
      <c r="F35" s="10">
        <f t="shared" si="49"/>
        <v>84.947738421214197</v>
      </c>
      <c r="G35" s="13">
        <f t="shared" ref="G35:G55" si="50">STDEV(F32:F34)/SQRT(3)</f>
        <v>1.7709212584863421</v>
      </c>
      <c r="I35" s="4" t="s">
        <v>1</v>
      </c>
      <c r="J35" s="4" t="s">
        <v>2</v>
      </c>
      <c r="K35" s="4" t="s">
        <v>3</v>
      </c>
      <c r="L35" s="4" t="s">
        <v>4</v>
      </c>
      <c r="M35" s="4" t="s">
        <v>5</v>
      </c>
      <c r="N35" s="1"/>
      <c r="P35" s="21"/>
      <c r="Q35" s="24"/>
    </row>
    <row r="36" spans="2:18" x14ac:dyDescent="0.25">
      <c r="B36" s="4" t="s">
        <v>76</v>
      </c>
      <c r="C36" s="4">
        <v>124</v>
      </c>
      <c r="D36" s="4">
        <v>10</v>
      </c>
      <c r="E36" s="4">
        <f>(C36+D36)</f>
        <v>134</v>
      </c>
      <c r="F36" s="4">
        <f>(C36/E36)*100</f>
        <v>92.537313432835816</v>
      </c>
      <c r="G36" s="13"/>
      <c r="I36" s="4" t="s">
        <v>93</v>
      </c>
      <c r="J36" s="4">
        <v>8</v>
      </c>
      <c r="K36" s="4">
        <v>336</v>
      </c>
      <c r="L36" s="4">
        <f>(J36+K36)</f>
        <v>344</v>
      </c>
      <c r="M36" s="4">
        <f>(J36/L36)*100</f>
        <v>2.3255813953488373</v>
      </c>
      <c r="N36" s="1"/>
      <c r="P36" s="21" t="s">
        <v>463</v>
      </c>
      <c r="Q36" s="24">
        <v>3.6679517688272063</v>
      </c>
      <c r="R36">
        <v>0.24188486022793981</v>
      </c>
    </row>
    <row r="37" spans="2:18" x14ac:dyDescent="0.25">
      <c r="B37" s="4" t="s">
        <v>77</v>
      </c>
      <c r="C37" s="4">
        <v>156</v>
      </c>
      <c r="D37" s="4">
        <v>6</v>
      </c>
      <c r="E37" s="4">
        <f>(C37+D37)</f>
        <v>162</v>
      </c>
      <c r="F37" s="4">
        <f>(C37/E37)*100</f>
        <v>96.296296296296291</v>
      </c>
      <c r="G37" s="13"/>
      <c r="I37" s="4" t="s">
        <v>92</v>
      </c>
      <c r="J37" s="4">
        <v>3</v>
      </c>
      <c r="K37" s="4">
        <v>336</v>
      </c>
      <c r="L37" s="4">
        <f>(J37+K37)</f>
        <v>339</v>
      </c>
      <c r="M37" s="4">
        <f>(J37/L37)*100</f>
        <v>0.88495575221238942</v>
      </c>
      <c r="N37" s="1"/>
      <c r="P37" s="21" t="s">
        <v>476</v>
      </c>
      <c r="Q37" s="24">
        <v>4.4619469131203466</v>
      </c>
      <c r="R37">
        <v>1.0792462105563403</v>
      </c>
    </row>
    <row r="38" spans="2:18" x14ac:dyDescent="0.25">
      <c r="B38" s="4" t="s">
        <v>78</v>
      </c>
      <c r="C38" s="4">
        <v>138</v>
      </c>
      <c r="D38" s="4">
        <v>7</v>
      </c>
      <c r="E38" s="4">
        <f t="shared" ref="E38" si="51">(C38+D38)</f>
        <v>145</v>
      </c>
      <c r="F38" s="4">
        <f t="shared" ref="F38" si="52">(C38/E38)*100</f>
        <v>95.172413793103445</v>
      </c>
      <c r="G38" s="13"/>
      <c r="I38" s="4" t="s">
        <v>94</v>
      </c>
      <c r="J38" s="4">
        <v>1</v>
      </c>
      <c r="K38" s="4">
        <v>277</v>
      </c>
      <c r="L38" s="4">
        <f t="shared" ref="L38" si="53">(J38+K38)</f>
        <v>278</v>
      </c>
      <c r="M38" s="4">
        <f t="shared" ref="M38" si="54">(J38/L38)*100</f>
        <v>0.35971223021582738</v>
      </c>
      <c r="N38" s="1"/>
      <c r="P38" s="21" t="s">
        <v>477</v>
      </c>
      <c r="Q38" s="24">
        <v>84.48804874076869</v>
      </c>
      <c r="R38">
        <v>0.87651642115872241</v>
      </c>
    </row>
    <row r="39" spans="2:18" x14ac:dyDescent="0.25">
      <c r="B39" s="10" t="s">
        <v>79</v>
      </c>
      <c r="C39" s="10">
        <f>AVERAGE(C36:C38)</f>
        <v>139.33333333333334</v>
      </c>
      <c r="D39" s="10">
        <f t="shared" ref="D39:F39" si="55">AVERAGE(D36:D38)</f>
        <v>7.666666666666667</v>
      </c>
      <c r="E39" s="10">
        <f t="shared" si="55"/>
        <v>147</v>
      </c>
      <c r="F39" s="10">
        <f t="shared" si="55"/>
        <v>94.668674507411836</v>
      </c>
      <c r="G39" s="13">
        <f t="shared" si="50"/>
        <v>1.1139723205581584</v>
      </c>
      <c r="I39" s="10" t="s">
        <v>95</v>
      </c>
      <c r="J39" s="10">
        <f>AVERAGE(J36:J38)</f>
        <v>4</v>
      </c>
      <c r="K39" s="10">
        <f t="shared" ref="K39:M39" si="56">AVERAGE(K36:K38)</f>
        <v>316.33333333333331</v>
      </c>
      <c r="L39" s="10">
        <f t="shared" si="56"/>
        <v>320.33333333333331</v>
      </c>
      <c r="M39" s="10">
        <f t="shared" si="56"/>
        <v>1.1900831259256848</v>
      </c>
      <c r="N39" s="8">
        <f>STDEV(M36:M38)/SQRT(3)</f>
        <v>0.5876471246269791</v>
      </c>
      <c r="P39" s="21" t="s">
        <v>478</v>
      </c>
      <c r="Q39" s="24">
        <v>92.684942294392627</v>
      </c>
      <c r="R39">
        <v>2.0288875268923752</v>
      </c>
    </row>
    <row r="40" spans="2:18" x14ac:dyDescent="0.25">
      <c r="B40" s="4" t="s">
        <v>80</v>
      </c>
      <c r="C40" s="4">
        <v>160</v>
      </c>
      <c r="D40" s="4">
        <v>17</v>
      </c>
      <c r="E40" s="4">
        <f>(C40+D40)</f>
        <v>177</v>
      </c>
      <c r="F40" s="4">
        <f>(C40/E40)*100</f>
        <v>90.395480225988706</v>
      </c>
      <c r="G40" s="13"/>
      <c r="I40" s="4" t="s">
        <v>96</v>
      </c>
      <c r="J40" s="4">
        <v>4</v>
      </c>
      <c r="K40" s="4">
        <v>218</v>
      </c>
      <c r="L40" s="4">
        <f>(J40+K40)</f>
        <v>222</v>
      </c>
      <c r="M40" s="4">
        <f>(J40/L40)*100</f>
        <v>1.8018018018018018</v>
      </c>
      <c r="N40" s="8"/>
      <c r="P40" s="21"/>
      <c r="Q40" s="24"/>
    </row>
    <row r="41" spans="2:18" x14ac:dyDescent="0.25">
      <c r="B41" s="4" t="s">
        <v>81</v>
      </c>
      <c r="C41" s="4">
        <v>161</v>
      </c>
      <c r="D41" s="4">
        <v>9</v>
      </c>
      <c r="E41" s="4">
        <f>(C41+D41)</f>
        <v>170</v>
      </c>
      <c r="F41" s="4">
        <f>(C41/E41)*100</f>
        <v>94.705882352941174</v>
      </c>
      <c r="G41" s="13"/>
      <c r="I41" s="4" t="s">
        <v>97</v>
      </c>
      <c r="J41" s="4">
        <v>4</v>
      </c>
      <c r="K41" s="4">
        <v>222</v>
      </c>
      <c r="L41" s="4">
        <f>(J41+K41)</f>
        <v>226</v>
      </c>
      <c r="M41" s="4">
        <f>(J41/L41)*100</f>
        <v>1.7699115044247788</v>
      </c>
      <c r="N41" s="8"/>
      <c r="P41" s="21" t="s">
        <v>463</v>
      </c>
      <c r="Q41" s="24">
        <v>3.6679517688272063</v>
      </c>
      <c r="R41">
        <v>0.24188486022793981</v>
      </c>
    </row>
    <row r="42" spans="2:18" x14ac:dyDescent="0.25">
      <c r="B42" s="4" t="s">
        <v>82</v>
      </c>
      <c r="C42" s="4">
        <v>118</v>
      </c>
      <c r="D42" s="4">
        <v>4</v>
      </c>
      <c r="E42" s="4">
        <f t="shared" ref="E42" si="57">(C42+D42)</f>
        <v>122</v>
      </c>
      <c r="F42" s="4">
        <f t="shared" ref="F42" si="58">(C42/E42)*100</f>
        <v>96.721311475409834</v>
      </c>
      <c r="G42" s="13"/>
      <c r="I42" s="4" t="s">
        <v>98</v>
      </c>
      <c r="J42" s="4">
        <v>3</v>
      </c>
      <c r="K42" s="4">
        <v>200</v>
      </c>
      <c r="L42" s="4">
        <f t="shared" ref="L42" si="59">(J42+K42)</f>
        <v>203</v>
      </c>
      <c r="M42" s="4">
        <f t="shared" ref="M42" si="60">(J42/L42)*100</f>
        <v>1.4778325123152709</v>
      </c>
      <c r="N42" s="8"/>
      <c r="P42" s="21" t="s">
        <v>479</v>
      </c>
      <c r="Q42" s="24">
        <v>2.7228721008731998</v>
      </c>
      <c r="R42">
        <v>0.21604765379428853</v>
      </c>
    </row>
    <row r="43" spans="2:18" x14ac:dyDescent="0.25">
      <c r="B43" s="10" t="s">
        <v>83</v>
      </c>
      <c r="C43" s="10">
        <f>AVERAGE(C40:C42)</f>
        <v>146.33333333333334</v>
      </c>
      <c r="D43" s="10">
        <f t="shared" ref="D43:F43" si="61">AVERAGE(D40:D42)</f>
        <v>10</v>
      </c>
      <c r="E43" s="10">
        <f t="shared" si="61"/>
        <v>156.33333333333334</v>
      </c>
      <c r="F43" s="10">
        <f t="shared" si="61"/>
        <v>93.940891351446567</v>
      </c>
      <c r="G43" s="13">
        <f t="shared" si="50"/>
        <v>1.8657387878366045</v>
      </c>
      <c r="I43" s="10" t="s">
        <v>99</v>
      </c>
      <c r="J43" s="10">
        <f>AVERAGE(J40:J42)</f>
        <v>3.6666666666666665</v>
      </c>
      <c r="K43" s="10">
        <f t="shared" ref="K43:M43" si="62">AVERAGE(K40:K42)</f>
        <v>213.33333333333334</v>
      </c>
      <c r="L43" s="10">
        <f t="shared" si="62"/>
        <v>217</v>
      </c>
      <c r="M43" s="10">
        <f t="shared" si="62"/>
        <v>1.6831819395139505</v>
      </c>
      <c r="N43" s="8">
        <f t="shared" ref="N43:N63" si="63">STDEV(M40:M42)/SQRT(3)</f>
        <v>0.10308659499795646</v>
      </c>
      <c r="P43" s="21" t="s">
        <v>480</v>
      </c>
      <c r="Q43" s="24">
        <v>95.207512291243958</v>
      </c>
      <c r="R43">
        <v>1.4562917238411208</v>
      </c>
    </row>
    <row r="44" spans="2:18" x14ac:dyDescent="0.25">
      <c r="B44" s="4" t="s">
        <v>575</v>
      </c>
      <c r="C44" s="4">
        <v>100</v>
      </c>
      <c r="D44" s="4">
        <v>19</v>
      </c>
      <c r="E44" s="4">
        <f>(C44+D44)</f>
        <v>119</v>
      </c>
      <c r="F44" s="4">
        <f>(C44/E44)*100</f>
        <v>84.033613445378151</v>
      </c>
      <c r="G44" s="13"/>
      <c r="I44" s="4" t="s">
        <v>100</v>
      </c>
      <c r="J44" s="4">
        <v>41</v>
      </c>
      <c r="K44" s="4">
        <v>41</v>
      </c>
      <c r="L44" s="4">
        <f>(J44+K44)</f>
        <v>82</v>
      </c>
      <c r="M44" s="4">
        <f>(J44/L44)*100</f>
        <v>50</v>
      </c>
      <c r="N44" s="8"/>
      <c r="P44" s="21" t="s">
        <v>481</v>
      </c>
      <c r="Q44" s="24">
        <v>96.039974177168844</v>
      </c>
      <c r="R44">
        <v>0.37623161866619781</v>
      </c>
    </row>
    <row r="45" spans="2:18" x14ac:dyDescent="0.25">
      <c r="B45" s="4" t="s">
        <v>576</v>
      </c>
      <c r="C45" s="4">
        <v>44</v>
      </c>
      <c r="D45" s="4">
        <v>10</v>
      </c>
      <c r="E45" s="4">
        <f>(C45+D45)</f>
        <v>54</v>
      </c>
      <c r="F45" s="4">
        <f>(C45/E45)*100</f>
        <v>81.481481481481481</v>
      </c>
      <c r="G45" s="13"/>
      <c r="I45" s="4" t="s">
        <v>101</v>
      </c>
      <c r="J45" s="4">
        <v>62</v>
      </c>
      <c r="K45" s="4">
        <v>66</v>
      </c>
      <c r="L45" s="4">
        <f>(J45+K45)</f>
        <v>128</v>
      </c>
      <c r="M45" s="4">
        <f>(J45/L45)*100</f>
        <v>48.4375</v>
      </c>
      <c r="N45" s="8"/>
      <c r="P45" s="21"/>
      <c r="Q45" s="24"/>
    </row>
    <row r="46" spans="2:18" x14ac:dyDescent="0.25">
      <c r="B46" s="4" t="s">
        <v>577</v>
      </c>
      <c r="C46" s="4">
        <v>89</v>
      </c>
      <c r="D46" s="4">
        <v>23</v>
      </c>
      <c r="E46" s="4">
        <f t="shared" ref="E46" si="64">(C46+D46)</f>
        <v>112</v>
      </c>
      <c r="F46" s="4">
        <f t="shared" ref="F46" si="65">(C46/E46)*100</f>
        <v>79.464285714285708</v>
      </c>
      <c r="G46" s="13"/>
      <c r="I46" s="4" t="s">
        <v>102</v>
      </c>
      <c r="J46" s="4">
        <v>106</v>
      </c>
      <c r="K46" s="4">
        <v>63</v>
      </c>
      <c r="L46" s="4">
        <f t="shared" ref="L46" si="66">(J46+K46)</f>
        <v>169</v>
      </c>
      <c r="M46" s="4">
        <f t="shared" ref="M46" si="67">(J46/L46)*100</f>
        <v>62.721893491124256</v>
      </c>
      <c r="N46" s="8"/>
      <c r="P46" s="21" t="s">
        <v>463</v>
      </c>
      <c r="Q46" s="24">
        <v>3.6679517688272063</v>
      </c>
      <c r="R46">
        <v>0.24188486022793981</v>
      </c>
    </row>
    <row r="47" spans="2:18" x14ac:dyDescent="0.25">
      <c r="B47" s="10" t="s">
        <v>578</v>
      </c>
      <c r="C47" s="10">
        <f>AVERAGE(C44:C46)</f>
        <v>77.666666666666671</v>
      </c>
      <c r="D47" s="10">
        <f t="shared" ref="D47:F47" si="68">AVERAGE(D44:D46)</f>
        <v>17.333333333333332</v>
      </c>
      <c r="E47" s="10">
        <f t="shared" si="68"/>
        <v>95</v>
      </c>
      <c r="F47" s="10">
        <f t="shared" si="68"/>
        <v>81.659793547048437</v>
      </c>
      <c r="G47" s="13">
        <f t="shared" si="50"/>
        <v>1.3220609382170037</v>
      </c>
      <c r="I47" s="10" t="s">
        <v>103</v>
      </c>
      <c r="J47" s="10">
        <f>AVERAGE(J44:J46)</f>
        <v>69.666666666666671</v>
      </c>
      <c r="K47" s="10">
        <f t="shared" ref="K47:M47" si="69">AVERAGE(K44:K46)</f>
        <v>56.666666666666664</v>
      </c>
      <c r="L47" s="10">
        <f t="shared" si="69"/>
        <v>126.33333333333333</v>
      </c>
      <c r="M47" s="10">
        <f t="shared" si="69"/>
        <v>53.719797830374752</v>
      </c>
      <c r="N47" s="8">
        <f t="shared" si="63"/>
        <v>4.5235917247420065</v>
      </c>
      <c r="P47" s="21" t="s">
        <v>482</v>
      </c>
      <c r="Q47" s="24">
        <v>6.4214951905568745</v>
      </c>
      <c r="R47">
        <v>0.40359729165808939</v>
      </c>
    </row>
    <row r="48" spans="2:18" x14ac:dyDescent="0.25">
      <c r="B48" s="4" t="s">
        <v>579</v>
      </c>
      <c r="C48" s="4">
        <v>134</v>
      </c>
      <c r="D48" s="4">
        <v>17</v>
      </c>
      <c r="E48" s="4">
        <f>(C48+D48)</f>
        <v>151</v>
      </c>
      <c r="F48" s="4">
        <f>(C48/E48)*100</f>
        <v>88.741721854304629</v>
      </c>
      <c r="G48" s="13"/>
      <c r="I48" s="4" t="s">
        <v>104</v>
      </c>
      <c r="J48" s="4">
        <v>1</v>
      </c>
      <c r="K48" s="4">
        <v>127</v>
      </c>
      <c r="L48" s="4">
        <f>(J48+K48)</f>
        <v>128</v>
      </c>
      <c r="M48" s="4">
        <f>(J48/L48)*100</f>
        <v>0.78125</v>
      </c>
      <c r="N48" s="8"/>
      <c r="P48" s="21" t="s">
        <v>483</v>
      </c>
      <c r="Q48" s="24">
        <v>93.873646795724724</v>
      </c>
      <c r="R48">
        <v>1.6873267306021411</v>
      </c>
    </row>
    <row r="49" spans="2:18" x14ac:dyDescent="0.25">
      <c r="B49" s="4" t="s">
        <v>580</v>
      </c>
      <c r="C49" s="4">
        <v>181</v>
      </c>
      <c r="D49" s="4">
        <v>27</v>
      </c>
      <c r="E49" s="4">
        <f>(C49+D49)</f>
        <v>208</v>
      </c>
      <c r="F49" s="4">
        <f>(C49/E49)*100</f>
        <v>87.019230769230774</v>
      </c>
      <c r="G49" s="13"/>
      <c r="I49" s="4" t="s">
        <v>105</v>
      </c>
      <c r="J49" s="4">
        <v>4</v>
      </c>
      <c r="K49" s="4">
        <v>136</v>
      </c>
      <c r="L49" s="4">
        <f>(J49+K49)</f>
        <v>140</v>
      </c>
      <c r="M49" s="4">
        <f>(J49/L49)*100</f>
        <v>2.8571428571428572</v>
      </c>
      <c r="N49" s="8"/>
      <c r="P49" s="21" t="s">
        <v>484</v>
      </c>
      <c r="Q49" s="24">
        <v>96.636668825320257</v>
      </c>
      <c r="R49">
        <v>0.50075724772987851</v>
      </c>
    </row>
    <row r="50" spans="2:18" x14ac:dyDescent="0.25">
      <c r="B50" s="4" t="s">
        <v>581</v>
      </c>
      <c r="C50" s="4">
        <v>136</v>
      </c>
      <c r="D50" s="4">
        <v>19</v>
      </c>
      <c r="E50" s="4">
        <f t="shared" ref="E50" si="70">(C50+D50)</f>
        <v>155</v>
      </c>
      <c r="F50" s="4">
        <f t="shared" ref="F50" si="71">(C50/E50)*100</f>
        <v>87.741935483870975</v>
      </c>
      <c r="G50" s="13"/>
      <c r="I50" s="4" t="s">
        <v>106</v>
      </c>
      <c r="J50" s="4">
        <v>6</v>
      </c>
      <c r="K50" s="4">
        <v>175</v>
      </c>
      <c r="L50" s="4">
        <f t="shared" ref="L50" si="72">(J50+K50)</f>
        <v>181</v>
      </c>
      <c r="M50" s="4">
        <f t="shared" ref="M50" si="73">(J50/L50)*100</f>
        <v>3.3149171270718232</v>
      </c>
      <c r="N50" s="8"/>
      <c r="P50" s="21"/>
      <c r="Q50" s="24"/>
    </row>
    <row r="51" spans="2:18" x14ac:dyDescent="0.25">
      <c r="B51" s="10" t="s">
        <v>582</v>
      </c>
      <c r="C51" s="10">
        <f>AVERAGE(C48:C50)</f>
        <v>150.33333333333334</v>
      </c>
      <c r="D51" s="10">
        <f t="shared" ref="D51:F51" si="74">AVERAGE(D48:D50)</f>
        <v>21</v>
      </c>
      <c r="E51" s="10">
        <f t="shared" si="74"/>
        <v>171.33333333333334</v>
      </c>
      <c r="F51" s="10">
        <f t="shared" si="74"/>
        <v>87.834296035802126</v>
      </c>
      <c r="G51" s="13">
        <f t="shared" si="50"/>
        <v>0.49938019524356292</v>
      </c>
      <c r="I51" s="10" t="s">
        <v>107</v>
      </c>
      <c r="J51" s="10">
        <f>AVERAGE(J48:J50)</f>
        <v>3.6666666666666665</v>
      </c>
      <c r="K51" s="10">
        <f t="shared" ref="K51:M51" si="75">AVERAGE(K48:K50)</f>
        <v>146</v>
      </c>
      <c r="L51" s="10">
        <f t="shared" si="75"/>
        <v>149.66666666666666</v>
      </c>
      <c r="M51" s="10">
        <f t="shared" si="75"/>
        <v>2.3177699947382266</v>
      </c>
      <c r="N51" s="8">
        <f t="shared" si="63"/>
        <v>0.77954251353491943</v>
      </c>
      <c r="P51" s="21" t="s">
        <v>463</v>
      </c>
      <c r="Q51" s="24">
        <v>3.6679517688272063</v>
      </c>
      <c r="R51">
        <v>0.24188486022793981</v>
      </c>
    </row>
    <row r="52" spans="2:18" x14ac:dyDescent="0.25">
      <c r="B52" s="4" t="s">
        <v>84</v>
      </c>
      <c r="C52" s="4">
        <v>243</v>
      </c>
      <c r="D52" s="4">
        <v>14</v>
      </c>
      <c r="E52" s="4">
        <f>(C52+D52)</f>
        <v>257</v>
      </c>
      <c r="F52" s="4">
        <f>(C52/E52)*100</f>
        <v>94.552529182879368</v>
      </c>
      <c r="G52" s="13"/>
      <c r="I52" s="4" t="s">
        <v>108</v>
      </c>
      <c r="J52" s="4">
        <v>245</v>
      </c>
      <c r="K52" s="4">
        <v>14</v>
      </c>
      <c r="L52" s="4">
        <f>(J52+K52)</f>
        <v>259</v>
      </c>
      <c r="M52" s="4">
        <f>(J52/L52)*100</f>
        <v>94.594594594594597</v>
      </c>
      <c r="N52" s="8"/>
      <c r="P52" s="21" t="s">
        <v>485</v>
      </c>
      <c r="Q52" s="24">
        <v>2.9282102841128919</v>
      </c>
      <c r="R52">
        <v>0.89929808822134571</v>
      </c>
    </row>
    <row r="53" spans="2:18" x14ac:dyDescent="0.25">
      <c r="B53" s="4" t="s">
        <v>85</v>
      </c>
      <c r="C53" s="4">
        <v>299</v>
      </c>
      <c r="D53" s="4">
        <v>14</v>
      </c>
      <c r="E53" s="4">
        <f>(C53+D53)</f>
        <v>313</v>
      </c>
      <c r="F53" s="4">
        <f>(C53/E53)*100</f>
        <v>95.527156549520768</v>
      </c>
      <c r="G53" s="13"/>
      <c r="I53" s="4" t="s">
        <v>109</v>
      </c>
      <c r="J53" s="4">
        <v>200</v>
      </c>
      <c r="K53" s="4">
        <v>15</v>
      </c>
      <c r="L53" s="4">
        <f>(J53+K53)</f>
        <v>215</v>
      </c>
      <c r="M53" s="4">
        <f>(J53/L53)*100</f>
        <v>93.023255813953483</v>
      </c>
      <c r="N53" s="8"/>
      <c r="P53" s="21" t="s">
        <v>486</v>
      </c>
      <c r="Q53" s="24">
        <v>82.894958415865574</v>
      </c>
      <c r="R53">
        <v>1.2551022573446728</v>
      </c>
    </row>
    <row r="54" spans="2:18" x14ac:dyDescent="0.25">
      <c r="B54" s="4" t="s">
        <v>86</v>
      </c>
      <c r="C54" s="4">
        <v>222</v>
      </c>
      <c r="D54" s="4">
        <v>20</v>
      </c>
      <c r="E54" s="4">
        <f t="shared" ref="E54" si="76">(C54+D54)</f>
        <v>242</v>
      </c>
      <c r="F54" s="4">
        <f t="shared" ref="F54" si="77">(C54/E54)*100</f>
        <v>91.735537190082653</v>
      </c>
      <c r="G54" s="13"/>
      <c r="I54" s="4" t="s">
        <v>110</v>
      </c>
      <c r="J54" s="4">
        <v>270</v>
      </c>
      <c r="K54" s="4">
        <v>12</v>
      </c>
      <c r="L54" s="4">
        <f t="shared" ref="L54" si="78">(J54+K54)</f>
        <v>282</v>
      </c>
      <c r="M54" s="4">
        <f t="shared" ref="M54" si="79">(J54/L54)*100</f>
        <v>95.744680851063833</v>
      </c>
      <c r="N54" s="8"/>
      <c r="P54" s="21" t="s">
        <v>487</v>
      </c>
      <c r="Q54" s="24">
        <v>97.789870542311562</v>
      </c>
      <c r="R54">
        <v>0.52303718945180511</v>
      </c>
    </row>
    <row r="55" spans="2:18" x14ac:dyDescent="0.25">
      <c r="B55" s="10" t="s">
        <v>87</v>
      </c>
      <c r="C55" s="10">
        <f>AVERAGE(C52:C54)</f>
        <v>254.66666666666666</v>
      </c>
      <c r="D55" s="10">
        <f t="shared" ref="D55:F55" si="80">AVERAGE(D52:D54)</f>
        <v>16</v>
      </c>
      <c r="E55" s="10">
        <f t="shared" si="80"/>
        <v>270.66666666666669</v>
      </c>
      <c r="F55" s="10">
        <f t="shared" si="80"/>
        <v>93.938407640827606</v>
      </c>
      <c r="G55" s="13">
        <f t="shared" si="50"/>
        <v>1.1368015501141073</v>
      </c>
      <c r="I55" s="10" t="s">
        <v>111</v>
      </c>
      <c r="J55" s="10">
        <f>AVERAGE(J52:J54)</f>
        <v>238.33333333333334</v>
      </c>
      <c r="K55" s="10">
        <f t="shared" ref="K55:M55" si="81">AVERAGE(K52:K54)</f>
        <v>13.666666666666666</v>
      </c>
      <c r="L55" s="10">
        <f t="shared" si="81"/>
        <v>252</v>
      </c>
      <c r="M55" s="10">
        <f t="shared" si="81"/>
        <v>94.4541770865373</v>
      </c>
      <c r="N55" s="8">
        <f t="shared" si="63"/>
        <v>0.78873873274140083</v>
      </c>
      <c r="P55" s="21"/>
      <c r="Q55" s="24"/>
    </row>
    <row r="56" spans="2:18" x14ac:dyDescent="0.25">
      <c r="B56" s="4" t="s">
        <v>88</v>
      </c>
      <c r="C56" s="4">
        <v>230</v>
      </c>
      <c r="D56" s="4">
        <v>44</v>
      </c>
      <c r="E56" s="4">
        <f>(C56+D56)</f>
        <v>274</v>
      </c>
      <c r="F56" s="4">
        <f>(C56/E56)*100</f>
        <v>83.941605839416056</v>
      </c>
      <c r="G56" s="13"/>
      <c r="I56" s="4" t="s">
        <v>112</v>
      </c>
      <c r="J56" s="4">
        <v>200</v>
      </c>
      <c r="K56" s="4">
        <v>22</v>
      </c>
      <c r="L56" s="4">
        <f>(J56+K56)</f>
        <v>222</v>
      </c>
      <c r="M56" s="4">
        <f>(J56/L56)*100</f>
        <v>90.090090090090087</v>
      </c>
      <c r="N56" s="8"/>
      <c r="P56" s="21" t="s">
        <v>463</v>
      </c>
      <c r="Q56" s="24">
        <v>3.6679517688272063</v>
      </c>
      <c r="R56">
        <v>0.24188486022793981</v>
      </c>
    </row>
    <row r="57" spans="2:18" x14ac:dyDescent="0.25">
      <c r="B57" s="4" t="s">
        <v>89</v>
      </c>
      <c r="C57" s="4">
        <v>145</v>
      </c>
      <c r="D57" s="4">
        <v>26</v>
      </c>
      <c r="E57" s="4">
        <f>(C57+D57)</f>
        <v>171</v>
      </c>
      <c r="F57" s="4">
        <f>(C57/E57)*100</f>
        <v>84.795321637426895</v>
      </c>
      <c r="G57" s="13"/>
      <c r="I57" s="4" t="s">
        <v>113</v>
      </c>
      <c r="J57" s="4">
        <v>236</v>
      </c>
      <c r="K57" s="4">
        <v>29</v>
      </c>
      <c r="L57" s="4">
        <f>(J57+K57)</f>
        <v>265</v>
      </c>
      <c r="M57" s="4">
        <f>(J57/L57)*100</f>
        <v>89.056603773584911</v>
      </c>
      <c r="N57" s="8"/>
      <c r="P57" s="21" t="s">
        <v>488</v>
      </c>
      <c r="Q57" s="24">
        <v>6.6789084095058486</v>
      </c>
      <c r="R57">
        <v>0.74806451313879241</v>
      </c>
    </row>
    <row r="58" spans="2:18" x14ac:dyDescent="0.25">
      <c r="B58" s="4" t="s">
        <v>90</v>
      </c>
      <c r="C58" s="4">
        <v>218</v>
      </c>
      <c r="D58" s="4">
        <v>52</v>
      </c>
      <c r="E58" s="4">
        <f t="shared" ref="E58" si="82">(C58+D58)</f>
        <v>270</v>
      </c>
      <c r="F58" s="4">
        <f t="shared" ref="F58" si="83">(C58/E58)*100</f>
        <v>80.740740740740748</v>
      </c>
      <c r="G58" s="13"/>
      <c r="I58" s="4" t="s">
        <v>114</v>
      </c>
      <c r="J58" s="4">
        <v>201</v>
      </c>
      <c r="K58" s="4">
        <v>21</v>
      </c>
      <c r="L58" s="4">
        <f t="shared" ref="L58" si="84">(J58+K58)</f>
        <v>222</v>
      </c>
      <c r="M58" s="4">
        <f t="shared" ref="M58" si="85">(J58/L58)*100</f>
        <v>90.540540540540533</v>
      </c>
      <c r="N58" s="8"/>
      <c r="P58" s="21" t="s">
        <v>489</v>
      </c>
      <c r="Q58" s="24">
        <v>91.000761035007599</v>
      </c>
      <c r="R58">
        <v>1.858994499382095</v>
      </c>
    </row>
    <row r="59" spans="2:18" x14ac:dyDescent="0.25">
      <c r="B59" s="10" t="s">
        <v>91</v>
      </c>
      <c r="C59" s="10">
        <f>AVERAGE(C56:C58)</f>
        <v>197.66666666666666</v>
      </c>
      <c r="D59" s="10">
        <f t="shared" ref="D59:F59" si="86">AVERAGE(D56:D58)</f>
        <v>40.666666666666664</v>
      </c>
      <c r="E59" s="10">
        <f t="shared" si="86"/>
        <v>238.33333333333334</v>
      </c>
      <c r="F59" s="10">
        <f t="shared" si="86"/>
        <v>83.159222739194561</v>
      </c>
      <c r="G59" s="13">
        <f>STDEV(F56:F58)/SQRT(3)</f>
        <v>1.2340987330270896</v>
      </c>
      <c r="I59" s="10" t="s">
        <v>115</v>
      </c>
      <c r="J59" s="10">
        <f>AVERAGE(J56:J58)</f>
        <v>212.33333333333334</v>
      </c>
      <c r="K59" s="10">
        <f t="shared" ref="K59:M59" si="87">AVERAGE(K56:K58)</f>
        <v>24</v>
      </c>
      <c r="L59" s="10">
        <f t="shared" si="87"/>
        <v>236.33333333333334</v>
      </c>
      <c r="M59" s="10">
        <f t="shared" si="87"/>
        <v>89.895744801405172</v>
      </c>
      <c r="N59" s="8">
        <f t="shared" si="63"/>
        <v>0.43925871287362916</v>
      </c>
      <c r="P59" s="21" t="s">
        <v>490</v>
      </c>
      <c r="Q59" s="24">
        <v>93.529147940594427</v>
      </c>
      <c r="R59">
        <v>0.99679698574291109</v>
      </c>
    </row>
    <row r="60" spans="2:18" x14ac:dyDescent="0.25">
      <c r="I60" s="4" t="s">
        <v>398</v>
      </c>
      <c r="J60" s="4">
        <v>154</v>
      </c>
      <c r="K60" s="4">
        <v>53</v>
      </c>
      <c r="L60" s="4">
        <f>(J60+K60)</f>
        <v>207</v>
      </c>
      <c r="M60" s="4">
        <f>(J60/L60)*100</f>
        <v>74.39613526570048</v>
      </c>
      <c r="N60" s="8"/>
      <c r="P60" s="21"/>
      <c r="Q60" s="24"/>
    </row>
    <row r="61" spans="2:18" x14ac:dyDescent="0.25">
      <c r="B61" s="4" t="s">
        <v>1</v>
      </c>
      <c r="C61" s="4" t="s">
        <v>2</v>
      </c>
      <c r="D61" s="4" t="s">
        <v>3</v>
      </c>
      <c r="E61" s="4" t="s">
        <v>4</v>
      </c>
      <c r="F61" s="4" t="s">
        <v>5</v>
      </c>
      <c r="I61" s="4" t="s">
        <v>399</v>
      </c>
      <c r="J61" s="4">
        <v>132</v>
      </c>
      <c r="K61" s="4">
        <v>34</v>
      </c>
      <c r="L61" s="4">
        <f>(J61+K61)</f>
        <v>166</v>
      </c>
      <c r="M61" s="4">
        <f>(J61/L61)*100</f>
        <v>79.518072289156621</v>
      </c>
      <c r="N61" s="8"/>
      <c r="P61" s="21" t="s">
        <v>464</v>
      </c>
      <c r="Q61" s="24">
        <v>1.5662241084157624</v>
      </c>
      <c r="R61">
        <v>0.57779101137997346</v>
      </c>
    </row>
    <row r="62" spans="2:18" x14ac:dyDescent="0.25">
      <c r="B62" s="4" t="s">
        <v>116</v>
      </c>
      <c r="C62" s="4">
        <v>236</v>
      </c>
      <c r="D62" s="4">
        <v>18</v>
      </c>
      <c r="E62" s="4">
        <f>(C62+D62)</f>
        <v>254</v>
      </c>
      <c r="F62" s="4">
        <f>(C62/E62)*100</f>
        <v>92.913385826771659</v>
      </c>
      <c r="I62" s="4" t="s">
        <v>400</v>
      </c>
      <c r="J62" s="4">
        <v>97</v>
      </c>
      <c r="K62" s="4">
        <v>23</v>
      </c>
      <c r="L62" s="4">
        <f t="shared" ref="L62" si="88">(J62+K62)</f>
        <v>120</v>
      </c>
      <c r="M62" s="4">
        <f t="shared" ref="M62" si="89">(J62/L62)*100</f>
        <v>80.833333333333329</v>
      </c>
      <c r="N62" s="8"/>
      <c r="P62" s="21" t="s">
        <v>467</v>
      </c>
      <c r="Q62" s="24">
        <v>1.1900831259256848</v>
      </c>
      <c r="R62">
        <v>0.5876471246269791</v>
      </c>
    </row>
    <row r="63" spans="2:18" x14ac:dyDescent="0.25">
      <c r="B63" s="4" t="s">
        <v>117</v>
      </c>
      <c r="C63" s="4">
        <v>250</v>
      </c>
      <c r="D63" s="4">
        <v>8</v>
      </c>
      <c r="E63" s="4">
        <f>(C63+D63)</f>
        <v>258</v>
      </c>
      <c r="F63" s="4">
        <f>(C63/E63)*100</f>
        <v>96.899224806201545</v>
      </c>
      <c r="I63" s="10" t="s">
        <v>404</v>
      </c>
      <c r="J63" s="10">
        <f>AVERAGE(J60:J62)</f>
        <v>127.66666666666667</v>
      </c>
      <c r="K63" s="10">
        <f t="shared" ref="K63:M63" si="90">AVERAGE(K60:K62)</f>
        <v>36.666666666666664</v>
      </c>
      <c r="L63" s="10">
        <f t="shared" si="90"/>
        <v>164.33333333333334</v>
      </c>
      <c r="M63" s="10">
        <f t="shared" si="90"/>
        <v>78.249180296063471</v>
      </c>
      <c r="N63" s="8">
        <f t="shared" si="63"/>
        <v>1.9635804803204056</v>
      </c>
      <c r="P63" s="21" t="s">
        <v>491</v>
      </c>
      <c r="Q63" s="24">
        <v>95.738437076267289</v>
      </c>
      <c r="R63">
        <v>0.96300256529385264</v>
      </c>
    </row>
    <row r="64" spans="2:18" x14ac:dyDescent="0.25">
      <c r="B64" s="4" t="s">
        <v>118</v>
      </c>
      <c r="C64" s="4">
        <v>178</v>
      </c>
      <c r="D64" s="4">
        <v>12</v>
      </c>
      <c r="E64" s="4">
        <f t="shared" ref="E64" si="91">(C64+D64)</f>
        <v>190</v>
      </c>
      <c r="F64" s="4">
        <f t="shared" ref="F64" si="92">(C64/E64)*100</f>
        <v>93.684210526315795</v>
      </c>
      <c r="I64" s="4" t="s">
        <v>401</v>
      </c>
      <c r="J64" s="4">
        <v>162</v>
      </c>
      <c r="K64" s="4">
        <v>28</v>
      </c>
      <c r="L64" s="4">
        <f>(J64+K64)</f>
        <v>190</v>
      </c>
      <c r="M64" s="4">
        <f>(J64/L64)*100</f>
        <v>85.263157894736835</v>
      </c>
      <c r="N64" s="8"/>
      <c r="P64" s="21" t="s">
        <v>492</v>
      </c>
      <c r="Q64" s="24">
        <v>83.159222739194561</v>
      </c>
      <c r="R64">
        <v>1.2340987330270896</v>
      </c>
    </row>
    <row r="65" spans="2:18" x14ac:dyDescent="0.25">
      <c r="B65" s="10" t="s">
        <v>119</v>
      </c>
      <c r="C65" s="10">
        <f>AVERAGE(C62:C64)</f>
        <v>221.33333333333334</v>
      </c>
      <c r="D65" s="10">
        <f t="shared" ref="D65:F65" si="93">AVERAGE(D62:D64)</f>
        <v>12.666666666666666</v>
      </c>
      <c r="E65" s="10">
        <f t="shared" si="93"/>
        <v>234</v>
      </c>
      <c r="F65" s="10">
        <f t="shared" si="93"/>
        <v>94.498940386429652</v>
      </c>
      <c r="G65" s="32">
        <f>STDEV(F62:F64)/SQRT(3)</f>
        <v>1.2205963912785347</v>
      </c>
      <c r="I65" s="4" t="s">
        <v>402</v>
      </c>
      <c r="J65" s="4">
        <v>136</v>
      </c>
      <c r="K65" s="4">
        <v>32</v>
      </c>
      <c r="L65" s="4">
        <f>(J65+K65)</f>
        <v>168</v>
      </c>
      <c r="M65" s="4">
        <f>(J65/L65)*100</f>
        <v>80.952380952380949</v>
      </c>
      <c r="N65" s="8"/>
      <c r="P65" s="21"/>
      <c r="Q65" s="24"/>
    </row>
    <row r="66" spans="2:18" x14ac:dyDescent="0.25">
      <c r="B66" s="4" t="s">
        <v>120</v>
      </c>
      <c r="C66" s="4">
        <v>225</v>
      </c>
      <c r="D66" s="4">
        <v>42</v>
      </c>
      <c r="E66" s="4">
        <f>(C66+D66)</f>
        <v>267</v>
      </c>
      <c r="F66" s="4">
        <f>(C66/E66)*100</f>
        <v>84.269662921348313</v>
      </c>
      <c r="G66" s="32"/>
      <c r="I66" s="4" t="s">
        <v>403</v>
      </c>
      <c r="J66" s="4">
        <v>137</v>
      </c>
      <c r="K66" s="4">
        <v>31</v>
      </c>
      <c r="L66" s="4">
        <f t="shared" ref="L66" si="94">(J66+K66)</f>
        <v>168</v>
      </c>
      <c r="M66" s="4">
        <f t="shared" ref="M66" si="95">(J66/L66)*100</f>
        <v>81.547619047619051</v>
      </c>
      <c r="N66" s="8"/>
      <c r="P66" s="21" t="s">
        <v>464</v>
      </c>
      <c r="Q66" s="24">
        <v>1.5662241084157624</v>
      </c>
      <c r="R66">
        <v>0.57779101137997346</v>
      </c>
    </row>
    <row r="67" spans="2:18" x14ac:dyDescent="0.25">
      <c r="B67" s="4" t="s">
        <v>121</v>
      </c>
      <c r="C67" s="4">
        <v>217</v>
      </c>
      <c r="D67" s="4">
        <v>55</v>
      </c>
      <c r="E67" s="4">
        <f>(C67+D67)</f>
        <v>272</v>
      </c>
      <c r="F67" s="4">
        <f>(C67/E67)*100</f>
        <v>79.779411764705884</v>
      </c>
      <c r="G67" s="32"/>
      <c r="I67" s="10" t="s">
        <v>405</v>
      </c>
      <c r="J67" s="10">
        <f>AVERAGE(J64:J66)</f>
        <v>145</v>
      </c>
      <c r="K67" s="10">
        <f t="shared" ref="K67:M67" si="96">AVERAGE(K64:K66)</f>
        <v>30.333333333333332</v>
      </c>
      <c r="L67" s="10">
        <f t="shared" si="96"/>
        <v>175.33333333333334</v>
      </c>
      <c r="M67" s="10">
        <f t="shared" si="96"/>
        <v>82.587719298245602</v>
      </c>
      <c r="N67" s="8">
        <f>STDEV(M64:M66)/SQRT(3)</f>
        <v>1.3487099836759899</v>
      </c>
      <c r="P67" s="21" t="s">
        <v>470</v>
      </c>
      <c r="Q67" s="24">
        <v>3.4501673838385032</v>
      </c>
      <c r="R67">
        <v>1.878606765427006</v>
      </c>
    </row>
    <row r="68" spans="2:18" x14ac:dyDescent="0.25">
      <c r="B68" s="4" t="s">
        <v>122</v>
      </c>
      <c r="C68" s="4">
        <v>237</v>
      </c>
      <c r="D68" s="4">
        <v>65</v>
      </c>
      <c r="E68" s="4">
        <f t="shared" ref="E68" si="97">(C68+D68)</f>
        <v>302</v>
      </c>
      <c r="F68" s="4">
        <f t="shared" ref="F68" si="98">(C68/E68)*100</f>
        <v>78.476821192052981</v>
      </c>
      <c r="G68" s="32"/>
      <c r="I68" s="24"/>
      <c r="J68" s="24"/>
      <c r="K68" s="24"/>
      <c r="L68" s="24"/>
      <c r="M68" s="24"/>
      <c r="P68" s="21" t="s">
        <v>493</v>
      </c>
      <c r="Q68" s="24">
        <v>92.979251085146288</v>
      </c>
      <c r="R68">
        <v>1.6986286951129832</v>
      </c>
    </row>
    <row r="69" spans="2:18" x14ac:dyDescent="0.25">
      <c r="B69" s="10" t="s">
        <v>123</v>
      </c>
      <c r="C69" s="10">
        <f>AVERAGE(C66:C68)</f>
        <v>226.33333333333334</v>
      </c>
      <c r="D69" s="10">
        <f t="shared" ref="D69:F69" si="99">AVERAGE(D66:D68)</f>
        <v>54</v>
      </c>
      <c r="E69" s="10">
        <f t="shared" si="99"/>
        <v>280.33333333333331</v>
      </c>
      <c r="F69" s="10">
        <f t="shared" si="99"/>
        <v>80.841965292702398</v>
      </c>
      <c r="G69" s="32">
        <f>STDEV(F66:F68)/SQRT(3)</f>
        <v>1.7546147559183951</v>
      </c>
      <c r="I69" s="24"/>
      <c r="J69" s="24"/>
      <c r="K69" s="24"/>
      <c r="L69" s="24"/>
      <c r="M69" s="24"/>
      <c r="P69" s="21" t="s">
        <v>494</v>
      </c>
      <c r="Q69" s="24">
        <v>80.841965292702398</v>
      </c>
      <c r="R69">
        <v>1.7546147559183951</v>
      </c>
    </row>
    <row r="70" spans="2:18" x14ac:dyDescent="0.25">
      <c r="B70" s="4" t="s">
        <v>124</v>
      </c>
      <c r="C70" s="4">
        <v>3</v>
      </c>
      <c r="D70" s="4">
        <v>357</v>
      </c>
      <c r="E70" s="4">
        <f>(C70+D70)</f>
        <v>360</v>
      </c>
      <c r="F70" s="4">
        <f>(C70/E70)*100</f>
        <v>0.83333333333333337</v>
      </c>
      <c r="G70" s="32"/>
      <c r="I70" s="4" t="s">
        <v>1</v>
      </c>
      <c r="J70" s="4" t="s">
        <v>2</v>
      </c>
      <c r="K70" s="4" t="s">
        <v>3</v>
      </c>
      <c r="L70" s="4" t="s">
        <v>4</v>
      </c>
      <c r="M70" s="4" t="s">
        <v>5</v>
      </c>
      <c r="N70" s="1"/>
      <c r="P70" s="21"/>
      <c r="Q70" s="24"/>
    </row>
    <row r="71" spans="2:18" x14ac:dyDescent="0.25">
      <c r="B71" s="4" t="s">
        <v>125</v>
      </c>
      <c r="C71" s="4">
        <v>0</v>
      </c>
      <c r="D71" s="4">
        <v>328</v>
      </c>
      <c r="E71" s="4">
        <f>(C71+D71)</f>
        <v>328</v>
      </c>
      <c r="F71" s="4">
        <f>(C71/E71)*100</f>
        <v>0</v>
      </c>
      <c r="G71" s="32"/>
      <c r="I71" s="4" t="s">
        <v>140</v>
      </c>
      <c r="J71" s="4">
        <v>174</v>
      </c>
      <c r="K71" s="4">
        <v>7</v>
      </c>
      <c r="L71" s="4">
        <f>(J71+K71)</f>
        <v>181</v>
      </c>
      <c r="M71" s="4">
        <f>(J71/L71)*100</f>
        <v>96.132596685082873</v>
      </c>
      <c r="N71" s="1"/>
      <c r="P71" s="21" t="s">
        <v>464</v>
      </c>
      <c r="Q71" s="24">
        <v>1.5662241084157624</v>
      </c>
      <c r="R71">
        <v>0.57779101137997346</v>
      </c>
    </row>
    <row r="72" spans="2:18" x14ac:dyDescent="0.25">
      <c r="B72" s="4" t="s">
        <v>126</v>
      </c>
      <c r="C72" s="4">
        <v>2</v>
      </c>
      <c r="D72" s="4">
        <v>333</v>
      </c>
      <c r="E72" s="4">
        <f t="shared" ref="E72" si="100">(C72+D72)</f>
        <v>335</v>
      </c>
      <c r="F72" s="4">
        <f t="shared" ref="F72" si="101">(C72/E72)*100</f>
        <v>0.59701492537313439</v>
      </c>
      <c r="G72" s="32"/>
      <c r="I72" s="4" t="s">
        <v>141</v>
      </c>
      <c r="J72" s="4">
        <v>243</v>
      </c>
      <c r="K72" s="4">
        <v>16</v>
      </c>
      <c r="L72" s="4">
        <f>(J72+K72)</f>
        <v>259</v>
      </c>
      <c r="M72" s="4">
        <f>(J72/L72)*100</f>
        <v>93.822393822393821</v>
      </c>
      <c r="N72" s="1"/>
      <c r="P72" s="21" t="s">
        <v>473</v>
      </c>
      <c r="Q72" s="24">
        <v>6.5821995464852607</v>
      </c>
      <c r="R72">
        <v>0.83364583740484788</v>
      </c>
    </row>
    <row r="73" spans="2:18" x14ac:dyDescent="0.25">
      <c r="B73" s="10" t="s">
        <v>127</v>
      </c>
      <c r="C73" s="10">
        <f>AVERAGE(C70:C72)</f>
        <v>1.6666666666666667</v>
      </c>
      <c r="D73" s="10">
        <f t="shared" ref="D73:F73" si="102">AVERAGE(D70:D72)</f>
        <v>339.33333333333331</v>
      </c>
      <c r="E73" s="10">
        <f t="shared" si="102"/>
        <v>341</v>
      </c>
      <c r="F73" s="10">
        <f t="shared" si="102"/>
        <v>0.47678275290215594</v>
      </c>
      <c r="G73" s="32">
        <f t="shared" ref="G73:G85" si="103">STDEV(F70:F72)/SQRT(3)</f>
        <v>0.24796030769992838</v>
      </c>
      <c r="I73" s="4" t="s">
        <v>142</v>
      </c>
      <c r="J73" s="4">
        <v>215</v>
      </c>
      <c r="K73" s="4">
        <v>9</v>
      </c>
      <c r="L73" s="4">
        <f t="shared" ref="L73" si="104">(J73+K73)</f>
        <v>224</v>
      </c>
      <c r="M73" s="4">
        <f t="shared" ref="M73" si="105">(J73/L73)*100</f>
        <v>95.982142857142861</v>
      </c>
      <c r="N73" s="1"/>
      <c r="P73" s="21" t="s">
        <v>495</v>
      </c>
      <c r="Q73" s="24">
        <v>7.3699460820784912</v>
      </c>
      <c r="R73">
        <v>0.83992558006539186</v>
      </c>
    </row>
    <row r="74" spans="2:18" x14ac:dyDescent="0.25">
      <c r="B74" s="4" t="s">
        <v>128</v>
      </c>
      <c r="C74" s="4">
        <v>4</v>
      </c>
      <c r="D74" s="4">
        <v>163</v>
      </c>
      <c r="E74" s="4">
        <f>(C74+D74)</f>
        <v>167</v>
      </c>
      <c r="F74" s="4">
        <f>(C74/E74)*100</f>
        <v>2.3952095808383236</v>
      </c>
      <c r="G74" s="32"/>
      <c r="I74" s="10" t="s">
        <v>143</v>
      </c>
      <c r="J74" s="10">
        <f>AVERAGE(J71:J73)</f>
        <v>210.66666666666666</v>
      </c>
      <c r="K74" s="10">
        <f t="shared" ref="K74:M74" si="106">AVERAGE(K71:K73)</f>
        <v>10.666666666666666</v>
      </c>
      <c r="L74" s="10">
        <f t="shared" si="106"/>
        <v>221.33333333333334</v>
      </c>
      <c r="M74" s="10">
        <f t="shared" si="106"/>
        <v>95.312377788206504</v>
      </c>
      <c r="N74" s="8">
        <f>STDEV(M71:M73)/SQRT(3)</f>
        <v>0.74625693796208736</v>
      </c>
      <c r="P74" s="21" t="s">
        <v>496</v>
      </c>
      <c r="Q74" s="24">
        <v>1.4062347117829093</v>
      </c>
      <c r="R74">
        <v>0.41715601204918146</v>
      </c>
    </row>
    <row r="75" spans="2:18" x14ac:dyDescent="0.25">
      <c r="B75" s="4" t="s">
        <v>129</v>
      </c>
      <c r="C75" s="4">
        <v>2</v>
      </c>
      <c r="D75" s="4">
        <v>232</v>
      </c>
      <c r="E75" s="4">
        <f>(C75+D75)</f>
        <v>234</v>
      </c>
      <c r="F75" s="4">
        <f>(C75/E75)*100</f>
        <v>0.85470085470085477</v>
      </c>
      <c r="G75" s="32"/>
      <c r="I75" s="4" t="s">
        <v>144</v>
      </c>
      <c r="J75" s="4">
        <v>202</v>
      </c>
      <c r="K75" s="4">
        <v>24</v>
      </c>
      <c r="L75" s="4">
        <f>(J75+K75)</f>
        <v>226</v>
      </c>
      <c r="M75" s="4">
        <f>(J75/L75)*100</f>
        <v>89.380530973451329</v>
      </c>
      <c r="N75" s="8"/>
      <c r="P75" s="21"/>
      <c r="Q75" s="24"/>
    </row>
    <row r="76" spans="2:18" x14ac:dyDescent="0.25">
      <c r="B76" s="4" t="s">
        <v>130</v>
      </c>
      <c r="C76" s="4">
        <v>12</v>
      </c>
      <c r="D76" s="4">
        <v>157</v>
      </c>
      <c r="E76" s="4">
        <f t="shared" ref="E76" si="107">(C76+D76)</f>
        <v>169</v>
      </c>
      <c r="F76" s="4">
        <f t="shared" ref="F76" si="108">(C76/E76)*100</f>
        <v>7.1005917159763312</v>
      </c>
      <c r="G76" s="32"/>
      <c r="I76" s="4" t="s">
        <v>145</v>
      </c>
      <c r="J76" s="4">
        <v>276</v>
      </c>
      <c r="K76" s="4">
        <v>15</v>
      </c>
      <c r="L76" s="4">
        <f>(J76+K76)</f>
        <v>291</v>
      </c>
      <c r="M76" s="4">
        <f>(J76/L76)*100</f>
        <v>94.845360824742258</v>
      </c>
      <c r="N76" s="8"/>
      <c r="P76" s="21" t="s">
        <v>464</v>
      </c>
      <c r="Q76" s="24">
        <v>1.5662241084157624</v>
      </c>
      <c r="R76">
        <v>0.57779101137997346</v>
      </c>
    </row>
    <row r="77" spans="2:18" x14ac:dyDescent="0.25">
      <c r="B77" s="10" t="s">
        <v>131</v>
      </c>
      <c r="C77" s="10">
        <f>AVERAGE(C74:C76)</f>
        <v>6</v>
      </c>
      <c r="D77" s="10">
        <f t="shared" ref="D77:F77" si="109">AVERAGE(D74:D76)</f>
        <v>184</v>
      </c>
      <c r="E77" s="10">
        <f t="shared" si="109"/>
        <v>190</v>
      </c>
      <c r="F77" s="10">
        <f t="shared" si="109"/>
        <v>3.4501673838385032</v>
      </c>
      <c r="G77" s="32">
        <f t="shared" si="103"/>
        <v>1.878606765427006</v>
      </c>
      <c r="I77" s="4" t="s">
        <v>146</v>
      </c>
      <c r="J77" s="4">
        <v>272</v>
      </c>
      <c r="K77" s="4">
        <v>20</v>
      </c>
      <c r="L77" s="4">
        <f t="shared" ref="L77" si="110">(J77+K77)</f>
        <v>292</v>
      </c>
      <c r="M77" s="4">
        <f t="shared" ref="M77" si="111">(J77/L77)*100</f>
        <v>93.150684931506845</v>
      </c>
      <c r="N77" s="8"/>
      <c r="P77" s="21" t="s">
        <v>497</v>
      </c>
      <c r="Q77" s="24">
        <v>4.4619469131203466</v>
      </c>
      <c r="R77">
        <v>1.0792462105563403</v>
      </c>
    </row>
    <row r="78" spans="2:18" x14ac:dyDescent="0.25">
      <c r="B78" s="4" t="s">
        <v>132</v>
      </c>
      <c r="C78" s="4">
        <v>55</v>
      </c>
      <c r="D78" s="4">
        <v>47</v>
      </c>
      <c r="E78" s="4">
        <f>(C78+D78)</f>
        <v>102</v>
      </c>
      <c r="F78" s="4">
        <f>(C78/E78)*100</f>
        <v>53.921568627450981</v>
      </c>
      <c r="G78" s="32"/>
      <c r="I78" s="10" t="s">
        <v>147</v>
      </c>
      <c r="J78" s="10">
        <f>AVERAGE(J75:J77)</f>
        <v>250</v>
      </c>
      <c r="K78" s="10">
        <f t="shared" ref="K78:M78" si="112">AVERAGE(K75:K77)</f>
        <v>19.666666666666668</v>
      </c>
      <c r="L78" s="10">
        <f t="shared" si="112"/>
        <v>269.66666666666669</v>
      </c>
      <c r="M78" s="10">
        <f t="shared" si="112"/>
        <v>92.458858909900144</v>
      </c>
      <c r="N78" s="8">
        <f t="shared" ref="N78:N86" si="113">STDEV(M75:M77)/SQRT(3)</f>
        <v>1.6150396031283802</v>
      </c>
      <c r="P78" s="21" t="s">
        <v>498</v>
      </c>
      <c r="Q78" s="24">
        <v>84.947738421214197</v>
      </c>
      <c r="R78">
        <v>1.7709212584863421</v>
      </c>
    </row>
    <row r="79" spans="2:18" x14ac:dyDescent="0.25">
      <c r="B79" s="4" t="s">
        <v>133</v>
      </c>
      <c r="C79" s="4">
        <v>68</v>
      </c>
      <c r="D79" s="4">
        <v>61</v>
      </c>
      <c r="E79" s="4">
        <f>(C79+D79)</f>
        <v>129</v>
      </c>
      <c r="F79" s="4">
        <f>(C79/E79)*100</f>
        <v>52.713178294573652</v>
      </c>
      <c r="G79" s="32"/>
      <c r="I79" s="4" t="s">
        <v>583</v>
      </c>
      <c r="J79" s="4">
        <v>133</v>
      </c>
      <c r="K79" s="4">
        <v>37</v>
      </c>
      <c r="L79" s="4">
        <f>(J79+K79)</f>
        <v>170</v>
      </c>
      <c r="M79" s="4">
        <f>(J79/L79)*100</f>
        <v>78.235294117647058</v>
      </c>
      <c r="N79" s="8"/>
      <c r="P79" s="21" t="s">
        <v>499</v>
      </c>
      <c r="Q79" s="24">
        <v>68.454307390434849</v>
      </c>
      <c r="R79">
        <v>1.2159472039949133</v>
      </c>
    </row>
    <row r="80" spans="2:18" x14ac:dyDescent="0.25">
      <c r="B80" s="4" t="s">
        <v>134</v>
      </c>
      <c r="C80" s="4">
        <v>45</v>
      </c>
      <c r="D80" s="4">
        <v>49</v>
      </c>
      <c r="E80" s="4">
        <f t="shared" ref="E80" si="114">(C80+D80)</f>
        <v>94</v>
      </c>
      <c r="F80" s="4">
        <f t="shared" ref="F80" si="115">(C80/E80)*100</f>
        <v>47.872340425531917</v>
      </c>
      <c r="G80" s="32"/>
      <c r="I80" s="4" t="s">
        <v>584</v>
      </c>
      <c r="J80" s="4">
        <v>167</v>
      </c>
      <c r="K80" s="4">
        <v>45</v>
      </c>
      <c r="L80" s="4">
        <f>(J80+K80)</f>
        <v>212</v>
      </c>
      <c r="M80" s="4">
        <f>(J80/L80)*100</f>
        <v>78.773584905660371</v>
      </c>
      <c r="N80" s="8"/>
      <c r="P80" s="21"/>
      <c r="Q80" s="24"/>
    </row>
    <row r="81" spans="2:18" x14ac:dyDescent="0.25">
      <c r="B81" s="10" t="s">
        <v>135</v>
      </c>
      <c r="C81" s="10">
        <f>AVERAGE(C78:C80)</f>
        <v>56</v>
      </c>
      <c r="D81" s="10">
        <f t="shared" ref="D81:F81" si="116">AVERAGE(D78:D80)</f>
        <v>52.333333333333336</v>
      </c>
      <c r="E81" s="10">
        <f t="shared" si="116"/>
        <v>108.33333333333333</v>
      </c>
      <c r="F81" s="10">
        <f t="shared" si="116"/>
        <v>51.502362449185512</v>
      </c>
      <c r="G81" s="32">
        <f t="shared" si="103"/>
        <v>1.8482285859984489</v>
      </c>
      <c r="I81" s="4" t="s">
        <v>585</v>
      </c>
      <c r="J81" s="4">
        <v>187</v>
      </c>
      <c r="K81" s="4">
        <v>37</v>
      </c>
      <c r="L81" s="4">
        <f t="shared" ref="L81" si="117">(J81+K81)</f>
        <v>224</v>
      </c>
      <c r="M81" s="4">
        <f t="shared" ref="M81" si="118">(J81/L81)*100</f>
        <v>83.482142857142861</v>
      </c>
      <c r="N81" s="8"/>
      <c r="P81" s="21" t="s">
        <v>464</v>
      </c>
      <c r="Q81" s="24">
        <v>1.5662241084157624</v>
      </c>
      <c r="R81">
        <v>0.57779101137997346</v>
      </c>
    </row>
    <row r="82" spans="2:18" x14ac:dyDescent="0.25">
      <c r="B82" s="4" t="s">
        <v>136</v>
      </c>
      <c r="C82" s="4">
        <v>12</v>
      </c>
      <c r="D82" s="4">
        <v>110</v>
      </c>
      <c r="E82" s="4">
        <f>(C82+D82)</f>
        <v>122</v>
      </c>
      <c r="F82" s="4">
        <f>(C82/E82)*100</f>
        <v>9.8360655737704921</v>
      </c>
      <c r="G82" s="32"/>
      <c r="I82" s="10" t="s">
        <v>586</v>
      </c>
      <c r="J82" s="10">
        <f>AVERAGE(J79:J81)</f>
        <v>162.33333333333334</v>
      </c>
      <c r="K82" s="10">
        <f t="shared" ref="K82:M82" si="119">AVERAGE(K79:K81)</f>
        <v>39.666666666666664</v>
      </c>
      <c r="L82" s="10">
        <f t="shared" si="119"/>
        <v>202</v>
      </c>
      <c r="M82" s="10">
        <f t="shared" si="119"/>
        <v>80.163673960150092</v>
      </c>
      <c r="N82" s="8">
        <f t="shared" si="113"/>
        <v>1.6664949353204648</v>
      </c>
      <c r="P82" s="21" t="s">
        <v>479</v>
      </c>
      <c r="Q82" s="24">
        <v>2.7228721008731998</v>
      </c>
      <c r="R82">
        <v>0.21604765379428853</v>
      </c>
    </row>
    <row r="83" spans="2:18" x14ac:dyDescent="0.25">
      <c r="B83" s="4" t="s">
        <v>137</v>
      </c>
      <c r="C83" s="4">
        <v>2</v>
      </c>
      <c r="D83" s="4">
        <v>191</v>
      </c>
      <c r="E83" s="4">
        <f>(C83+D83)</f>
        <v>193</v>
      </c>
      <c r="F83" s="4">
        <f>(C83/E83)*100</f>
        <v>1.0362694300518136</v>
      </c>
      <c r="G83" s="32"/>
      <c r="I83" s="4" t="s">
        <v>587</v>
      </c>
      <c r="J83" s="4">
        <v>145</v>
      </c>
      <c r="K83" s="4">
        <v>20</v>
      </c>
      <c r="L83" s="4">
        <f>(J83+K83)</f>
        <v>165</v>
      </c>
      <c r="M83" s="4">
        <f>(J83/L83)*100</f>
        <v>87.878787878787875</v>
      </c>
      <c r="N83" s="8"/>
      <c r="P83" s="21" t="s">
        <v>500</v>
      </c>
      <c r="Q83" s="24">
        <v>94.668674507411836</v>
      </c>
      <c r="R83">
        <v>1.1139723205581584</v>
      </c>
    </row>
    <row r="84" spans="2:18" x14ac:dyDescent="0.25">
      <c r="B84" s="4" t="s">
        <v>138</v>
      </c>
      <c r="C84" s="4">
        <v>10</v>
      </c>
      <c r="D84" s="4">
        <v>148</v>
      </c>
      <c r="E84" s="4">
        <f t="shared" ref="E84" si="120">(C84+D84)</f>
        <v>158</v>
      </c>
      <c r="F84" s="4">
        <f t="shared" ref="F84" si="121">(C84/E84)*100</f>
        <v>6.3291139240506329</v>
      </c>
      <c r="G84" s="32"/>
      <c r="I84" s="4" t="s">
        <v>588</v>
      </c>
      <c r="J84" s="4">
        <v>76</v>
      </c>
      <c r="K84" s="4">
        <v>17</v>
      </c>
      <c r="L84" s="4">
        <f>(J84+K84)</f>
        <v>93</v>
      </c>
      <c r="M84" s="4">
        <f>(J84/L84)*100</f>
        <v>81.72043010752688</v>
      </c>
      <c r="N84" s="8"/>
      <c r="P84" s="21" t="s">
        <v>501</v>
      </c>
      <c r="Q84" s="24">
        <v>97.236134441684769</v>
      </c>
      <c r="R84">
        <v>0.64335711459846934</v>
      </c>
    </row>
    <row r="85" spans="2:18" x14ac:dyDescent="0.25">
      <c r="B85" s="10" t="s">
        <v>139</v>
      </c>
      <c r="C85" s="10">
        <f>AVERAGE(C82:C84)</f>
        <v>8</v>
      </c>
      <c r="D85" s="10">
        <f t="shared" ref="D85:F85" si="122">AVERAGE(D82:D84)</f>
        <v>149.66666666666666</v>
      </c>
      <c r="E85" s="10">
        <f t="shared" si="122"/>
        <v>157.66666666666666</v>
      </c>
      <c r="F85" s="10">
        <f t="shared" si="122"/>
        <v>5.7338163092909795</v>
      </c>
      <c r="G85" s="32">
        <f t="shared" si="103"/>
        <v>2.557660876683709</v>
      </c>
      <c r="I85" s="4" t="s">
        <v>589</v>
      </c>
      <c r="J85" s="4">
        <v>145</v>
      </c>
      <c r="K85" s="4">
        <v>19</v>
      </c>
      <c r="L85" s="4">
        <f t="shared" ref="L85" si="123">(J85+K85)</f>
        <v>164</v>
      </c>
      <c r="M85" s="4">
        <f t="shared" ref="M85" si="124">(J85/L85)*100</f>
        <v>88.41463414634147</v>
      </c>
      <c r="N85" s="8"/>
      <c r="P85" s="21"/>
      <c r="Q85" s="24"/>
    </row>
    <row r="86" spans="2:18" x14ac:dyDescent="0.25">
      <c r="I86" s="10" t="s">
        <v>590</v>
      </c>
      <c r="J86" s="10">
        <f>AVERAGE(J83:J85)</f>
        <v>122</v>
      </c>
      <c r="K86" s="10">
        <f t="shared" ref="K86:M86" si="125">AVERAGE(K83:K85)</f>
        <v>18.666666666666668</v>
      </c>
      <c r="L86" s="10">
        <f t="shared" si="125"/>
        <v>140.66666666666666</v>
      </c>
      <c r="M86" s="10">
        <f t="shared" si="125"/>
        <v>86.004617377552066</v>
      </c>
      <c r="N86" s="8">
        <f t="shared" si="113"/>
        <v>2.1476714699954487</v>
      </c>
      <c r="P86" s="21" t="s">
        <v>464</v>
      </c>
      <c r="Q86" s="24">
        <v>1.5662241084157624</v>
      </c>
      <c r="R86">
        <v>0.57779101137997346</v>
      </c>
    </row>
    <row r="87" spans="2:18" x14ac:dyDescent="0.25">
      <c r="B87" s="4" t="s">
        <v>1</v>
      </c>
      <c r="C87" s="4" t="s">
        <v>2</v>
      </c>
      <c r="D87" s="4" t="s">
        <v>3</v>
      </c>
      <c r="E87" s="4" t="s">
        <v>4</v>
      </c>
      <c r="F87" s="4" t="s">
        <v>5</v>
      </c>
      <c r="I87" s="24"/>
      <c r="J87" s="24"/>
      <c r="K87" s="24"/>
      <c r="L87" s="24"/>
      <c r="M87" s="24"/>
      <c r="P87" s="21" t="s">
        <v>482</v>
      </c>
      <c r="Q87" s="24">
        <v>6.4214951905568745</v>
      </c>
      <c r="R87">
        <v>0.40359729165808939</v>
      </c>
    </row>
    <row r="88" spans="2:18" x14ac:dyDescent="0.25">
      <c r="B88" s="4" t="s">
        <v>164</v>
      </c>
      <c r="C88" s="4">
        <v>8</v>
      </c>
      <c r="D88" s="4">
        <v>120</v>
      </c>
      <c r="E88" s="4">
        <f>(C88+D88)</f>
        <v>128</v>
      </c>
      <c r="F88" s="4">
        <f>(C88/E88)*100</f>
        <v>6.25</v>
      </c>
      <c r="I88" s="4" t="s">
        <v>1</v>
      </c>
      <c r="J88" s="4" t="s">
        <v>2</v>
      </c>
      <c r="K88" s="4" t="s">
        <v>3</v>
      </c>
      <c r="L88" s="4" t="s">
        <v>4</v>
      </c>
      <c r="M88" s="4" t="s">
        <v>5</v>
      </c>
      <c r="N88" s="1"/>
      <c r="P88" s="21" t="s">
        <v>408</v>
      </c>
      <c r="Q88" s="24">
        <v>93.940891351446567</v>
      </c>
      <c r="R88">
        <v>1.8657387878366045</v>
      </c>
    </row>
    <row r="89" spans="2:18" x14ac:dyDescent="0.25">
      <c r="B89" s="4" t="s">
        <v>165</v>
      </c>
      <c r="C89" s="4">
        <v>8</v>
      </c>
      <c r="D89" s="4">
        <v>90</v>
      </c>
      <c r="E89" s="4">
        <f>(C89+D89)</f>
        <v>98</v>
      </c>
      <c r="F89" s="4">
        <f>(C89/E89)*100</f>
        <v>8.1632653061224492</v>
      </c>
      <c r="I89" s="4" t="s">
        <v>148</v>
      </c>
      <c r="J89" s="4">
        <v>215</v>
      </c>
      <c r="K89" s="4">
        <v>16</v>
      </c>
      <c r="L89" s="4">
        <f>(J89+K89)</f>
        <v>231</v>
      </c>
      <c r="M89" s="4">
        <f>(J89/L89)*100</f>
        <v>93.073593073593074</v>
      </c>
      <c r="N89" s="1"/>
      <c r="P89" s="21" t="s">
        <v>415</v>
      </c>
      <c r="Q89" s="24">
        <v>96.228901207620751</v>
      </c>
      <c r="R89">
        <v>0.17811339477560312</v>
      </c>
    </row>
    <row r="90" spans="2:18" x14ac:dyDescent="0.25">
      <c r="B90" s="4" t="s">
        <v>166</v>
      </c>
      <c r="C90" s="4">
        <v>8</v>
      </c>
      <c r="D90" s="4">
        <v>142</v>
      </c>
      <c r="E90" s="4">
        <f t="shared" ref="E90" si="126">(C90+D90)</f>
        <v>150</v>
      </c>
      <c r="F90" s="4">
        <f t="shared" ref="F90" si="127">(C90/E90)*100</f>
        <v>5.3333333333333339</v>
      </c>
      <c r="I90" s="4" t="s">
        <v>149</v>
      </c>
      <c r="J90" s="4">
        <v>220</v>
      </c>
      <c r="K90" s="4">
        <v>14</v>
      </c>
      <c r="L90" s="4">
        <f>(J90+K90)</f>
        <v>234</v>
      </c>
      <c r="M90" s="4">
        <f>(J90/L90)*100</f>
        <v>94.01709401709401</v>
      </c>
      <c r="N90" s="1"/>
      <c r="P90" s="21"/>
      <c r="Q90" s="24"/>
    </row>
    <row r="91" spans="2:18" x14ac:dyDescent="0.25">
      <c r="B91" s="10" t="s">
        <v>167</v>
      </c>
      <c r="C91" s="10">
        <f>AVERAGE(C88:C90)</f>
        <v>8</v>
      </c>
      <c r="D91" s="10">
        <f t="shared" ref="D91:F91" si="128">AVERAGE(D88:D90)</f>
        <v>117.33333333333333</v>
      </c>
      <c r="E91" s="10">
        <f t="shared" si="128"/>
        <v>125.33333333333333</v>
      </c>
      <c r="F91" s="10">
        <f t="shared" si="128"/>
        <v>6.5821995464852607</v>
      </c>
      <c r="G91" s="13">
        <f>STDEV(F88:F90)/SQRT(3)</f>
        <v>0.83364583740484788</v>
      </c>
      <c r="I91" s="4" t="s">
        <v>150</v>
      </c>
      <c r="J91" s="4">
        <v>284</v>
      </c>
      <c r="K91" s="4">
        <v>20</v>
      </c>
      <c r="L91" s="4">
        <f t="shared" ref="L91" si="129">(J91+K91)</f>
        <v>304</v>
      </c>
      <c r="M91" s="4">
        <f t="shared" ref="M91" si="130">(J91/L91)*100</f>
        <v>93.421052631578945</v>
      </c>
      <c r="N91" s="1"/>
      <c r="P91" s="21" t="s">
        <v>464</v>
      </c>
      <c r="Q91" s="24">
        <v>1.5662241084157624</v>
      </c>
      <c r="R91">
        <v>0.57779101137997346</v>
      </c>
    </row>
    <row r="92" spans="2:18" x14ac:dyDescent="0.25">
      <c r="B92" s="4" t="s">
        <v>168</v>
      </c>
      <c r="C92" s="4">
        <v>88</v>
      </c>
      <c r="D92" s="4">
        <v>15</v>
      </c>
      <c r="E92" s="4">
        <f>(C92+D92)</f>
        <v>103</v>
      </c>
      <c r="F92" s="4">
        <f>(C92/E92)*100</f>
        <v>85.436893203883486</v>
      </c>
      <c r="G92" s="13"/>
      <c r="I92" s="10" t="s">
        <v>151</v>
      </c>
      <c r="J92" s="10">
        <f>AVERAGE(J89:J91)</f>
        <v>239.66666666666666</v>
      </c>
      <c r="K92" s="10">
        <f t="shared" ref="K92:M92" si="131">AVERAGE(K89:K91)</f>
        <v>16.666666666666668</v>
      </c>
      <c r="L92" s="10">
        <f t="shared" si="131"/>
        <v>256.33333333333331</v>
      </c>
      <c r="M92" s="10">
        <f t="shared" si="131"/>
        <v>93.503913240755352</v>
      </c>
      <c r="N92" s="8">
        <f>STDEV(M89:M91)/SQRT(3)</f>
        <v>0.27549828675305288</v>
      </c>
      <c r="P92" s="21" t="s">
        <v>485</v>
      </c>
      <c r="Q92" s="24">
        <v>2.9282102841128919</v>
      </c>
      <c r="R92">
        <v>0.89929808822134571</v>
      </c>
    </row>
    <row r="93" spans="2:18" x14ac:dyDescent="0.25">
      <c r="B93" s="4" t="s">
        <v>169</v>
      </c>
      <c r="C93" s="4">
        <v>140</v>
      </c>
      <c r="D93" s="4">
        <v>25</v>
      </c>
      <c r="E93" s="4">
        <f>(C93+D93)</f>
        <v>165</v>
      </c>
      <c r="F93" s="4">
        <f>(C93/E93)*100</f>
        <v>84.848484848484844</v>
      </c>
      <c r="G93" s="13"/>
      <c r="I93" s="4" t="s">
        <v>152</v>
      </c>
      <c r="J93" s="4">
        <v>7</v>
      </c>
      <c r="K93" s="4">
        <v>322</v>
      </c>
      <c r="L93" s="4">
        <f>(J93+K93)</f>
        <v>329</v>
      </c>
      <c r="M93" s="4">
        <f>(J93/L93)*100</f>
        <v>2.1276595744680851</v>
      </c>
      <c r="N93" s="8"/>
      <c r="P93" s="21" t="s">
        <v>502</v>
      </c>
      <c r="Q93" s="24">
        <v>81.659793547048437</v>
      </c>
      <c r="R93">
        <v>1.3220609382170037</v>
      </c>
    </row>
    <row r="94" spans="2:18" x14ac:dyDescent="0.25">
      <c r="B94" s="4" t="s">
        <v>170</v>
      </c>
      <c r="C94" s="4">
        <v>123</v>
      </c>
      <c r="D94" s="4">
        <v>24</v>
      </c>
      <c r="E94" s="4">
        <f t="shared" ref="E94" si="132">(C94+D94)</f>
        <v>147</v>
      </c>
      <c r="F94" s="4">
        <f t="shared" ref="F94" si="133">(C94/E94)*100</f>
        <v>83.673469387755105</v>
      </c>
      <c r="G94" s="13"/>
      <c r="I94" s="4" t="s">
        <v>153</v>
      </c>
      <c r="J94" s="4">
        <v>2</v>
      </c>
      <c r="K94" s="4">
        <v>291</v>
      </c>
      <c r="L94" s="4">
        <f>(J94+K94)</f>
        <v>293</v>
      </c>
      <c r="M94" s="4">
        <f>(J94/L94)*100</f>
        <v>0.68259385665529015</v>
      </c>
      <c r="N94" s="8"/>
      <c r="P94" s="21" t="s">
        <v>503</v>
      </c>
      <c r="Q94" s="24">
        <v>91.308615260520881</v>
      </c>
      <c r="R94">
        <v>1.4970099873806335</v>
      </c>
    </row>
    <row r="95" spans="2:18" x14ac:dyDescent="0.25">
      <c r="B95" s="10" t="s">
        <v>171</v>
      </c>
      <c r="C95" s="10">
        <f>AVERAGE(C92:C94)</f>
        <v>117</v>
      </c>
      <c r="D95" s="10">
        <f t="shared" ref="D95:F95" si="134">AVERAGE(D92:D94)</f>
        <v>21.333333333333332</v>
      </c>
      <c r="E95" s="10">
        <f t="shared" si="134"/>
        <v>138.33333333333334</v>
      </c>
      <c r="F95" s="10">
        <f t="shared" si="134"/>
        <v>84.652949146707826</v>
      </c>
      <c r="G95" s="13">
        <f t="shared" ref="G95:G127" si="135">STDEV(F92:F94)/SQRT(3)</f>
        <v>0.51836008939226552</v>
      </c>
      <c r="I95" s="4" t="s">
        <v>154</v>
      </c>
      <c r="J95" s="4">
        <v>5</v>
      </c>
      <c r="K95" s="4">
        <v>350</v>
      </c>
      <c r="L95" s="4">
        <f t="shared" ref="L95" si="136">(J95+K95)</f>
        <v>355</v>
      </c>
      <c r="M95" s="4">
        <f t="shared" ref="M95" si="137">(J95/L95)*100</f>
        <v>1.4084507042253522</v>
      </c>
      <c r="N95" s="8"/>
      <c r="P95" s="21"/>
      <c r="Q95" s="24"/>
    </row>
    <row r="96" spans="2:18" x14ac:dyDescent="0.25">
      <c r="B96" s="4" t="s">
        <v>172</v>
      </c>
      <c r="C96" s="4">
        <v>236</v>
      </c>
      <c r="D96" s="4">
        <v>19</v>
      </c>
      <c r="E96" s="4">
        <f>(C96+D96)</f>
        <v>255</v>
      </c>
      <c r="F96" s="4">
        <f>(C96/E96)*100</f>
        <v>92.549019607843135</v>
      </c>
      <c r="G96" s="13"/>
      <c r="I96" s="10" t="s">
        <v>155</v>
      </c>
      <c r="J96" s="10">
        <f>AVERAGE(J93:J95)</f>
        <v>4.666666666666667</v>
      </c>
      <c r="K96" s="10">
        <f t="shared" ref="K96:M96" si="138">AVERAGE(K93:K95)</f>
        <v>321</v>
      </c>
      <c r="L96" s="10">
        <f t="shared" si="138"/>
        <v>325.66666666666669</v>
      </c>
      <c r="M96" s="10">
        <f t="shared" si="138"/>
        <v>1.4062347117829093</v>
      </c>
      <c r="N96" s="8">
        <f t="shared" ref="N96:N124" si="139">STDEV(M93:M95)/SQRT(3)</f>
        <v>0.41715601204918146</v>
      </c>
      <c r="P96" s="21" t="s">
        <v>464</v>
      </c>
      <c r="Q96" s="24">
        <v>1.5662241084157624</v>
      </c>
      <c r="R96">
        <v>0.57779101137997346</v>
      </c>
    </row>
    <row r="97" spans="1:18" x14ac:dyDescent="0.25">
      <c r="B97" s="4" t="s">
        <v>173</v>
      </c>
      <c r="C97" s="4">
        <v>192</v>
      </c>
      <c r="D97" s="4">
        <v>12</v>
      </c>
      <c r="E97" s="4">
        <f>(C97+D97)</f>
        <v>204</v>
      </c>
      <c r="F97" s="4">
        <f>(C97/E97)*100</f>
        <v>94.117647058823522</v>
      </c>
      <c r="G97" s="13"/>
      <c r="I97" s="4" t="s">
        <v>156</v>
      </c>
      <c r="J97" s="4">
        <v>219</v>
      </c>
      <c r="K97" s="4">
        <v>30</v>
      </c>
      <c r="L97" s="4">
        <f>(J97+K97)</f>
        <v>249</v>
      </c>
      <c r="M97" s="4">
        <f>(J97/L97)*100</f>
        <v>87.951807228915655</v>
      </c>
      <c r="N97" s="8"/>
      <c r="P97" s="21" t="s">
        <v>504</v>
      </c>
      <c r="Q97" s="24">
        <v>6.6789084095058486</v>
      </c>
      <c r="R97">
        <v>0.74806451313879241</v>
      </c>
    </row>
    <row r="98" spans="1:18" x14ac:dyDescent="0.25">
      <c r="B98" s="4" t="s">
        <v>174</v>
      </c>
      <c r="C98" s="4">
        <v>261</v>
      </c>
      <c r="D98" s="4">
        <v>18</v>
      </c>
      <c r="E98" s="4">
        <f t="shared" ref="E98" si="140">(C98+D98)</f>
        <v>279</v>
      </c>
      <c r="F98" s="4">
        <f t="shared" ref="F98" si="141">(C98/E98)*100</f>
        <v>93.548387096774192</v>
      </c>
      <c r="G98" s="13"/>
      <c r="I98" s="4" t="s">
        <v>157</v>
      </c>
      <c r="J98" s="4">
        <v>277</v>
      </c>
      <c r="K98" s="4">
        <v>27</v>
      </c>
      <c r="L98" s="4">
        <f>(J98+K98)</f>
        <v>304</v>
      </c>
      <c r="M98" s="4">
        <f>(J98/L98)*100</f>
        <v>91.118421052631575</v>
      </c>
      <c r="N98" s="8"/>
      <c r="P98" s="21" t="s">
        <v>505</v>
      </c>
      <c r="Q98" s="24">
        <v>87.834296035802126</v>
      </c>
      <c r="R98">
        <v>0.49938019524356292</v>
      </c>
    </row>
    <row r="99" spans="1:18" x14ac:dyDescent="0.25">
      <c r="B99" s="10" t="s">
        <v>175</v>
      </c>
      <c r="C99" s="10">
        <f>AVERAGE(C96:C98)</f>
        <v>229.66666666666666</v>
      </c>
      <c r="D99" s="10">
        <f t="shared" ref="D99:F99" si="142">AVERAGE(D96:D98)</f>
        <v>16.333333333333332</v>
      </c>
      <c r="E99" s="10">
        <f t="shared" si="142"/>
        <v>246</v>
      </c>
      <c r="F99" s="10">
        <f t="shared" si="142"/>
        <v>93.40501792114695</v>
      </c>
      <c r="G99" s="13">
        <f t="shared" si="135"/>
        <v>0.45846267037507454</v>
      </c>
      <c r="I99" s="4" t="s">
        <v>158</v>
      </c>
      <c r="J99" s="4">
        <v>276</v>
      </c>
      <c r="K99" s="4">
        <v>20</v>
      </c>
      <c r="L99" s="4">
        <f t="shared" ref="L99" si="143">(J99+K99)</f>
        <v>296</v>
      </c>
      <c r="M99" s="4">
        <f t="shared" ref="M99" si="144">(J99/L99)*100</f>
        <v>93.243243243243242</v>
      </c>
      <c r="N99" s="8"/>
      <c r="P99" s="21" t="s">
        <v>506</v>
      </c>
      <c r="Q99" s="24">
        <v>92.633799039329006</v>
      </c>
      <c r="R99">
        <v>1.1299501257663502</v>
      </c>
    </row>
    <row r="100" spans="1:18" x14ac:dyDescent="0.25">
      <c r="B100" s="4" t="s">
        <v>176</v>
      </c>
      <c r="C100" s="4">
        <v>211</v>
      </c>
      <c r="D100" s="4">
        <v>20</v>
      </c>
      <c r="E100" s="4">
        <f>(C100+D100)</f>
        <v>231</v>
      </c>
      <c r="F100" s="4">
        <f>(C100/E100)*100</f>
        <v>91.341991341991346</v>
      </c>
      <c r="G100" s="13"/>
      <c r="I100" s="10" t="s">
        <v>159</v>
      </c>
      <c r="J100" s="10">
        <f>AVERAGE(J97:J99)</f>
        <v>257.33333333333331</v>
      </c>
      <c r="K100" s="10">
        <f t="shared" ref="K100:M100" si="145">AVERAGE(K97:K99)</f>
        <v>25.666666666666668</v>
      </c>
      <c r="L100" s="10">
        <f t="shared" si="145"/>
        <v>283</v>
      </c>
      <c r="M100" s="10">
        <f t="shared" si="145"/>
        <v>90.771157174930167</v>
      </c>
      <c r="N100" s="8">
        <f t="shared" si="139"/>
        <v>1.5373427208441979</v>
      </c>
      <c r="P100" s="21"/>
      <c r="Q100" s="24"/>
    </row>
    <row r="101" spans="1:18" x14ac:dyDescent="0.25">
      <c r="B101" s="4" t="s">
        <v>177</v>
      </c>
      <c r="C101" s="4">
        <v>205</v>
      </c>
      <c r="D101" s="4">
        <v>22</v>
      </c>
      <c r="E101" s="4">
        <f>(C101+D101)</f>
        <v>227</v>
      </c>
      <c r="F101" s="4">
        <f>(C101/E101)*100</f>
        <v>90.308370044052865</v>
      </c>
      <c r="G101" s="13"/>
      <c r="I101" s="4" t="s">
        <v>160</v>
      </c>
      <c r="J101" s="4">
        <v>217</v>
      </c>
      <c r="K101" s="4">
        <v>27</v>
      </c>
      <c r="L101" s="4">
        <f>(J101+K101)</f>
        <v>244</v>
      </c>
      <c r="M101" s="4">
        <f>(J101/L101)*100</f>
        <v>88.934426229508205</v>
      </c>
      <c r="N101" s="8"/>
      <c r="P101" s="21" t="s">
        <v>467</v>
      </c>
      <c r="Q101" s="24">
        <v>1.1900831259256848</v>
      </c>
      <c r="R101">
        <v>0.5876471246269791</v>
      </c>
    </row>
    <row r="102" spans="1:18" x14ac:dyDescent="0.25">
      <c r="B102" s="4" t="s">
        <v>178</v>
      </c>
      <c r="C102" s="4">
        <v>213</v>
      </c>
      <c r="D102" s="4">
        <v>28</v>
      </c>
      <c r="E102" s="4">
        <f t="shared" ref="E102" si="146">(C102+D102)</f>
        <v>241</v>
      </c>
      <c r="F102" s="4">
        <f t="shared" ref="F102" si="147">(C102/E102)*100</f>
        <v>88.38174273858921</v>
      </c>
      <c r="G102" s="13"/>
      <c r="I102" s="4" t="s">
        <v>161</v>
      </c>
      <c r="J102" s="4">
        <v>111</v>
      </c>
      <c r="K102" s="4">
        <v>11</v>
      </c>
      <c r="L102" s="4">
        <f>(J102+K102)</f>
        <v>122</v>
      </c>
      <c r="M102" s="4">
        <f>(J102/L102)*100</f>
        <v>90.983606557377044</v>
      </c>
      <c r="N102" s="8"/>
      <c r="P102" s="21" t="s">
        <v>470</v>
      </c>
      <c r="Q102" s="24">
        <v>3.4501673838385032</v>
      </c>
      <c r="R102">
        <v>1.878606765427006</v>
      </c>
    </row>
    <row r="103" spans="1:18" x14ac:dyDescent="0.25">
      <c r="B103" s="10" t="s">
        <v>179</v>
      </c>
      <c r="C103" s="10">
        <f>AVERAGE(C100:C102)</f>
        <v>209.66666666666666</v>
      </c>
      <c r="D103" s="10">
        <f t="shared" ref="D103:F103" si="148">AVERAGE(D100:D102)</f>
        <v>23.333333333333332</v>
      </c>
      <c r="E103" s="10">
        <f t="shared" si="148"/>
        <v>233</v>
      </c>
      <c r="F103" s="10">
        <f t="shared" si="148"/>
        <v>90.010701374877797</v>
      </c>
      <c r="G103" s="13">
        <f t="shared" si="135"/>
        <v>0.86741434273408435</v>
      </c>
      <c r="I103" s="4" t="s">
        <v>162</v>
      </c>
      <c r="J103" s="4">
        <v>145</v>
      </c>
      <c r="K103" s="4">
        <v>21</v>
      </c>
      <c r="L103" s="4">
        <f t="shared" ref="L103" si="149">(J103+K103)</f>
        <v>166</v>
      </c>
      <c r="M103" s="4">
        <f t="shared" ref="M103" si="150">(J103/L103)*100</f>
        <v>87.349397590361448</v>
      </c>
      <c r="N103" s="8"/>
      <c r="P103" s="21" t="s">
        <v>507</v>
      </c>
      <c r="Q103" s="24">
        <v>1.6831819395139505</v>
      </c>
      <c r="R103">
        <v>0.10308659499795646</v>
      </c>
    </row>
    <row r="104" spans="1:18" x14ac:dyDescent="0.25">
      <c r="B104" s="29" t="s">
        <v>591</v>
      </c>
      <c r="C104" s="29">
        <v>186</v>
      </c>
      <c r="D104" s="29">
        <v>41</v>
      </c>
      <c r="E104" s="29">
        <f>(C104+D104)</f>
        <v>227</v>
      </c>
      <c r="F104" s="29">
        <f>(C104/E104)*100</f>
        <v>81.93832599118943</v>
      </c>
      <c r="G104" s="13"/>
      <c r="I104" s="10" t="s">
        <v>163</v>
      </c>
      <c r="J104" s="10">
        <f>AVERAGE(J101:J103)</f>
        <v>157.66666666666666</v>
      </c>
      <c r="K104" s="10">
        <f t="shared" ref="K104:M104" si="151">AVERAGE(K101:K103)</f>
        <v>19.666666666666668</v>
      </c>
      <c r="L104" s="10">
        <f t="shared" si="151"/>
        <v>177.33333333333334</v>
      </c>
      <c r="M104" s="10">
        <f t="shared" si="151"/>
        <v>89.089143459082223</v>
      </c>
      <c r="N104" s="8">
        <f t="shared" si="139"/>
        <v>1.0519540182963383</v>
      </c>
      <c r="P104" s="21" t="s">
        <v>508</v>
      </c>
      <c r="Q104" s="24">
        <v>0.47678275290215594</v>
      </c>
      <c r="R104">
        <v>0.24796030769992838</v>
      </c>
    </row>
    <row r="105" spans="1:18" x14ac:dyDescent="0.25">
      <c r="B105" s="29" t="s">
        <v>592</v>
      </c>
      <c r="C105" s="29">
        <v>129</v>
      </c>
      <c r="D105" s="29">
        <v>41</v>
      </c>
      <c r="E105" s="29">
        <f>(C105+D105)</f>
        <v>170</v>
      </c>
      <c r="F105" s="29">
        <f>(C105/E105)*100</f>
        <v>75.882352941176464</v>
      </c>
      <c r="G105" s="13"/>
      <c r="I105" s="29" t="s">
        <v>180</v>
      </c>
      <c r="J105" s="29">
        <v>226</v>
      </c>
      <c r="K105" s="29">
        <v>29</v>
      </c>
      <c r="L105" s="29">
        <f>(J105+K105)</f>
        <v>255</v>
      </c>
      <c r="M105" s="29">
        <f>(J105/L105)*100</f>
        <v>88.627450980392155</v>
      </c>
      <c r="N105" s="8"/>
      <c r="P105" s="21"/>
      <c r="Q105" s="24"/>
    </row>
    <row r="106" spans="1:18" x14ac:dyDescent="0.25">
      <c r="B106" s="29" t="s">
        <v>593</v>
      </c>
      <c r="C106" s="29">
        <v>151</v>
      </c>
      <c r="D106" s="29">
        <v>17</v>
      </c>
      <c r="E106" s="29">
        <f t="shared" ref="E106" si="152">(C106+D106)</f>
        <v>168</v>
      </c>
      <c r="F106" s="29">
        <f t="shared" ref="F106" si="153">(C106/E106)*100</f>
        <v>89.88095238095238</v>
      </c>
      <c r="G106" s="13"/>
      <c r="I106" s="29" t="s">
        <v>181</v>
      </c>
      <c r="J106" s="29">
        <v>271</v>
      </c>
      <c r="K106" s="29">
        <v>15</v>
      </c>
      <c r="L106" s="29">
        <f>(J106+K106)</f>
        <v>286</v>
      </c>
      <c r="M106" s="29">
        <f>(J106/L106)*100</f>
        <v>94.75524475524476</v>
      </c>
      <c r="N106" s="8"/>
      <c r="P106" s="21" t="s">
        <v>467</v>
      </c>
      <c r="Q106" s="24">
        <v>1.1900831259256848</v>
      </c>
      <c r="R106">
        <v>0.5876471246269791</v>
      </c>
    </row>
    <row r="107" spans="1:18" x14ac:dyDescent="0.25">
      <c r="B107" s="10" t="s">
        <v>594</v>
      </c>
      <c r="C107" s="10">
        <f>AVERAGE(C104:C106)</f>
        <v>155.33333333333334</v>
      </c>
      <c r="D107" s="10">
        <f t="shared" ref="D107:F107" si="154">AVERAGE(D104:D106)</f>
        <v>33</v>
      </c>
      <c r="E107" s="10">
        <f t="shared" si="154"/>
        <v>188.33333333333334</v>
      </c>
      <c r="F107" s="10">
        <f t="shared" si="154"/>
        <v>82.567210437772758</v>
      </c>
      <c r="G107" s="13">
        <f t="shared" si="135"/>
        <v>4.0532628134294262</v>
      </c>
      <c r="I107" s="29" t="s">
        <v>182</v>
      </c>
      <c r="J107" s="29">
        <v>231</v>
      </c>
      <c r="K107" s="29">
        <v>13</v>
      </c>
      <c r="L107" s="29">
        <f t="shared" ref="L107" si="155">(J107+K107)</f>
        <v>244</v>
      </c>
      <c r="M107" s="29">
        <f t="shared" ref="M107" si="156">(J107/L107)*100</f>
        <v>94.672131147540981</v>
      </c>
      <c r="N107" s="8"/>
      <c r="P107" s="21" t="s">
        <v>473</v>
      </c>
      <c r="Q107" s="24">
        <v>6.5821995464852607</v>
      </c>
      <c r="R107">
        <v>0.83364583740484788</v>
      </c>
    </row>
    <row r="108" spans="1:18" x14ac:dyDescent="0.25">
      <c r="B108" s="29" t="s">
        <v>595</v>
      </c>
      <c r="C108" s="29">
        <v>84</v>
      </c>
      <c r="D108" s="29">
        <v>13</v>
      </c>
      <c r="E108" s="29">
        <f>(C108+D108)</f>
        <v>97</v>
      </c>
      <c r="F108" s="29">
        <f>(C108/E108)*100</f>
        <v>86.597938144329902</v>
      </c>
      <c r="G108" s="13"/>
      <c r="I108" s="10" t="s">
        <v>183</v>
      </c>
      <c r="J108" s="10">
        <f>AVERAGE(J105:J107)</f>
        <v>242.66666666666666</v>
      </c>
      <c r="K108" s="10">
        <f t="shared" ref="K108:M108" si="157">AVERAGE(K105:K107)</f>
        <v>19</v>
      </c>
      <c r="L108" s="10">
        <f t="shared" si="157"/>
        <v>261.66666666666669</v>
      </c>
      <c r="M108" s="10">
        <f t="shared" si="157"/>
        <v>92.684942294392627</v>
      </c>
      <c r="N108" s="8">
        <f>STDEV(M105:M107)/SQRT(3)</f>
        <v>2.0288875268923752</v>
      </c>
      <c r="P108" s="21" t="s">
        <v>509</v>
      </c>
      <c r="Q108" s="24">
        <v>53.719797830374752</v>
      </c>
      <c r="R108">
        <v>4.5235917247420065</v>
      </c>
    </row>
    <row r="109" spans="1:18" x14ac:dyDescent="0.25">
      <c r="B109" s="29" t="s">
        <v>596</v>
      </c>
      <c r="C109" s="29">
        <v>87</v>
      </c>
      <c r="D109" s="29">
        <v>21</v>
      </c>
      <c r="E109" s="29">
        <f>(C109+D109)</f>
        <v>108</v>
      </c>
      <c r="F109" s="29">
        <f>(C109/E109)*100</f>
        <v>80.555555555555557</v>
      </c>
      <c r="G109" s="13"/>
      <c r="I109" s="29" t="s">
        <v>184</v>
      </c>
      <c r="J109" s="29">
        <v>197</v>
      </c>
      <c r="K109" s="29">
        <v>92</v>
      </c>
      <c r="L109" s="29">
        <f>(J109+K109)</f>
        <v>289</v>
      </c>
      <c r="M109" s="29">
        <f>(J109/L109)*100</f>
        <v>68.16608996539793</v>
      </c>
      <c r="N109" s="8"/>
      <c r="P109" s="21" t="s">
        <v>510</v>
      </c>
      <c r="Q109" s="24">
        <v>90.771157174930167</v>
      </c>
      <c r="R109">
        <v>1.5373427208441979</v>
      </c>
    </row>
    <row r="110" spans="1:18" x14ac:dyDescent="0.25">
      <c r="B110" s="29" t="s">
        <v>597</v>
      </c>
      <c r="C110" s="29">
        <v>84</v>
      </c>
      <c r="D110" s="29">
        <v>22</v>
      </c>
      <c r="E110" s="29">
        <f t="shared" ref="E110" si="158">(C110+D110)</f>
        <v>106</v>
      </c>
      <c r="F110" s="29">
        <f t="shared" ref="F110" si="159">(C110/E110)*100</f>
        <v>79.245283018867923</v>
      </c>
      <c r="G110" s="13"/>
      <c r="I110" s="29" t="s">
        <v>185</v>
      </c>
      <c r="J110" s="29">
        <v>139</v>
      </c>
      <c r="K110" s="29">
        <v>70</v>
      </c>
      <c r="L110" s="29">
        <f>(J110+K110)</f>
        <v>209</v>
      </c>
      <c r="M110" s="29">
        <f>(J110/L110)*100</f>
        <v>66.507177033492823</v>
      </c>
      <c r="N110" s="8"/>
      <c r="P110" s="21"/>
      <c r="Q110" s="24"/>
    </row>
    <row r="111" spans="1:18" x14ac:dyDescent="0.25">
      <c r="B111" s="10" t="s">
        <v>598</v>
      </c>
      <c r="C111" s="10">
        <f>AVERAGE(C108:C110)</f>
        <v>85</v>
      </c>
      <c r="D111" s="10">
        <f t="shared" ref="D111:F111" si="160">AVERAGE(D108:D110)</f>
        <v>18.666666666666668</v>
      </c>
      <c r="E111" s="10">
        <f t="shared" si="160"/>
        <v>103.66666666666667</v>
      </c>
      <c r="F111" s="10">
        <f t="shared" si="160"/>
        <v>82.132925572917799</v>
      </c>
      <c r="G111" s="13">
        <f t="shared" si="135"/>
        <v>2.2643215670667294</v>
      </c>
      <c r="I111" s="29" t="s">
        <v>186</v>
      </c>
      <c r="J111" s="29">
        <v>164</v>
      </c>
      <c r="K111" s="29">
        <v>68</v>
      </c>
      <c r="L111" s="29">
        <f t="shared" ref="L111" si="161">(J111+K111)</f>
        <v>232</v>
      </c>
      <c r="M111" s="29">
        <f t="shared" ref="M111" si="162">(J111/L111)*100</f>
        <v>70.689655172413794</v>
      </c>
      <c r="N111" s="8"/>
      <c r="P111" s="21" t="s">
        <v>467</v>
      </c>
      <c r="Q111" s="24">
        <v>1.1900831259256848</v>
      </c>
      <c r="R111">
        <v>0.5876471246269791</v>
      </c>
    </row>
    <row r="112" spans="1:18" x14ac:dyDescent="0.25">
      <c r="A112" s="24"/>
      <c r="B112" s="4" t="s">
        <v>200</v>
      </c>
      <c r="C112" s="29">
        <v>268</v>
      </c>
      <c r="D112" s="29">
        <v>20</v>
      </c>
      <c r="E112" s="4">
        <f>(C112+D112)</f>
        <v>288</v>
      </c>
      <c r="F112" s="4">
        <f>(C112/E112)*100</f>
        <v>93.055555555555557</v>
      </c>
      <c r="G112" s="13"/>
      <c r="I112" s="10" t="s">
        <v>187</v>
      </c>
      <c r="J112" s="10">
        <f>AVERAGE(J109:J111)</f>
        <v>166.66666666666666</v>
      </c>
      <c r="K112" s="10">
        <f t="shared" ref="K112:M112" si="163">AVERAGE(K109:K111)</f>
        <v>76.666666666666671</v>
      </c>
      <c r="L112" s="10">
        <f t="shared" si="163"/>
        <v>243.33333333333334</v>
      </c>
      <c r="M112" s="10">
        <f t="shared" si="163"/>
        <v>68.454307390434849</v>
      </c>
      <c r="N112" s="8">
        <f t="shared" si="139"/>
        <v>1.2159472039949133</v>
      </c>
      <c r="P112" s="21" t="s">
        <v>476</v>
      </c>
      <c r="Q112" s="24">
        <v>4.4619469131203466</v>
      </c>
      <c r="R112">
        <v>1.0792462105563403</v>
      </c>
    </row>
    <row r="113" spans="2:18" x14ac:dyDescent="0.25">
      <c r="B113" s="4" t="s">
        <v>201</v>
      </c>
      <c r="C113" s="29">
        <v>226</v>
      </c>
      <c r="D113" s="29">
        <v>14</v>
      </c>
      <c r="E113" s="4">
        <f>(C113+D113)</f>
        <v>240</v>
      </c>
      <c r="F113" s="4">
        <f>(C113/E113)*100</f>
        <v>94.166666666666671</v>
      </c>
      <c r="G113" s="13"/>
      <c r="I113" s="29" t="s">
        <v>188</v>
      </c>
      <c r="J113" s="29">
        <v>0</v>
      </c>
      <c r="K113" s="29">
        <v>282</v>
      </c>
      <c r="L113" s="29">
        <f>(J113+K113)</f>
        <v>282</v>
      </c>
      <c r="M113" s="29">
        <f>(J113/L113)*100</f>
        <v>0</v>
      </c>
      <c r="N113" s="8"/>
      <c r="P113" s="21" t="s">
        <v>511</v>
      </c>
      <c r="Q113" s="24">
        <v>2.3177699947382266</v>
      </c>
      <c r="R113">
        <v>0.77954251353491943</v>
      </c>
    </row>
    <row r="114" spans="2:18" x14ac:dyDescent="0.25">
      <c r="B114" s="4" t="s">
        <v>202</v>
      </c>
      <c r="C114" s="29">
        <v>191</v>
      </c>
      <c r="D114" s="29">
        <v>26</v>
      </c>
      <c r="E114" s="4">
        <f t="shared" ref="E114" si="164">(C114+D114)</f>
        <v>217</v>
      </c>
      <c r="F114" s="4">
        <f t="shared" ref="F114" si="165">(C114/E114)*100</f>
        <v>88.018433179723502</v>
      </c>
      <c r="G114" s="13"/>
      <c r="I114" s="29" t="s">
        <v>189</v>
      </c>
      <c r="J114" s="29">
        <v>2</v>
      </c>
      <c r="K114" s="29">
        <v>182</v>
      </c>
      <c r="L114" s="29">
        <f>(J114+K114)</f>
        <v>184</v>
      </c>
      <c r="M114" s="29">
        <f>(J114/L114)*100</f>
        <v>1.0869565217391304</v>
      </c>
      <c r="N114" s="8"/>
      <c r="P114" s="21" t="s">
        <v>512</v>
      </c>
      <c r="Q114" s="24">
        <v>0.46007055123464657</v>
      </c>
      <c r="R114">
        <v>0.32467376350085941</v>
      </c>
    </row>
    <row r="115" spans="2:18" x14ac:dyDescent="0.25">
      <c r="B115" s="10" t="s">
        <v>203</v>
      </c>
      <c r="C115" s="10">
        <f>AVERAGE(C112:C114)</f>
        <v>228.33333333333334</v>
      </c>
      <c r="D115" s="10">
        <f t="shared" ref="D115:F115" si="166">AVERAGE(D112:D114)</f>
        <v>20</v>
      </c>
      <c r="E115" s="10">
        <f t="shared" si="166"/>
        <v>248.33333333333334</v>
      </c>
      <c r="F115" s="10">
        <f t="shared" si="166"/>
        <v>91.746885133981905</v>
      </c>
      <c r="G115" s="13">
        <f t="shared" si="135"/>
        <v>1.8916181306594497</v>
      </c>
      <c r="I115" s="29" t="s">
        <v>190</v>
      </c>
      <c r="J115" s="29">
        <v>1</v>
      </c>
      <c r="K115" s="29">
        <v>340</v>
      </c>
      <c r="L115" s="29">
        <f t="shared" ref="L115" si="167">(J115+K115)</f>
        <v>341</v>
      </c>
      <c r="M115" s="29">
        <f t="shared" ref="M115" si="168">(J115/L115)*100</f>
        <v>0.2932551319648094</v>
      </c>
      <c r="N115" s="8"/>
      <c r="P115" s="21"/>
      <c r="Q115" s="24"/>
    </row>
    <row r="116" spans="2:18" x14ac:dyDescent="0.25">
      <c r="B116" s="4" t="s">
        <v>204</v>
      </c>
      <c r="C116" s="4">
        <v>252</v>
      </c>
      <c r="D116" s="4">
        <v>16</v>
      </c>
      <c r="E116" s="4">
        <f>(C116+D116)</f>
        <v>268</v>
      </c>
      <c r="F116" s="4">
        <f>(C116/E116)*100</f>
        <v>94.029850746268664</v>
      </c>
      <c r="G116" s="13"/>
      <c r="I116" s="10" t="s">
        <v>191</v>
      </c>
      <c r="J116" s="10">
        <f>AVERAGE(J113:J115)</f>
        <v>1</v>
      </c>
      <c r="K116" s="10">
        <f t="shared" ref="K116:M116" si="169">AVERAGE(K113:K115)</f>
        <v>268</v>
      </c>
      <c r="L116" s="10">
        <f t="shared" si="169"/>
        <v>269</v>
      </c>
      <c r="M116" s="10">
        <f t="shared" si="169"/>
        <v>0.46007055123464657</v>
      </c>
      <c r="N116" s="8">
        <f t="shared" si="139"/>
        <v>0.32467376350085941</v>
      </c>
      <c r="P116" s="21" t="s">
        <v>467</v>
      </c>
      <c r="Q116" s="24">
        <v>1.1900831259256848</v>
      </c>
      <c r="R116">
        <v>0.5876471246269791</v>
      </c>
    </row>
    <row r="117" spans="2:18" x14ac:dyDescent="0.25">
      <c r="B117" s="4" t="s">
        <v>205</v>
      </c>
      <c r="C117" s="4">
        <v>168</v>
      </c>
      <c r="D117" s="4">
        <v>34</v>
      </c>
      <c r="E117" s="4">
        <f>(C117+D117)</f>
        <v>202</v>
      </c>
      <c r="F117" s="4">
        <f>(C117/E117)*100</f>
        <v>83.168316831683171</v>
      </c>
      <c r="G117" s="13"/>
      <c r="I117" s="29" t="s">
        <v>192</v>
      </c>
      <c r="J117" s="29">
        <v>0</v>
      </c>
      <c r="K117" s="29">
        <v>139</v>
      </c>
      <c r="L117" s="29">
        <f>(J117+K117)</f>
        <v>139</v>
      </c>
      <c r="M117" s="29">
        <f>(J117/L117)*100</f>
        <v>0</v>
      </c>
      <c r="N117" s="8"/>
      <c r="P117" s="21" t="s">
        <v>513</v>
      </c>
      <c r="Q117" s="24">
        <v>2.7228721008731998</v>
      </c>
      <c r="R117">
        <v>0.21604765379428853</v>
      </c>
    </row>
    <row r="118" spans="2:18" x14ac:dyDescent="0.25">
      <c r="B118" s="4" t="s">
        <v>206</v>
      </c>
      <c r="C118" s="4">
        <v>194</v>
      </c>
      <c r="D118" s="4">
        <v>31</v>
      </c>
      <c r="E118" s="4">
        <f t="shared" ref="E118" si="170">(C118+D118)</f>
        <v>225</v>
      </c>
      <c r="F118" s="4">
        <f t="shared" ref="F118" si="171">(C118/E118)*100</f>
        <v>86.222222222222229</v>
      </c>
      <c r="G118" s="13"/>
      <c r="I118" s="29" t="s">
        <v>193</v>
      </c>
      <c r="J118" s="29">
        <v>2</v>
      </c>
      <c r="K118" s="29">
        <v>167</v>
      </c>
      <c r="L118" s="29">
        <f>(J118+K118)</f>
        <v>169</v>
      </c>
      <c r="M118" s="29">
        <f>(J118/L118)*100</f>
        <v>1.1834319526627219</v>
      </c>
      <c r="N118" s="8"/>
      <c r="P118" s="21" t="s">
        <v>514</v>
      </c>
      <c r="Q118" s="24">
        <v>94.4541770865373</v>
      </c>
      <c r="R118">
        <v>0.78873873274140083</v>
      </c>
    </row>
    <row r="119" spans="2:18" x14ac:dyDescent="0.25">
      <c r="B119" s="10" t="s">
        <v>207</v>
      </c>
      <c r="C119" s="10">
        <f>AVERAGE(C116:C118)</f>
        <v>204.66666666666666</v>
      </c>
      <c r="D119" s="10">
        <f t="shared" ref="D119:F119" si="172">AVERAGE(D116:D118)</f>
        <v>27</v>
      </c>
      <c r="E119" s="10">
        <f t="shared" si="172"/>
        <v>231.66666666666666</v>
      </c>
      <c r="F119" s="10">
        <f t="shared" si="172"/>
        <v>87.806796600058021</v>
      </c>
      <c r="G119" s="13">
        <f t="shared" si="135"/>
        <v>3.2340061179901411</v>
      </c>
      <c r="I119" s="29" t="s">
        <v>194</v>
      </c>
      <c r="J119" s="29">
        <v>3</v>
      </c>
      <c r="K119" s="29">
        <v>199</v>
      </c>
      <c r="L119" s="29">
        <f t="shared" ref="L119" si="173">(J119+K119)</f>
        <v>202</v>
      </c>
      <c r="M119" s="29">
        <f t="shared" ref="M119" si="174">(J119/L119)*100</f>
        <v>1.4851485148514851</v>
      </c>
      <c r="N119" s="8"/>
      <c r="P119" s="21" t="s">
        <v>515</v>
      </c>
      <c r="Q119" s="24">
        <v>94.864113203213549</v>
      </c>
      <c r="R119">
        <v>0.70125326536652866</v>
      </c>
    </row>
    <row r="120" spans="2:18" x14ac:dyDescent="0.25">
      <c r="B120" s="29" t="s">
        <v>599</v>
      </c>
      <c r="C120" s="29">
        <v>95</v>
      </c>
      <c r="D120" s="29">
        <v>30</v>
      </c>
      <c r="E120" s="29">
        <f>(C120+D120)</f>
        <v>125</v>
      </c>
      <c r="F120" s="29">
        <f>(C120/E120)*100</f>
        <v>76</v>
      </c>
      <c r="G120" s="13"/>
      <c r="I120" s="10" t="s">
        <v>195</v>
      </c>
      <c r="J120" s="10">
        <f>AVERAGE(J117:J119)</f>
        <v>1.6666666666666667</v>
      </c>
      <c r="K120" s="10">
        <f t="shared" ref="K120:M120" si="175">AVERAGE(K117:K119)</f>
        <v>168.33333333333334</v>
      </c>
      <c r="L120" s="10">
        <f t="shared" si="175"/>
        <v>170</v>
      </c>
      <c r="M120" s="10">
        <f t="shared" si="175"/>
        <v>0.8895268225047358</v>
      </c>
      <c r="N120" s="8">
        <f t="shared" si="139"/>
        <v>0.4532113917887472</v>
      </c>
      <c r="P120" s="21"/>
      <c r="Q120" s="24"/>
    </row>
    <row r="121" spans="2:18" x14ac:dyDescent="0.25">
      <c r="B121" s="29" t="s">
        <v>600</v>
      </c>
      <c r="C121" s="29">
        <v>159</v>
      </c>
      <c r="D121" s="29">
        <v>39</v>
      </c>
      <c r="E121" s="29">
        <f>(C121+D121)</f>
        <v>198</v>
      </c>
      <c r="F121" s="29">
        <f>(C121/E121)*100</f>
        <v>80.303030303030297</v>
      </c>
      <c r="G121" s="13"/>
      <c r="I121" s="29" t="s">
        <v>196</v>
      </c>
      <c r="J121" s="29">
        <v>84</v>
      </c>
      <c r="K121" s="29">
        <v>122</v>
      </c>
      <c r="L121" s="29">
        <f>(J121+K121)</f>
        <v>206</v>
      </c>
      <c r="M121" s="29">
        <f>(J121/L121)*100</f>
        <v>40.776699029126213</v>
      </c>
      <c r="N121" s="8"/>
      <c r="P121" s="21" t="s">
        <v>467</v>
      </c>
      <c r="Q121" s="24">
        <v>1.1900831259256848</v>
      </c>
      <c r="R121">
        <v>0.5876471246269791</v>
      </c>
    </row>
    <row r="122" spans="2:18" x14ac:dyDescent="0.25">
      <c r="B122" s="29" t="s">
        <v>601</v>
      </c>
      <c r="C122" s="29">
        <v>160</v>
      </c>
      <c r="D122" s="29">
        <v>31</v>
      </c>
      <c r="E122" s="29">
        <f t="shared" ref="E122" si="176">(C122+D122)</f>
        <v>191</v>
      </c>
      <c r="F122" s="29">
        <f t="shared" ref="F122" si="177">(C122/E122)*100</f>
        <v>83.769633507853399</v>
      </c>
      <c r="G122" s="13"/>
      <c r="I122" s="29" t="s">
        <v>197</v>
      </c>
      <c r="J122" s="29">
        <v>56</v>
      </c>
      <c r="K122" s="29">
        <v>53</v>
      </c>
      <c r="L122" s="29">
        <f>(J122+K122)</f>
        <v>109</v>
      </c>
      <c r="M122" s="29">
        <f>(J122/L122)*100</f>
        <v>51.37614678899083</v>
      </c>
      <c r="N122" s="8"/>
      <c r="P122" s="21" t="s">
        <v>482</v>
      </c>
      <c r="Q122" s="24">
        <v>6.4214951905568745</v>
      </c>
      <c r="R122">
        <v>0.40359729165808939</v>
      </c>
    </row>
    <row r="123" spans="2:18" x14ac:dyDescent="0.25">
      <c r="B123" s="10" t="s">
        <v>602</v>
      </c>
      <c r="C123" s="10">
        <f>AVERAGE(C120:C122)</f>
        <v>138</v>
      </c>
      <c r="D123" s="10">
        <f t="shared" ref="D123:F123" si="178">AVERAGE(D120:D122)</f>
        <v>33.333333333333336</v>
      </c>
      <c r="E123" s="10">
        <f t="shared" si="178"/>
        <v>171.33333333333334</v>
      </c>
      <c r="F123" s="10">
        <f t="shared" si="178"/>
        <v>80.024221270294575</v>
      </c>
      <c r="G123" s="13">
        <f t="shared" si="135"/>
        <v>2.247228075440264</v>
      </c>
      <c r="I123" s="29" t="s">
        <v>198</v>
      </c>
      <c r="J123" s="29">
        <v>81</v>
      </c>
      <c r="K123" s="29">
        <v>93</v>
      </c>
      <c r="L123" s="29">
        <f t="shared" ref="L123" si="179">(J123+K123)</f>
        <v>174</v>
      </c>
      <c r="M123" s="29">
        <f t="shared" ref="M123" si="180">(J123/L123)*100</f>
        <v>46.551724137931032</v>
      </c>
      <c r="N123" s="8"/>
      <c r="P123" s="21" t="s">
        <v>516</v>
      </c>
      <c r="Q123" s="24">
        <v>89.895744801405172</v>
      </c>
      <c r="R123">
        <v>0.43925871287362916</v>
      </c>
    </row>
    <row r="124" spans="2:18" x14ac:dyDescent="0.25">
      <c r="B124" s="29" t="s">
        <v>603</v>
      </c>
      <c r="C124" s="29">
        <v>70</v>
      </c>
      <c r="D124" s="29">
        <v>29</v>
      </c>
      <c r="E124" s="29">
        <f>(C124+D124)</f>
        <v>99</v>
      </c>
      <c r="F124" s="29">
        <f>(C124/E124)*100</f>
        <v>70.707070707070713</v>
      </c>
      <c r="G124" s="13"/>
      <c r="I124" s="10" t="s">
        <v>199</v>
      </c>
      <c r="J124" s="10">
        <f>AVERAGE(J121:J123)</f>
        <v>73.666666666666671</v>
      </c>
      <c r="K124" s="10">
        <f t="shared" ref="K124:M124" si="181">AVERAGE(K121:K123)</f>
        <v>89.333333333333329</v>
      </c>
      <c r="L124" s="10">
        <f t="shared" si="181"/>
        <v>163</v>
      </c>
      <c r="M124" s="10">
        <f t="shared" si="181"/>
        <v>46.234856652016028</v>
      </c>
      <c r="N124" s="8">
        <f t="shared" si="139"/>
        <v>3.0638960467704801</v>
      </c>
      <c r="P124" s="21" t="s">
        <v>517</v>
      </c>
      <c r="Q124" s="24">
        <v>95.690341738897587</v>
      </c>
      <c r="R124">
        <v>0.37489548338918705</v>
      </c>
    </row>
    <row r="125" spans="2:18" x14ac:dyDescent="0.25">
      <c r="B125" s="29" t="s">
        <v>604</v>
      </c>
      <c r="C125" s="29">
        <v>130</v>
      </c>
      <c r="D125" s="29">
        <v>56</v>
      </c>
      <c r="E125" s="29">
        <f>(C125+D125)</f>
        <v>186</v>
      </c>
      <c r="F125" s="29">
        <f>(C125/E125)*100</f>
        <v>69.892473118279568</v>
      </c>
      <c r="G125" s="13"/>
      <c r="I125" s="29" t="s">
        <v>607</v>
      </c>
      <c r="J125" s="29">
        <v>8</v>
      </c>
      <c r="K125" s="29">
        <v>144</v>
      </c>
      <c r="L125" s="29">
        <f>(J125+K125)</f>
        <v>152</v>
      </c>
      <c r="M125" s="29">
        <f>(J125/L125)*100</f>
        <v>5.2631578947368416</v>
      </c>
      <c r="N125" s="8"/>
      <c r="P125" s="21"/>
      <c r="Q125" s="24"/>
    </row>
    <row r="126" spans="2:18" x14ac:dyDescent="0.25">
      <c r="B126" s="29" t="s">
        <v>605</v>
      </c>
      <c r="C126" s="29">
        <v>130</v>
      </c>
      <c r="D126" s="29">
        <v>45</v>
      </c>
      <c r="E126" s="29">
        <f t="shared" ref="E126" si="182">(C126+D126)</f>
        <v>175</v>
      </c>
      <c r="F126" s="29">
        <f t="shared" ref="F126" si="183">(C126/E126)*100</f>
        <v>74.285714285714292</v>
      </c>
      <c r="G126" s="13"/>
      <c r="I126" s="29" t="s">
        <v>608</v>
      </c>
      <c r="J126" s="29">
        <v>4</v>
      </c>
      <c r="K126" s="29">
        <v>168</v>
      </c>
      <c r="L126" s="29">
        <f>(J126+K126)</f>
        <v>172</v>
      </c>
      <c r="M126" s="29">
        <f>(J126/L126)*100</f>
        <v>2.3255813953488373</v>
      </c>
      <c r="N126" s="8"/>
      <c r="P126" s="21" t="s">
        <v>467</v>
      </c>
      <c r="Q126" s="24">
        <v>1.1900831259256848</v>
      </c>
      <c r="R126">
        <v>0.5876471246269791</v>
      </c>
    </row>
    <row r="127" spans="2:18" x14ac:dyDescent="0.25">
      <c r="B127" s="10" t="s">
        <v>606</v>
      </c>
      <c r="C127" s="10">
        <f>AVERAGE(C124:C126)</f>
        <v>110</v>
      </c>
      <c r="D127" s="10">
        <f t="shared" ref="D127:F127" si="184">AVERAGE(D124:D126)</f>
        <v>43.333333333333336</v>
      </c>
      <c r="E127" s="10">
        <f t="shared" si="184"/>
        <v>153.33333333333334</v>
      </c>
      <c r="F127" s="10">
        <f t="shared" si="184"/>
        <v>71.628419370354848</v>
      </c>
      <c r="G127" s="13">
        <f t="shared" si="135"/>
        <v>1.3492966696656465</v>
      </c>
      <c r="I127" s="29" t="s">
        <v>609</v>
      </c>
      <c r="J127" s="29">
        <v>8</v>
      </c>
      <c r="K127" s="29">
        <v>130</v>
      </c>
      <c r="L127" s="29">
        <f t="shared" ref="L127" si="185">(J127+K127)</f>
        <v>138</v>
      </c>
      <c r="M127" s="29">
        <f t="shared" ref="M127" si="186">(J127/L127)*100</f>
        <v>5.7971014492753623</v>
      </c>
      <c r="N127" s="8"/>
      <c r="P127" s="21" t="s">
        <v>485</v>
      </c>
      <c r="Q127" s="24">
        <v>2.9282102841128919</v>
      </c>
      <c r="R127">
        <v>0.89929808822134571</v>
      </c>
    </row>
    <row r="128" spans="2:18" x14ac:dyDescent="0.25">
      <c r="B128" s="13"/>
      <c r="C128" s="13"/>
      <c r="D128" s="13"/>
      <c r="E128" s="13"/>
      <c r="F128" s="13"/>
      <c r="I128" s="10" t="s">
        <v>610</v>
      </c>
      <c r="J128" s="10">
        <f>AVERAGE(J125:J127)</f>
        <v>6.666666666666667</v>
      </c>
      <c r="K128" s="10">
        <f t="shared" ref="K128:M128" si="187">AVERAGE(K125:K127)</f>
        <v>147.33333333333334</v>
      </c>
      <c r="L128" s="10">
        <f t="shared" si="187"/>
        <v>154</v>
      </c>
      <c r="M128" s="10">
        <f t="shared" si="187"/>
        <v>4.4619469131203466</v>
      </c>
      <c r="N128" s="8">
        <f>STDEV(M125:M127)/SQRT(3)</f>
        <v>1.0792462105563403</v>
      </c>
      <c r="P128" s="21" t="s">
        <v>518</v>
      </c>
      <c r="Q128" s="24">
        <v>78.249180296063471</v>
      </c>
      <c r="R128">
        <v>1.9635804803204056</v>
      </c>
    </row>
    <row r="129" spans="2:18" x14ac:dyDescent="0.25">
      <c r="B129" s="13"/>
      <c r="C129" s="13"/>
      <c r="D129" s="13"/>
      <c r="E129" s="13"/>
      <c r="F129" s="13"/>
      <c r="I129" s="13"/>
      <c r="J129" s="13"/>
      <c r="K129" s="13"/>
      <c r="L129" s="13"/>
      <c r="M129" s="13"/>
      <c r="N129" s="13"/>
      <c r="P129" s="21" t="s">
        <v>519</v>
      </c>
      <c r="Q129" s="24">
        <v>95.290203623536954</v>
      </c>
      <c r="R129">
        <v>0.28118422169786184</v>
      </c>
    </row>
    <row r="130" spans="2:18" x14ac:dyDescent="0.25">
      <c r="B130" s="4" t="s">
        <v>1</v>
      </c>
      <c r="C130" s="4" t="s">
        <v>2</v>
      </c>
      <c r="D130" s="4" t="s">
        <v>3</v>
      </c>
      <c r="E130" s="4" t="s">
        <v>4</v>
      </c>
      <c r="F130" s="4" t="s">
        <v>5</v>
      </c>
      <c r="I130" s="4" t="s">
        <v>1</v>
      </c>
      <c r="J130" s="4" t="s">
        <v>2</v>
      </c>
      <c r="K130" s="4" t="s">
        <v>3</v>
      </c>
      <c r="L130" s="4" t="s">
        <v>4</v>
      </c>
      <c r="M130" s="4" t="s">
        <v>5</v>
      </c>
      <c r="N130" s="1"/>
      <c r="P130" s="21"/>
      <c r="Q130" s="24"/>
    </row>
    <row r="131" spans="2:18" x14ac:dyDescent="0.25">
      <c r="B131" s="4" t="s">
        <v>208</v>
      </c>
      <c r="C131" s="4">
        <v>263</v>
      </c>
      <c r="D131" s="4">
        <v>13</v>
      </c>
      <c r="E131" s="4">
        <f>(C131+D131)</f>
        <v>276</v>
      </c>
      <c r="F131" s="4">
        <f>(C131/E131)*100</f>
        <v>95.289855072463766</v>
      </c>
      <c r="G131" s="13"/>
      <c r="I131" s="4" t="s">
        <v>240</v>
      </c>
      <c r="J131" s="4">
        <v>288</v>
      </c>
      <c r="K131" s="4">
        <v>9</v>
      </c>
      <c r="L131" s="4">
        <f>(J131+K131)</f>
        <v>297</v>
      </c>
      <c r="M131" s="4">
        <f>(J131/L131)*100</f>
        <v>96.969696969696969</v>
      </c>
      <c r="N131" s="1"/>
      <c r="P131" s="21" t="s">
        <v>467</v>
      </c>
      <c r="Q131" s="24">
        <v>1.1900831259256848</v>
      </c>
      <c r="R131">
        <v>0.5876471246269791</v>
      </c>
    </row>
    <row r="132" spans="2:18" x14ac:dyDescent="0.25">
      <c r="B132" s="4" t="s">
        <v>209</v>
      </c>
      <c r="C132" s="4">
        <v>273</v>
      </c>
      <c r="D132" s="4">
        <v>10</v>
      </c>
      <c r="E132" s="4">
        <f>(C132+D132)</f>
        <v>283</v>
      </c>
      <c r="F132" s="4">
        <f>(C132/E132)*100</f>
        <v>96.466431095406364</v>
      </c>
      <c r="G132" s="13"/>
      <c r="I132" s="4" t="s">
        <v>241</v>
      </c>
      <c r="J132" s="4">
        <v>264</v>
      </c>
      <c r="K132" s="4">
        <v>12</v>
      </c>
      <c r="L132" s="4">
        <f>(J132+K132)</f>
        <v>276</v>
      </c>
      <c r="M132" s="4">
        <f>(J132/L132)*100</f>
        <v>95.652173913043484</v>
      </c>
      <c r="N132" s="1"/>
      <c r="P132" s="21" t="s">
        <v>504</v>
      </c>
      <c r="Q132" s="24">
        <v>6.6789084095058486</v>
      </c>
      <c r="R132">
        <v>0.74806451313879241</v>
      </c>
    </row>
    <row r="133" spans="2:18" x14ac:dyDescent="0.25">
      <c r="B133" s="4" t="s">
        <v>210</v>
      </c>
      <c r="C133" s="4">
        <v>265</v>
      </c>
      <c r="D133" s="4">
        <v>10</v>
      </c>
      <c r="E133" s="4">
        <f t="shared" ref="E133" si="188">(C133+D133)</f>
        <v>275</v>
      </c>
      <c r="F133" s="4">
        <f t="shared" ref="F133" si="189">(C133/E133)*100</f>
        <v>96.36363636363636</v>
      </c>
      <c r="G133" s="13"/>
      <c r="I133" s="4" t="s">
        <v>242</v>
      </c>
      <c r="J133" s="4">
        <v>287</v>
      </c>
      <c r="K133" s="4">
        <v>8</v>
      </c>
      <c r="L133" s="4">
        <f t="shared" ref="L133" si="190">(J133+K133)</f>
        <v>295</v>
      </c>
      <c r="M133" s="4">
        <f t="shared" ref="M133" si="191">(J133/L133)*100</f>
        <v>97.288135593220332</v>
      </c>
      <c r="N133" s="1"/>
      <c r="P133" s="21" t="s">
        <v>520</v>
      </c>
      <c r="Q133" s="24">
        <v>82.587719298245602</v>
      </c>
      <c r="R133">
        <v>1.3487099836759899</v>
      </c>
    </row>
    <row r="134" spans="2:18" x14ac:dyDescent="0.25">
      <c r="B134" s="10" t="s">
        <v>211</v>
      </c>
      <c r="C134" s="10">
        <f>AVERAGE(C131:C133)</f>
        <v>267</v>
      </c>
      <c r="D134" s="10">
        <f t="shared" ref="D134:F134" si="192">AVERAGE(D131:D133)</f>
        <v>11</v>
      </c>
      <c r="E134" s="10">
        <f t="shared" si="192"/>
        <v>278</v>
      </c>
      <c r="F134" s="10">
        <f t="shared" si="192"/>
        <v>96.039974177168844</v>
      </c>
      <c r="G134" s="13">
        <f>STDEV(F131:F133)/SQRT(3)</f>
        <v>0.37623161866619781</v>
      </c>
      <c r="I134" s="10" t="s">
        <v>243</v>
      </c>
      <c r="J134" s="10">
        <f>AVERAGE(J131:J133)</f>
        <v>279.66666666666669</v>
      </c>
      <c r="K134" s="10">
        <f t="shared" ref="K134:M134" si="193">AVERAGE(K131:K133)</f>
        <v>9.6666666666666661</v>
      </c>
      <c r="L134" s="10">
        <f t="shared" si="193"/>
        <v>289.33333333333331</v>
      </c>
      <c r="M134" s="10">
        <f t="shared" si="193"/>
        <v>96.636668825320257</v>
      </c>
      <c r="N134" s="8">
        <f>STDEV(M131:M133)/SQRT(3)</f>
        <v>0.50075724772987851</v>
      </c>
      <c r="P134" s="21" t="s">
        <v>521</v>
      </c>
      <c r="Q134" s="24">
        <v>93.006068885062447</v>
      </c>
      <c r="R134">
        <v>1.0282552096785555</v>
      </c>
    </row>
    <row r="135" spans="2:18" x14ac:dyDescent="0.25">
      <c r="B135" s="4" t="s">
        <v>212</v>
      </c>
      <c r="C135" s="4">
        <v>134</v>
      </c>
      <c r="D135" s="4">
        <v>5</v>
      </c>
      <c r="E135" s="4">
        <f>(C135+D135)</f>
        <v>139</v>
      </c>
      <c r="F135" s="4">
        <f>(C135/E135)*100</f>
        <v>96.402877697841731</v>
      </c>
      <c r="G135" s="13"/>
      <c r="I135" s="4" t="s">
        <v>244</v>
      </c>
      <c r="J135" s="4">
        <v>281</v>
      </c>
      <c r="K135" s="4">
        <v>10</v>
      </c>
      <c r="L135" s="4">
        <f>(J135+K135)</f>
        <v>291</v>
      </c>
      <c r="M135" s="4">
        <f>(J135/L135)*100</f>
        <v>96.56357388316151</v>
      </c>
      <c r="N135" s="8"/>
      <c r="P135" s="21"/>
      <c r="Q135" s="24"/>
    </row>
    <row r="136" spans="2:18" x14ac:dyDescent="0.25">
      <c r="B136" s="4" t="s">
        <v>213</v>
      </c>
      <c r="C136" s="4">
        <v>263</v>
      </c>
      <c r="D136" s="4">
        <v>4</v>
      </c>
      <c r="E136" s="4">
        <f>(C136+D136)</f>
        <v>267</v>
      </c>
      <c r="F136" s="4">
        <f>(C136/E136)*100</f>
        <v>98.50187265917603</v>
      </c>
      <c r="G136" s="13"/>
      <c r="I136" s="4" t="s">
        <v>245</v>
      </c>
      <c r="J136" s="4">
        <v>276</v>
      </c>
      <c r="K136" s="4">
        <v>11</v>
      </c>
      <c r="L136" s="4">
        <f>(J136+K136)</f>
        <v>287</v>
      </c>
      <c r="M136" s="4">
        <f>(J136/L136)*100</f>
        <v>96.167247386759584</v>
      </c>
      <c r="N136" s="8"/>
      <c r="P136" s="21" t="s">
        <v>470</v>
      </c>
      <c r="Q136" s="24">
        <v>3.4501673838385032</v>
      </c>
      <c r="R136">
        <v>1.878606765427006</v>
      </c>
    </row>
    <row r="137" spans="2:18" x14ac:dyDescent="0.25">
      <c r="B137" s="4" t="s">
        <v>214</v>
      </c>
      <c r="C137" s="4">
        <v>212</v>
      </c>
      <c r="D137" s="4">
        <v>7</v>
      </c>
      <c r="E137" s="4">
        <f t="shared" ref="E137" si="194">(C137+D137)</f>
        <v>219</v>
      </c>
      <c r="F137" s="4">
        <f t="shared" ref="F137" si="195">(C137/E137)*100</f>
        <v>96.803652968036531</v>
      </c>
      <c r="G137" s="13"/>
      <c r="I137" s="4" t="s">
        <v>246</v>
      </c>
      <c r="J137" s="4">
        <v>261</v>
      </c>
      <c r="K137" s="4">
        <v>11</v>
      </c>
      <c r="L137" s="4">
        <f t="shared" ref="L137" si="196">(J137+K137)</f>
        <v>272</v>
      </c>
      <c r="M137" s="4">
        <f t="shared" ref="M137" si="197">(J137/L137)*100</f>
        <v>95.955882352941174</v>
      </c>
      <c r="N137" s="8"/>
      <c r="P137" s="21" t="s">
        <v>473</v>
      </c>
      <c r="Q137" s="24">
        <v>6.5821995464852607</v>
      </c>
      <c r="R137">
        <v>0.83364583740484788</v>
      </c>
    </row>
    <row r="138" spans="2:18" x14ac:dyDescent="0.25">
      <c r="B138" s="10" t="s">
        <v>215</v>
      </c>
      <c r="C138" s="10">
        <f>AVERAGE(C135:C137)</f>
        <v>203</v>
      </c>
      <c r="D138" s="10">
        <f t="shared" ref="D138:F138" si="198">AVERAGE(D135:D137)</f>
        <v>5.333333333333333</v>
      </c>
      <c r="E138" s="10">
        <f t="shared" si="198"/>
        <v>208.33333333333334</v>
      </c>
      <c r="F138" s="10">
        <f t="shared" si="198"/>
        <v>97.236134441684769</v>
      </c>
      <c r="G138" s="13">
        <f t="shared" ref="G138:G166" si="199">STDEV(F135:F137)/SQRT(3)</f>
        <v>0.64335711459846934</v>
      </c>
      <c r="I138" s="10" t="s">
        <v>247</v>
      </c>
      <c r="J138" s="10">
        <f>AVERAGE(J135:J137)</f>
        <v>272.66666666666669</v>
      </c>
      <c r="K138" s="10">
        <f t="shared" ref="K138:M138" si="200">AVERAGE(K135:K137)</f>
        <v>10.666666666666666</v>
      </c>
      <c r="L138" s="10">
        <f t="shared" si="200"/>
        <v>283.33333333333331</v>
      </c>
      <c r="M138" s="10">
        <f t="shared" si="200"/>
        <v>96.228901207620751</v>
      </c>
      <c r="N138" s="8">
        <f t="shared" ref="N138:N170" si="201">STDEV(M135:M137)/SQRT(3)</f>
        <v>0.17811339477560312</v>
      </c>
      <c r="P138" s="21" t="s">
        <v>522</v>
      </c>
      <c r="Q138" s="24">
        <v>51.502362449185512</v>
      </c>
      <c r="R138">
        <v>1.8482285859984489</v>
      </c>
    </row>
    <row r="139" spans="2:18" x14ac:dyDescent="0.25">
      <c r="B139" s="4" t="s">
        <v>216</v>
      </c>
      <c r="C139" s="4">
        <v>277</v>
      </c>
      <c r="D139" s="4">
        <v>12</v>
      </c>
      <c r="E139" s="4">
        <f>(C139+D139)</f>
        <v>289</v>
      </c>
      <c r="F139" s="4">
        <f>(C139/E139)*100</f>
        <v>95.847750865051907</v>
      </c>
      <c r="G139" s="13"/>
      <c r="I139" s="4" t="s">
        <v>248</v>
      </c>
      <c r="J139" s="4">
        <v>287</v>
      </c>
      <c r="K139" s="4">
        <v>14</v>
      </c>
      <c r="L139" s="4">
        <f>(J139+K139)</f>
        <v>301</v>
      </c>
      <c r="M139" s="4">
        <f>(J139/L139)*100</f>
        <v>95.348837209302332</v>
      </c>
      <c r="N139" s="8"/>
      <c r="P139" s="21" t="s">
        <v>523</v>
      </c>
      <c r="Q139" s="24">
        <v>89.089143459082223</v>
      </c>
      <c r="R139">
        <v>1.0519540182963383</v>
      </c>
    </row>
    <row r="140" spans="2:18" x14ac:dyDescent="0.25">
      <c r="B140" s="4" t="s">
        <v>217</v>
      </c>
      <c r="C140" s="4">
        <v>280</v>
      </c>
      <c r="D140" s="4">
        <v>14</v>
      </c>
      <c r="E140" s="4">
        <f>(C140+D140)</f>
        <v>294</v>
      </c>
      <c r="F140" s="4">
        <f>(C140/E140)*100</f>
        <v>95.238095238095227</v>
      </c>
      <c r="G140" s="13"/>
      <c r="I140" s="4" t="s">
        <v>249</v>
      </c>
      <c r="J140" s="4">
        <v>303</v>
      </c>
      <c r="K140" s="4">
        <v>15</v>
      </c>
      <c r="L140" s="4">
        <f>(J140+K140)</f>
        <v>318</v>
      </c>
      <c r="M140" s="4">
        <f>(J140/L140)*100</f>
        <v>95.283018867924525</v>
      </c>
      <c r="N140" s="8"/>
      <c r="P140" s="21"/>
      <c r="Q140" s="24"/>
    </row>
    <row r="141" spans="2:18" x14ac:dyDescent="0.25">
      <c r="B141" s="4" t="s">
        <v>218</v>
      </c>
      <c r="C141" s="4">
        <v>288</v>
      </c>
      <c r="D141" s="4">
        <v>20</v>
      </c>
      <c r="E141" s="4">
        <f t="shared" ref="E141" si="202">(C141+D141)</f>
        <v>308</v>
      </c>
      <c r="F141" s="4">
        <f t="shared" ref="F141" si="203">(C141/E141)*100</f>
        <v>93.506493506493499</v>
      </c>
      <c r="G141" s="13"/>
      <c r="I141" s="4" t="s">
        <v>250</v>
      </c>
      <c r="J141" s="4">
        <v>325</v>
      </c>
      <c r="K141" s="4">
        <v>12</v>
      </c>
      <c r="L141" s="4">
        <f t="shared" ref="L141" si="204">(J141+K141)</f>
        <v>337</v>
      </c>
      <c r="M141" s="4">
        <f t="shared" ref="M141" si="205">(J141/L141)*100</f>
        <v>96.439169139465875</v>
      </c>
      <c r="N141" s="8"/>
      <c r="P141" s="21" t="s">
        <v>470</v>
      </c>
      <c r="Q141" s="24">
        <v>3.4501673838385032</v>
      </c>
      <c r="R141">
        <v>1.878606765427006</v>
      </c>
    </row>
    <row r="142" spans="2:18" x14ac:dyDescent="0.25">
      <c r="B142" s="10" t="s">
        <v>219</v>
      </c>
      <c r="C142" s="10">
        <f>AVERAGE(C139:C141)</f>
        <v>281.66666666666669</v>
      </c>
      <c r="D142" s="10">
        <f t="shared" ref="D142:F142" si="206">AVERAGE(D139:D141)</f>
        <v>15.333333333333334</v>
      </c>
      <c r="E142" s="10">
        <f t="shared" si="206"/>
        <v>297</v>
      </c>
      <c r="F142" s="10">
        <f t="shared" si="206"/>
        <v>94.864113203213549</v>
      </c>
      <c r="G142" s="13">
        <f t="shared" si="199"/>
        <v>0.70125326536652866</v>
      </c>
      <c r="I142" s="10" t="s">
        <v>251</v>
      </c>
      <c r="J142" s="10">
        <f>AVERAGE(J139:J141)</f>
        <v>305</v>
      </c>
      <c r="K142" s="10">
        <f t="shared" ref="K142:M142" si="207">AVERAGE(K139:K141)</f>
        <v>13.666666666666666</v>
      </c>
      <c r="L142" s="10">
        <f t="shared" si="207"/>
        <v>318.66666666666669</v>
      </c>
      <c r="M142" s="10">
        <f t="shared" si="207"/>
        <v>95.690341738897587</v>
      </c>
      <c r="N142" s="8">
        <f t="shared" si="201"/>
        <v>0.37489548338918705</v>
      </c>
      <c r="P142" s="21" t="s">
        <v>476</v>
      </c>
      <c r="Q142" s="24">
        <v>4.4619469131203466</v>
      </c>
      <c r="R142">
        <v>1.0792462105563403</v>
      </c>
    </row>
    <row r="143" spans="2:18" x14ac:dyDescent="0.25">
      <c r="B143" s="4" t="s">
        <v>220</v>
      </c>
      <c r="C143" s="4">
        <v>223</v>
      </c>
      <c r="D143" s="4">
        <v>27</v>
      </c>
      <c r="E143" s="4">
        <f>(C143+D143)</f>
        <v>250</v>
      </c>
      <c r="F143" s="4">
        <f>(C143/E143)*100</f>
        <v>89.2</v>
      </c>
      <c r="G143" s="13"/>
      <c r="I143" s="4" t="s">
        <v>252</v>
      </c>
      <c r="J143" s="4">
        <v>294</v>
      </c>
      <c r="K143" s="4">
        <v>26</v>
      </c>
      <c r="L143" s="4">
        <f>(J143+K143)</f>
        <v>320</v>
      </c>
      <c r="M143" s="4">
        <f>(J143/L143)*100</f>
        <v>91.875</v>
      </c>
      <c r="N143" s="8"/>
      <c r="P143" s="21" t="s">
        <v>524</v>
      </c>
      <c r="Q143" s="24">
        <v>5.7338163092909795</v>
      </c>
      <c r="R143">
        <v>2.557660876683709</v>
      </c>
    </row>
    <row r="144" spans="2:18" x14ac:dyDescent="0.25">
      <c r="B144" s="4" t="s">
        <v>221</v>
      </c>
      <c r="C144" s="4">
        <v>273</v>
      </c>
      <c r="D144" s="4">
        <v>26</v>
      </c>
      <c r="E144" s="4">
        <f>(C144+D144)</f>
        <v>299</v>
      </c>
      <c r="F144" s="4">
        <f>(C144/E144)*100</f>
        <v>91.304347826086953</v>
      </c>
      <c r="G144" s="13"/>
      <c r="I144" s="4" t="s">
        <v>253</v>
      </c>
      <c r="J144" s="4">
        <v>291</v>
      </c>
      <c r="K144" s="4">
        <v>27</v>
      </c>
      <c r="L144" s="4">
        <f>(J144+K144)</f>
        <v>318</v>
      </c>
      <c r="M144" s="4">
        <f>(J144/L144)*100</f>
        <v>91.509433962264154</v>
      </c>
      <c r="N144" s="8"/>
      <c r="P144" s="21" t="s">
        <v>525</v>
      </c>
      <c r="Q144" s="24">
        <v>0.8895268225047358</v>
      </c>
      <c r="R144">
        <v>0.4532113917887472</v>
      </c>
    </row>
    <row r="145" spans="2:18" x14ac:dyDescent="0.25">
      <c r="B145" s="4" t="s">
        <v>222</v>
      </c>
      <c r="C145" s="4">
        <v>267</v>
      </c>
      <c r="D145" s="4">
        <v>30</v>
      </c>
      <c r="E145" s="4">
        <f t="shared" ref="E145" si="208">(C145+D145)</f>
        <v>297</v>
      </c>
      <c r="F145" s="4">
        <f t="shared" ref="F145" si="209">(C145/E145)*100</f>
        <v>89.898989898989896</v>
      </c>
      <c r="G145" s="13"/>
      <c r="I145" s="4" t="s">
        <v>254</v>
      </c>
      <c r="J145" s="4">
        <v>303</v>
      </c>
      <c r="K145" s="4">
        <v>18</v>
      </c>
      <c r="L145" s="4">
        <f t="shared" ref="L145" si="210">(J145+K145)</f>
        <v>321</v>
      </c>
      <c r="M145" s="4">
        <f t="shared" ref="M145" si="211">(J145/L145)*100</f>
        <v>94.392523364485982</v>
      </c>
      <c r="N145" s="8"/>
      <c r="P145" s="21"/>
      <c r="Q145" s="24"/>
    </row>
    <row r="146" spans="2:18" x14ac:dyDescent="0.25">
      <c r="B146" s="10" t="s">
        <v>223</v>
      </c>
      <c r="C146" s="10">
        <f>AVERAGE(C143:C145)</f>
        <v>254.33333333333334</v>
      </c>
      <c r="D146" s="10">
        <f t="shared" ref="D146:F146" si="212">AVERAGE(D143:D145)</f>
        <v>27.666666666666668</v>
      </c>
      <c r="E146" s="10">
        <f t="shared" si="212"/>
        <v>282</v>
      </c>
      <c r="F146" s="10">
        <f t="shared" si="212"/>
        <v>90.134445908358956</v>
      </c>
      <c r="G146" s="13">
        <f t="shared" si="199"/>
        <v>0.61877556312183157</v>
      </c>
      <c r="I146" s="10" t="s">
        <v>255</v>
      </c>
      <c r="J146" s="10">
        <f>AVERAGE(J143:J145)</f>
        <v>296</v>
      </c>
      <c r="K146" s="10">
        <f t="shared" ref="K146:M146" si="213">AVERAGE(K143:K145)</f>
        <v>23.666666666666668</v>
      </c>
      <c r="L146" s="10">
        <f t="shared" si="213"/>
        <v>319.66666666666669</v>
      </c>
      <c r="M146" s="10">
        <f t="shared" si="213"/>
        <v>92.592319108916698</v>
      </c>
      <c r="N146" s="8">
        <f t="shared" si="201"/>
        <v>0.90626728090443476</v>
      </c>
      <c r="P146" s="21" t="s">
        <v>470</v>
      </c>
      <c r="Q146" s="24">
        <v>3.4501673838385032</v>
      </c>
      <c r="R146">
        <v>1.878606765427006</v>
      </c>
    </row>
    <row r="147" spans="2:18" x14ac:dyDescent="0.25">
      <c r="B147" s="4" t="s">
        <v>224</v>
      </c>
      <c r="C147" s="4">
        <v>96</v>
      </c>
      <c r="D147" s="4">
        <v>40</v>
      </c>
      <c r="E147" s="4">
        <f>(C147+D147)</f>
        <v>136</v>
      </c>
      <c r="F147" s="4">
        <f>(C147/E147)*100</f>
        <v>70.588235294117652</v>
      </c>
      <c r="G147" s="13"/>
      <c r="I147" s="4" t="s">
        <v>256</v>
      </c>
      <c r="J147" s="4">
        <v>127</v>
      </c>
      <c r="K147" s="4">
        <v>51</v>
      </c>
      <c r="L147" s="4">
        <f>(J147+K147)</f>
        <v>178</v>
      </c>
      <c r="M147" s="4">
        <f>(J147/L147)*100</f>
        <v>71.348314606741567</v>
      </c>
      <c r="N147" s="8"/>
      <c r="P147" s="21" t="s">
        <v>526</v>
      </c>
      <c r="Q147" s="24">
        <v>2.7228721008731998</v>
      </c>
      <c r="R147">
        <v>0.21604765379428853</v>
      </c>
    </row>
    <row r="148" spans="2:18" x14ac:dyDescent="0.25">
      <c r="B148" s="4" t="s">
        <v>225</v>
      </c>
      <c r="C148" s="4">
        <v>94</v>
      </c>
      <c r="D148" s="4">
        <v>57</v>
      </c>
      <c r="E148" s="4">
        <f>(C148+D148)</f>
        <v>151</v>
      </c>
      <c r="F148" s="4">
        <f>(C148/E148)*100</f>
        <v>62.251655629139066</v>
      </c>
      <c r="G148" s="13"/>
      <c r="I148" s="4" t="s">
        <v>257</v>
      </c>
      <c r="J148" s="4">
        <v>123</v>
      </c>
      <c r="K148" s="4">
        <v>55</v>
      </c>
      <c r="L148" s="4">
        <f>(J148+K148)</f>
        <v>178</v>
      </c>
      <c r="M148" s="4">
        <f>(J148/L148)*100</f>
        <v>69.101123595505626</v>
      </c>
      <c r="N148" s="8"/>
      <c r="P148" s="21" t="s">
        <v>527</v>
      </c>
      <c r="Q148" s="24">
        <v>95.312377788206504</v>
      </c>
      <c r="R148">
        <v>0.74625693796208736</v>
      </c>
    </row>
    <row r="149" spans="2:18" x14ac:dyDescent="0.25">
      <c r="B149" s="4" t="s">
        <v>226</v>
      </c>
      <c r="C149" s="4">
        <v>78</v>
      </c>
      <c r="D149" s="4">
        <v>36</v>
      </c>
      <c r="E149" s="4">
        <f t="shared" ref="E149" si="214">(C149+D149)</f>
        <v>114</v>
      </c>
      <c r="F149" s="4">
        <f t="shared" ref="F149" si="215">(C149/E149)*100</f>
        <v>68.421052631578945</v>
      </c>
      <c r="G149" s="13"/>
      <c r="I149" s="4" t="s">
        <v>258</v>
      </c>
      <c r="J149" s="4">
        <v>116</v>
      </c>
      <c r="K149" s="4">
        <v>62</v>
      </c>
      <c r="L149" s="4">
        <f t="shared" ref="L149" si="216">(J149+K149)</f>
        <v>178</v>
      </c>
      <c r="M149" s="4">
        <f t="shared" ref="M149" si="217">(J149/L149)*100</f>
        <v>65.168539325842701</v>
      </c>
      <c r="N149" s="8"/>
      <c r="P149" s="21" t="s">
        <v>528</v>
      </c>
      <c r="Q149" s="24">
        <v>90.134445908358956</v>
      </c>
      <c r="R149">
        <v>0.61877556312183157</v>
      </c>
    </row>
    <row r="150" spans="2:18" x14ac:dyDescent="0.25">
      <c r="B150" s="10" t="s">
        <v>227</v>
      </c>
      <c r="C150" s="10">
        <f>AVERAGE(C147:C149)</f>
        <v>89.333333333333329</v>
      </c>
      <c r="D150" s="10">
        <f t="shared" ref="D150:F150" si="218">AVERAGE(D147:D149)</f>
        <v>44.333333333333336</v>
      </c>
      <c r="E150" s="10">
        <f t="shared" si="218"/>
        <v>133.66666666666666</v>
      </c>
      <c r="F150" s="10">
        <f t="shared" si="218"/>
        <v>67.086981184945216</v>
      </c>
      <c r="G150" s="13">
        <f t="shared" si="199"/>
        <v>2.4972952099005146</v>
      </c>
      <c r="I150" s="10" t="s">
        <v>259</v>
      </c>
      <c r="J150" s="10">
        <f>AVERAGE(J147:J149)</f>
        <v>122</v>
      </c>
      <c r="K150" s="10">
        <f t="shared" ref="K150:M150" si="219">AVERAGE(K147:K149)</f>
        <v>56</v>
      </c>
      <c r="L150" s="10">
        <f t="shared" si="219"/>
        <v>178</v>
      </c>
      <c r="M150" s="10">
        <f t="shared" si="219"/>
        <v>68.539325842696641</v>
      </c>
      <c r="N150" s="8">
        <f t="shared" si="201"/>
        <v>1.8059271088001765</v>
      </c>
      <c r="P150" s="21"/>
      <c r="Q150" s="24"/>
    </row>
    <row r="151" spans="2:18" x14ac:dyDescent="0.25">
      <c r="B151" s="4" t="s">
        <v>228</v>
      </c>
      <c r="C151" s="4">
        <v>84</v>
      </c>
      <c r="D151" s="4">
        <v>9</v>
      </c>
      <c r="E151" s="4">
        <f>(C151+D151)</f>
        <v>93</v>
      </c>
      <c r="F151" s="4">
        <f>(C151/E151)*100</f>
        <v>90.322580645161281</v>
      </c>
      <c r="G151" s="13"/>
      <c r="I151" s="4" t="s">
        <v>260</v>
      </c>
      <c r="J151" s="4">
        <v>194</v>
      </c>
      <c r="K151" s="4">
        <v>23</v>
      </c>
      <c r="L151" s="4">
        <f>J151+K151</f>
        <v>217</v>
      </c>
      <c r="M151" s="4">
        <f>(J151/L151)*100</f>
        <v>89.400921658986178</v>
      </c>
      <c r="N151" s="8"/>
      <c r="P151" s="21" t="s">
        <v>470</v>
      </c>
      <c r="Q151" s="24">
        <v>3.4501673838385032</v>
      </c>
      <c r="R151">
        <v>1.878606765427006</v>
      </c>
    </row>
    <row r="152" spans="2:18" x14ac:dyDescent="0.25">
      <c r="B152" s="4" t="s">
        <v>229</v>
      </c>
      <c r="C152" s="4">
        <v>178</v>
      </c>
      <c r="D152" s="4">
        <v>20</v>
      </c>
      <c r="E152" s="4">
        <f>(C152+D152)</f>
        <v>198</v>
      </c>
      <c r="F152" s="4">
        <f>(C152/E152)*100</f>
        <v>89.898989898989896</v>
      </c>
      <c r="G152" s="13"/>
      <c r="I152" s="4" t="s">
        <v>261</v>
      </c>
      <c r="J152" s="4">
        <v>222</v>
      </c>
      <c r="K152" s="4">
        <v>21</v>
      </c>
      <c r="L152" s="4">
        <f>J152+K152</f>
        <v>243</v>
      </c>
      <c r="M152" s="4">
        <f>(J152/L152)*100</f>
        <v>91.358024691358025</v>
      </c>
      <c r="N152" s="8"/>
      <c r="P152" s="21" t="s">
        <v>482</v>
      </c>
      <c r="Q152" s="24">
        <v>6.4214951905568745</v>
      </c>
      <c r="R152">
        <v>0.40359729165808939</v>
      </c>
    </row>
    <row r="153" spans="2:18" x14ac:dyDescent="0.25">
      <c r="B153" s="4" t="s">
        <v>230</v>
      </c>
      <c r="C153" s="4">
        <v>166</v>
      </c>
      <c r="D153" s="4">
        <v>25</v>
      </c>
      <c r="E153" s="4">
        <f t="shared" ref="E153" si="220">(C153+D153)</f>
        <v>191</v>
      </c>
      <c r="F153" s="4">
        <f t="shared" ref="F153" si="221">(C153/E153)*100</f>
        <v>86.910994764397913</v>
      </c>
      <c r="G153" s="13"/>
      <c r="I153" s="4" t="s">
        <v>262</v>
      </c>
      <c r="J153" s="4">
        <v>193</v>
      </c>
      <c r="K153" s="4">
        <v>17</v>
      </c>
      <c r="L153" s="4">
        <f t="shared" ref="L153" si="222">J153+K153</f>
        <v>210</v>
      </c>
      <c r="M153" s="4">
        <f t="shared" ref="M153" si="223">(J153/L153)*100</f>
        <v>91.904761904761898</v>
      </c>
      <c r="N153" s="8"/>
      <c r="P153" s="21" t="s">
        <v>529</v>
      </c>
      <c r="Q153" s="24">
        <v>92.458858909900144</v>
      </c>
      <c r="R153">
        <v>1.6150396031283802</v>
      </c>
    </row>
    <row r="154" spans="2:18" x14ac:dyDescent="0.25">
      <c r="B154" s="10" t="s">
        <v>231</v>
      </c>
      <c r="C154" s="10">
        <f>AVERAGE(C151:C153)</f>
        <v>142.66666666666666</v>
      </c>
      <c r="D154" s="10">
        <f t="shared" ref="D154:F154" si="224">AVERAGE(D151:D153)</f>
        <v>18</v>
      </c>
      <c r="E154" s="10">
        <f t="shared" si="224"/>
        <v>160.66666666666666</v>
      </c>
      <c r="F154" s="10">
        <f t="shared" si="224"/>
        <v>89.044188436183035</v>
      </c>
      <c r="G154" s="13">
        <f t="shared" si="199"/>
        <v>1.0735833628660858</v>
      </c>
      <c r="I154" s="10" t="s">
        <v>263</v>
      </c>
      <c r="J154" s="10">
        <f>AVERAGE(J151:J153)</f>
        <v>203</v>
      </c>
      <c r="K154" s="10">
        <f>AVERAGE(K151:K153)</f>
        <v>20.333333333333332</v>
      </c>
      <c r="L154" s="10">
        <f t="shared" ref="L154:M154" si="225">AVERAGE(L151:L153)</f>
        <v>223.33333333333334</v>
      </c>
      <c r="M154" s="10">
        <f t="shared" si="225"/>
        <v>90.887902751702043</v>
      </c>
      <c r="N154" s="8">
        <f t="shared" si="201"/>
        <v>0.760058105827221</v>
      </c>
      <c r="P154" s="21" t="s">
        <v>530</v>
      </c>
      <c r="Q154" s="24">
        <v>92.592319108916698</v>
      </c>
      <c r="R154">
        <v>0.90626728090443476</v>
      </c>
    </row>
    <row r="155" spans="2:18" x14ac:dyDescent="0.25">
      <c r="B155" s="4" t="s">
        <v>232</v>
      </c>
      <c r="C155" s="4">
        <v>6</v>
      </c>
      <c r="D155" s="4">
        <v>243</v>
      </c>
      <c r="E155" s="4">
        <f>(C155+D155)</f>
        <v>249</v>
      </c>
      <c r="F155" s="4">
        <f>(C155/E155)*100</f>
        <v>2.4096385542168677</v>
      </c>
      <c r="G155" s="13"/>
      <c r="I155" s="4" t="s">
        <v>264</v>
      </c>
      <c r="J155" s="4">
        <v>297</v>
      </c>
      <c r="K155" s="4">
        <v>14</v>
      </c>
      <c r="L155" s="4">
        <f>(J155+K155)</f>
        <v>311</v>
      </c>
      <c r="M155" s="4">
        <f>(J155/L155)*100</f>
        <v>95.498392282958207</v>
      </c>
      <c r="N155" s="8"/>
      <c r="P155" s="21"/>
      <c r="Q155" s="24"/>
    </row>
    <row r="156" spans="2:18" x14ac:dyDescent="0.25">
      <c r="B156" s="4" t="s">
        <v>233</v>
      </c>
      <c r="C156" s="4">
        <v>7</v>
      </c>
      <c r="D156" s="4">
        <v>260</v>
      </c>
      <c r="E156" s="4">
        <f>(C156+D156)</f>
        <v>267</v>
      </c>
      <c r="F156" s="4">
        <f>(C156/E156)*100</f>
        <v>2.6217228464419478</v>
      </c>
      <c r="G156" s="13"/>
      <c r="I156" s="4" t="s">
        <v>265</v>
      </c>
      <c r="J156" s="4">
        <v>302</v>
      </c>
      <c r="K156" s="4">
        <v>11</v>
      </c>
      <c r="L156" s="4">
        <f t="shared" ref="L156:L157" si="226">(J156+K156)</f>
        <v>313</v>
      </c>
      <c r="M156" s="4">
        <f t="shared" ref="M156:M157" si="227">(J156/L156)*100</f>
        <v>96.485623003194888</v>
      </c>
      <c r="N156" s="8"/>
      <c r="P156" s="21" t="s">
        <v>470</v>
      </c>
      <c r="Q156" s="24">
        <v>3.4501673838385032</v>
      </c>
      <c r="R156">
        <v>1.878606765427006</v>
      </c>
    </row>
    <row r="157" spans="2:18" x14ac:dyDescent="0.25">
      <c r="B157" s="4" t="s">
        <v>234</v>
      </c>
      <c r="C157" s="4">
        <v>8</v>
      </c>
      <c r="D157" s="4">
        <v>247</v>
      </c>
      <c r="E157" s="4">
        <f t="shared" ref="E157" si="228">(C157+D157)</f>
        <v>255</v>
      </c>
      <c r="F157" s="4">
        <f t="shared" ref="F157" si="229">(C157/E157)*100</f>
        <v>3.1372549019607843</v>
      </c>
      <c r="G157" s="13"/>
      <c r="I157" s="4" t="s">
        <v>266</v>
      </c>
      <c r="J157" s="4">
        <v>294</v>
      </c>
      <c r="K157" s="4">
        <v>13</v>
      </c>
      <c r="L157" s="4">
        <f t="shared" si="226"/>
        <v>307</v>
      </c>
      <c r="M157" s="4">
        <f t="shared" si="227"/>
        <v>95.765472312703579</v>
      </c>
      <c r="N157" s="8"/>
      <c r="P157" s="21" t="s">
        <v>531</v>
      </c>
      <c r="Q157" s="24">
        <v>2.9282102841128919</v>
      </c>
      <c r="R157">
        <v>0.89929808822134571</v>
      </c>
    </row>
    <row r="158" spans="2:18" x14ac:dyDescent="0.25">
      <c r="B158" s="10" t="s">
        <v>235</v>
      </c>
      <c r="C158" s="10">
        <f>AVERAGE(C155:C157)</f>
        <v>7</v>
      </c>
      <c r="D158" s="10">
        <f t="shared" ref="D158:F158" si="230">AVERAGE(D155:D157)</f>
        <v>250</v>
      </c>
      <c r="E158" s="10">
        <f t="shared" si="230"/>
        <v>257</v>
      </c>
      <c r="F158" s="10">
        <f t="shared" si="230"/>
        <v>2.7228721008731998</v>
      </c>
      <c r="G158" s="13">
        <f t="shared" si="199"/>
        <v>0.21604765379428853</v>
      </c>
      <c r="I158" s="10" t="s">
        <v>267</v>
      </c>
      <c r="J158" s="10">
        <f>AVERAGE(J155:J157)</f>
        <v>297.66666666666669</v>
      </c>
      <c r="K158" s="10">
        <f t="shared" ref="K158:M158" si="231">AVERAGE(K155:K157)</f>
        <v>12.666666666666666</v>
      </c>
      <c r="L158" s="10">
        <f t="shared" si="231"/>
        <v>310.33333333333331</v>
      </c>
      <c r="M158" s="10">
        <f t="shared" si="231"/>
        <v>95.916495866285558</v>
      </c>
      <c r="N158" s="8">
        <f t="shared" si="201"/>
        <v>0.29482322898484764</v>
      </c>
      <c r="P158" s="21" t="s">
        <v>532</v>
      </c>
      <c r="Q158" s="24">
        <v>80.163673960150092</v>
      </c>
      <c r="R158">
        <v>1.6664949353204648</v>
      </c>
    </row>
    <row r="159" spans="2:18" x14ac:dyDescent="0.25">
      <c r="B159" s="29" t="s">
        <v>236</v>
      </c>
      <c r="C159" s="29">
        <v>177</v>
      </c>
      <c r="D159" s="29">
        <v>14</v>
      </c>
      <c r="E159" s="29">
        <f>C159+D159</f>
        <v>191</v>
      </c>
      <c r="F159" s="29">
        <f>(C159/E159)*100</f>
        <v>92.670157068062835</v>
      </c>
      <c r="G159" s="13"/>
      <c r="I159" s="4" t="s">
        <v>268</v>
      </c>
      <c r="J159" s="4">
        <v>16</v>
      </c>
      <c r="K159" s="4">
        <v>235</v>
      </c>
      <c r="L159" s="4">
        <f>(J159+K159)</f>
        <v>251</v>
      </c>
      <c r="M159" s="4">
        <f>(J159/L159)*100</f>
        <v>6.3745019920318722</v>
      </c>
      <c r="N159" s="8"/>
      <c r="P159" s="21" t="s">
        <v>533</v>
      </c>
      <c r="Q159" s="24">
        <v>89.986215074200217</v>
      </c>
      <c r="R159">
        <v>1.3382650397270555</v>
      </c>
    </row>
    <row r="160" spans="2:18" x14ac:dyDescent="0.25">
      <c r="B160" s="29" t="s">
        <v>237</v>
      </c>
      <c r="C160" s="29">
        <v>216</v>
      </c>
      <c r="D160" s="29">
        <v>21</v>
      </c>
      <c r="E160" s="29">
        <f>C160+D160</f>
        <v>237</v>
      </c>
      <c r="F160" s="29">
        <f>(C160/E160)*100</f>
        <v>91.139240506329116</v>
      </c>
      <c r="G160" s="13"/>
      <c r="I160" s="4" t="s">
        <v>269</v>
      </c>
      <c r="J160" s="4">
        <v>15</v>
      </c>
      <c r="K160" s="4">
        <v>246</v>
      </c>
      <c r="L160" s="4">
        <f t="shared" ref="L160:L161" si="232">(J160+K160)</f>
        <v>261</v>
      </c>
      <c r="M160" s="4">
        <f>(J160/L160)*100</f>
        <v>5.7471264367816088</v>
      </c>
      <c r="N160" s="8"/>
      <c r="P160" s="21"/>
      <c r="Q160" s="24"/>
    </row>
    <row r="161" spans="2:18" x14ac:dyDescent="0.25">
      <c r="B161" s="29" t="s">
        <v>238</v>
      </c>
      <c r="C161" s="29">
        <v>264</v>
      </c>
      <c r="D161" s="29">
        <v>24</v>
      </c>
      <c r="E161" s="29">
        <f t="shared" ref="E161" si="233">C161+D161</f>
        <v>288</v>
      </c>
      <c r="F161" s="29">
        <f t="shared" ref="F161" si="234">(C161/E161)*100</f>
        <v>91.666666666666657</v>
      </c>
      <c r="G161" s="13"/>
      <c r="I161" s="4" t="s">
        <v>270</v>
      </c>
      <c r="J161" s="4">
        <v>18</v>
      </c>
      <c r="K161" s="4">
        <v>234</v>
      </c>
      <c r="L161" s="4">
        <f t="shared" si="232"/>
        <v>252</v>
      </c>
      <c r="M161" s="4">
        <f t="shared" ref="M161" si="235">(J161/L161)*100</f>
        <v>7.1428571428571423</v>
      </c>
      <c r="N161" s="8"/>
      <c r="P161" s="21" t="s">
        <v>470</v>
      </c>
      <c r="Q161" s="24">
        <v>3.4501673838385032</v>
      </c>
      <c r="R161">
        <v>1.878606765427006</v>
      </c>
    </row>
    <row r="162" spans="2:18" x14ac:dyDescent="0.25">
      <c r="B162" s="10" t="s">
        <v>239</v>
      </c>
      <c r="C162" s="10">
        <f>AVERAGE(C159:C161)</f>
        <v>219</v>
      </c>
      <c r="D162" s="10">
        <f>AVERAGE(D159:D161)</f>
        <v>19.666666666666668</v>
      </c>
      <c r="E162" s="10">
        <f t="shared" ref="E162:F162" si="236">AVERAGE(E159:E161)</f>
        <v>238.66666666666666</v>
      </c>
      <c r="F162" s="10">
        <f t="shared" si="236"/>
        <v>91.825354747019517</v>
      </c>
      <c r="G162" s="13">
        <f t="shared" si="199"/>
        <v>0.44900364136690069</v>
      </c>
      <c r="I162" s="10" t="s">
        <v>271</v>
      </c>
      <c r="J162" s="10">
        <f>AVERAGE(J159:J161)</f>
        <v>16.333333333333332</v>
      </c>
      <c r="K162" s="10">
        <f>AVERAGE(K159:K161)</f>
        <v>238.33333333333334</v>
      </c>
      <c r="L162" s="10">
        <f t="shared" ref="L162:M162" si="237">AVERAGE(L159:L161)</f>
        <v>254.66666666666666</v>
      </c>
      <c r="M162" s="10">
        <f t="shared" si="237"/>
        <v>6.4214951905568745</v>
      </c>
      <c r="N162" s="8">
        <f t="shared" si="201"/>
        <v>0.40359729165808939</v>
      </c>
      <c r="P162" s="21" t="s">
        <v>488</v>
      </c>
      <c r="Q162" s="24">
        <v>6.6789084095058486</v>
      </c>
      <c r="R162">
        <v>0.74806451313879241</v>
      </c>
    </row>
    <row r="163" spans="2:18" x14ac:dyDescent="0.25">
      <c r="B163" s="29" t="s">
        <v>611</v>
      </c>
      <c r="C163" s="29">
        <v>117</v>
      </c>
      <c r="D163" s="29">
        <v>24</v>
      </c>
      <c r="E163" s="29">
        <f>(C163+D163)</f>
        <v>141</v>
      </c>
      <c r="F163" s="29">
        <f>(C163/E163)*100</f>
        <v>82.978723404255319</v>
      </c>
      <c r="G163" s="13"/>
      <c r="I163" s="4" t="s">
        <v>619</v>
      </c>
      <c r="J163" s="4">
        <v>160</v>
      </c>
      <c r="K163" s="4">
        <v>23</v>
      </c>
      <c r="L163" s="4">
        <f>J163+K163</f>
        <v>183</v>
      </c>
      <c r="M163" s="4">
        <f>(J163/L163)*100</f>
        <v>87.431693989071036</v>
      </c>
      <c r="N163" s="8"/>
      <c r="P163" s="21" t="s">
        <v>534</v>
      </c>
      <c r="Q163" s="24">
        <v>86.004617377552066</v>
      </c>
      <c r="R163">
        <v>2.1476714699954487</v>
      </c>
    </row>
    <row r="164" spans="2:18" x14ac:dyDescent="0.25">
      <c r="B164" s="29" t="s">
        <v>612</v>
      </c>
      <c r="C164" s="29">
        <v>140</v>
      </c>
      <c r="D164" s="29">
        <v>30</v>
      </c>
      <c r="E164" s="29">
        <f t="shared" ref="E164:E165" si="238">(C164+D164)</f>
        <v>170</v>
      </c>
      <c r="F164" s="29">
        <f t="shared" ref="F164:F165" si="239">(C164/E164)*100</f>
        <v>82.35294117647058</v>
      </c>
      <c r="G164" s="13"/>
      <c r="I164" s="4" t="s">
        <v>620</v>
      </c>
      <c r="J164" s="4">
        <v>134</v>
      </c>
      <c r="K164" s="4">
        <v>30</v>
      </c>
      <c r="L164" s="4">
        <f>J164+K164</f>
        <v>164</v>
      </c>
      <c r="M164" s="4">
        <f>(J164/L164)*100</f>
        <v>81.707317073170728</v>
      </c>
      <c r="N164" s="8"/>
      <c r="P164" s="21" t="s">
        <v>535</v>
      </c>
      <c r="Q164" s="24">
        <v>90.428799988048752</v>
      </c>
      <c r="R164">
        <v>0.87447798480844985</v>
      </c>
    </row>
    <row r="165" spans="2:18" x14ac:dyDescent="0.25">
      <c r="B165" s="29" t="s">
        <v>613</v>
      </c>
      <c r="C165" s="29">
        <v>108</v>
      </c>
      <c r="D165" s="29">
        <v>22</v>
      </c>
      <c r="E165" s="29">
        <f t="shared" si="238"/>
        <v>130</v>
      </c>
      <c r="F165" s="29">
        <f t="shared" si="239"/>
        <v>83.07692307692308</v>
      </c>
      <c r="G165" s="13"/>
      <c r="I165" s="4" t="s">
        <v>621</v>
      </c>
      <c r="J165" s="4">
        <v>164</v>
      </c>
      <c r="K165" s="4">
        <v>33</v>
      </c>
      <c r="L165" s="4">
        <f t="shared" ref="L165" si="240">J165+K165</f>
        <v>197</v>
      </c>
      <c r="M165" s="4">
        <f t="shared" ref="M165" si="241">(J165/L165)*100</f>
        <v>83.248730964467015</v>
      </c>
      <c r="N165" s="8"/>
      <c r="P165" s="21"/>
      <c r="Q165" s="24"/>
    </row>
    <row r="166" spans="2:18" x14ac:dyDescent="0.25">
      <c r="B166" s="10" t="s">
        <v>614</v>
      </c>
      <c r="C166" s="10">
        <f>AVERAGE(C163:C165)</f>
        <v>121.66666666666667</v>
      </c>
      <c r="D166" s="10">
        <f t="shared" ref="D166:F166" si="242">AVERAGE(D163:D165)</f>
        <v>25.333333333333332</v>
      </c>
      <c r="E166" s="10">
        <f t="shared" si="242"/>
        <v>147</v>
      </c>
      <c r="F166" s="10">
        <f t="shared" si="242"/>
        <v>82.802862552549655</v>
      </c>
      <c r="G166" s="13">
        <f t="shared" si="199"/>
        <v>0.22673973877383702</v>
      </c>
      <c r="I166" s="10" t="s">
        <v>622</v>
      </c>
      <c r="J166" s="10">
        <f>AVERAGE(J163:J165)</f>
        <v>152.66666666666666</v>
      </c>
      <c r="K166" s="10">
        <f>AVERAGE(K163:K165)</f>
        <v>28.666666666666668</v>
      </c>
      <c r="L166" s="10">
        <f t="shared" ref="L166:M166" si="243">AVERAGE(L163:L165)</f>
        <v>181.33333333333334</v>
      </c>
      <c r="M166" s="10">
        <f t="shared" si="243"/>
        <v>84.129247342236269</v>
      </c>
      <c r="N166" s="8">
        <f t="shared" si="201"/>
        <v>1.7101271480470865</v>
      </c>
      <c r="P166" s="21" t="s">
        <v>476</v>
      </c>
      <c r="Q166" s="24">
        <v>4.4619469131203466</v>
      </c>
      <c r="R166">
        <v>1.0792462105563403</v>
      </c>
    </row>
    <row r="167" spans="2:18" x14ac:dyDescent="0.25">
      <c r="B167" s="29" t="s">
        <v>615</v>
      </c>
      <c r="C167" s="29">
        <v>148</v>
      </c>
      <c r="D167" s="29">
        <v>29</v>
      </c>
      <c r="E167" s="29">
        <f>(C167+D167)</f>
        <v>177</v>
      </c>
      <c r="F167" s="29">
        <f>(C167/E167)*100</f>
        <v>83.615819209039543</v>
      </c>
      <c r="G167" s="13"/>
      <c r="I167" s="4" t="s">
        <v>623</v>
      </c>
      <c r="J167" s="4">
        <v>25</v>
      </c>
      <c r="K167" s="4">
        <v>133</v>
      </c>
      <c r="L167" s="4">
        <f>(J167+K167)</f>
        <v>158</v>
      </c>
      <c r="M167" s="4">
        <f>(J167/L167)*100</f>
        <v>15.822784810126583</v>
      </c>
      <c r="N167" s="8"/>
      <c r="P167" s="21" t="s">
        <v>513</v>
      </c>
      <c r="Q167" s="24">
        <v>2.7228721008731998</v>
      </c>
      <c r="R167">
        <v>0.21604765379428853</v>
      </c>
    </row>
    <row r="168" spans="2:18" x14ac:dyDescent="0.25">
      <c r="B168" s="29" t="s">
        <v>616</v>
      </c>
      <c r="C168" s="29">
        <v>141</v>
      </c>
      <c r="D168" s="29">
        <v>19</v>
      </c>
      <c r="E168" s="29">
        <f t="shared" ref="E168:E169" si="244">(C168+D168)</f>
        <v>160</v>
      </c>
      <c r="F168" s="29">
        <f>(C168/E168)*100</f>
        <v>88.125</v>
      </c>
      <c r="G168" s="13"/>
      <c r="I168" s="4" t="s">
        <v>624</v>
      </c>
      <c r="J168" s="4">
        <v>30</v>
      </c>
      <c r="K168" s="4">
        <v>149</v>
      </c>
      <c r="L168" s="4">
        <f t="shared" ref="L168:L169" si="245">(J168+K168)</f>
        <v>179</v>
      </c>
      <c r="M168" s="4">
        <f t="shared" ref="M168:M169" si="246">(J168/L168)*100</f>
        <v>16.759776536312849</v>
      </c>
      <c r="N168" s="8"/>
      <c r="P168" s="21" t="s">
        <v>536</v>
      </c>
      <c r="Q168" s="24">
        <v>91.746885133981905</v>
      </c>
      <c r="R168">
        <v>1.8916181306594497</v>
      </c>
    </row>
    <row r="169" spans="2:18" x14ac:dyDescent="0.25">
      <c r="B169" s="29" t="s">
        <v>617</v>
      </c>
      <c r="C169" s="29">
        <v>162</v>
      </c>
      <c r="D169" s="29">
        <v>24</v>
      </c>
      <c r="E169" s="29">
        <f t="shared" si="244"/>
        <v>186</v>
      </c>
      <c r="F169" s="29">
        <f t="shared" ref="F169" si="247">(C169/E169)*100</f>
        <v>87.096774193548384</v>
      </c>
      <c r="G169" s="13"/>
      <c r="I169" s="4" t="s">
        <v>625</v>
      </c>
      <c r="J169" s="4">
        <v>21</v>
      </c>
      <c r="K169" s="4">
        <v>128</v>
      </c>
      <c r="L169" s="4">
        <f t="shared" si="245"/>
        <v>149</v>
      </c>
      <c r="M169" s="4">
        <f t="shared" si="246"/>
        <v>14.093959731543624</v>
      </c>
      <c r="N169" s="8"/>
      <c r="P169" s="21" t="s">
        <v>537</v>
      </c>
      <c r="Q169" s="24">
        <v>89.044188436183035</v>
      </c>
      <c r="R169">
        <v>1.0735833628660858</v>
      </c>
    </row>
    <row r="170" spans="2:18" x14ac:dyDescent="0.25">
      <c r="B170" s="10" t="s">
        <v>618</v>
      </c>
      <c r="C170" s="10">
        <f>AVERAGE(C167:C169)</f>
        <v>150.33333333333334</v>
      </c>
      <c r="D170" s="10">
        <f t="shared" ref="D170:F170" si="248">AVERAGE(D167:D169)</f>
        <v>24</v>
      </c>
      <c r="E170" s="10">
        <f t="shared" si="248"/>
        <v>174.33333333333334</v>
      </c>
      <c r="F170" s="10">
        <f t="shared" si="248"/>
        <v>86.279197800862633</v>
      </c>
      <c r="G170" s="13">
        <f>STDEV(F167:F169)/SQRT(3)</f>
        <v>1.3643681345589327</v>
      </c>
      <c r="I170" s="10" t="s">
        <v>626</v>
      </c>
      <c r="J170" s="10">
        <f>AVERAGE(J167:J169)</f>
        <v>25.333333333333332</v>
      </c>
      <c r="K170" s="10">
        <f t="shared" ref="K170:M170" si="249">AVERAGE(K167:K169)</f>
        <v>136.66666666666666</v>
      </c>
      <c r="L170" s="10">
        <f t="shared" si="249"/>
        <v>162</v>
      </c>
      <c r="M170" s="10">
        <f t="shared" si="249"/>
        <v>15.558840359327684</v>
      </c>
      <c r="N170" s="8">
        <f t="shared" si="201"/>
        <v>0.78078909102227034</v>
      </c>
      <c r="P170" s="21"/>
      <c r="Q170" s="24"/>
    </row>
    <row r="171" spans="2:18" x14ac:dyDescent="0.25">
      <c r="B171" s="25"/>
      <c r="C171" s="13"/>
      <c r="D171" s="13"/>
      <c r="E171" s="13"/>
      <c r="F171" s="13"/>
      <c r="P171" s="21" t="s">
        <v>476</v>
      </c>
      <c r="Q171" s="24">
        <v>4.4619469131203466</v>
      </c>
      <c r="R171">
        <v>1.0792462105563403</v>
      </c>
    </row>
    <row r="172" spans="2:18" x14ac:dyDescent="0.25">
      <c r="B172" s="25"/>
      <c r="C172" s="13"/>
      <c r="D172" s="13"/>
      <c r="E172" s="13"/>
      <c r="F172" s="13"/>
      <c r="P172" s="21" t="s">
        <v>482</v>
      </c>
      <c r="Q172" s="24">
        <v>6.4214951905568745</v>
      </c>
      <c r="R172">
        <v>0.40359729165808939</v>
      </c>
    </row>
    <row r="173" spans="2:18" x14ac:dyDescent="0.25">
      <c r="B173" s="13"/>
      <c r="C173" s="13"/>
      <c r="D173" s="13"/>
      <c r="E173" s="13"/>
      <c r="F173" s="13"/>
      <c r="P173" s="21" t="s">
        <v>538</v>
      </c>
      <c r="Q173" s="24">
        <v>87.806796600058021</v>
      </c>
      <c r="R173">
        <v>3.2340061179901411</v>
      </c>
    </row>
    <row r="174" spans="2:18" x14ac:dyDescent="0.25">
      <c r="P174" s="21" t="s">
        <v>539</v>
      </c>
      <c r="Q174" s="24">
        <v>90.887902751702043</v>
      </c>
      <c r="R174">
        <v>0.760058105827221</v>
      </c>
    </row>
    <row r="175" spans="2:18" x14ac:dyDescent="0.25">
      <c r="B175" s="4" t="s">
        <v>1</v>
      </c>
      <c r="C175" s="4" t="s">
        <v>2</v>
      </c>
      <c r="D175" s="4" t="s">
        <v>3</v>
      </c>
      <c r="E175" s="4" t="s">
        <v>4</v>
      </c>
      <c r="F175" s="4" t="s">
        <v>5</v>
      </c>
      <c r="I175" s="4" t="s">
        <v>1</v>
      </c>
      <c r="J175" s="4" t="s">
        <v>2</v>
      </c>
      <c r="K175" s="4" t="s">
        <v>3</v>
      </c>
      <c r="L175" s="4" t="s">
        <v>4</v>
      </c>
      <c r="M175" s="4" t="s">
        <v>5</v>
      </c>
      <c r="N175" s="1"/>
      <c r="P175" s="21"/>
      <c r="Q175" s="24"/>
    </row>
    <row r="176" spans="2:18" x14ac:dyDescent="0.25">
      <c r="B176" s="4" t="s">
        <v>627</v>
      </c>
      <c r="C176" s="4">
        <v>255</v>
      </c>
      <c r="D176" s="4">
        <v>8</v>
      </c>
      <c r="E176" s="4">
        <f>C176+D176</f>
        <v>263</v>
      </c>
      <c r="F176" s="4">
        <f>(C176/E176)*100</f>
        <v>96.958174904942965</v>
      </c>
      <c r="I176" s="4" t="s">
        <v>663</v>
      </c>
      <c r="J176" s="4">
        <v>249</v>
      </c>
      <c r="K176" s="4">
        <v>20</v>
      </c>
      <c r="L176" s="4">
        <f>J176+K176</f>
        <v>269</v>
      </c>
      <c r="M176" s="4">
        <f>(J176/L176)*100</f>
        <v>92.565055762081784</v>
      </c>
      <c r="N176" s="1"/>
      <c r="P176" s="21" t="s">
        <v>476</v>
      </c>
      <c r="Q176" s="24">
        <v>4.4619469131203466</v>
      </c>
      <c r="R176">
        <v>1.0792462105563403</v>
      </c>
    </row>
    <row r="177" spans="2:18" x14ac:dyDescent="0.25">
      <c r="B177" s="4" t="s">
        <v>628</v>
      </c>
      <c r="C177" s="4">
        <v>238</v>
      </c>
      <c r="D177" s="4">
        <v>3</v>
      </c>
      <c r="E177" s="4">
        <f>C177+D177</f>
        <v>241</v>
      </c>
      <c r="F177" s="4">
        <f>(C177/E177)*100</f>
        <v>98.755186721991706</v>
      </c>
      <c r="I177" s="4" t="s">
        <v>664</v>
      </c>
      <c r="J177" s="4">
        <v>256</v>
      </c>
      <c r="K177" s="4">
        <v>12</v>
      </c>
      <c r="L177" s="4">
        <f>J177+K177</f>
        <v>268</v>
      </c>
      <c r="M177" s="4">
        <f>(J177/L177)*100</f>
        <v>95.522388059701484</v>
      </c>
      <c r="N177" s="1"/>
      <c r="P177" s="21" t="s">
        <v>485</v>
      </c>
      <c r="Q177" s="24">
        <v>2.9282102841128919</v>
      </c>
      <c r="R177">
        <v>0.89929808822134571</v>
      </c>
    </row>
    <row r="178" spans="2:18" x14ac:dyDescent="0.25">
      <c r="B178" s="4" t="s">
        <v>629</v>
      </c>
      <c r="C178" s="4">
        <v>250</v>
      </c>
      <c r="D178" s="4">
        <v>6</v>
      </c>
      <c r="E178" s="4">
        <f t="shared" ref="E178" si="250">C178+D178</f>
        <v>256</v>
      </c>
      <c r="F178" s="4">
        <f t="shared" ref="F178" si="251">(C178/E178)*100</f>
        <v>97.65625</v>
      </c>
      <c r="I178" s="4" t="s">
        <v>665</v>
      </c>
      <c r="J178" s="4">
        <v>259</v>
      </c>
      <c r="K178" s="4">
        <v>21</v>
      </c>
      <c r="L178" s="4">
        <f t="shared" ref="L178" si="252">J178+K178</f>
        <v>280</v>
      </c>
      <c r="M178" s="4">
        <f t="shared" ref="M178" si="253">(J178/L178)*100</f>
        <v>92.5</v>
      </c>
      <c r="N178" s="1"/>
      <c r="P178" s="21" t="s">
        <v>540</v>
      </c>
      <c r="Q178" s="24">
        <v>80.024221270294575</v>
      </c>
      <c r="R178">
        <v>2.247228075440264</v>
      </c>
    </row>
    <row r="179" spans="2:18" x14ac:dyDescent="0.25">
      <c r="B179" s="10" t="s">
        <v>630</v>
      </c>
      <c r="C179" s="10">
        <f>AVERAGE(C176:C178)</f>
        <v>247.66666666666666</v>
      </c>
      <c r="D179" s="10">
        <f>AVERAGE(D176:D178)</f>
        <v>5.666666666666667</v>
      </c>
      <c r="E179" s="10">
        <f t="shared" ref="E179:F179" si="254">AVERAGE(E176:E178)</f>
        <v>253.33333333333334</v>
      </c>
      <c r="F179" s="10">
        <f t="shared" si="254"/>
        <v>97.789870542311562</v>
      </c>
      <c r="G179" s="32">
        <f>STDEV(F176:F178)/SQRT(3)</f>
        <v>0.52303718945180511</v>
      </c>
      <c r="I179" s="10" t="s">
        <v>666</v>
      </c>
      <c r="J179" s="10">
        <f>AVERAGE(J176:J178)</f>
        <v>254.66666666666666</v>
      </c>
      <c r="K179" s="10">
        <f>AVERAGE(K176:K178)</f>
        <v>17.666666666666668</v>
      </c>
      <c r="L179" s="10">
        <f t="shared" ref="L179:M179" si="255">AVERAGE(L176:L178)</f>
        <v>272.33333333333331</v>
      </c>
      <c r="M179" s="10">
        <f t="shared" si="255"/>
        <v>93.529147940594427</v>
      </c>
      <c r="N179" s="8">
        <f>STDEV(M176:M178)/SQRT(3)</f>
        <v>0.99679698574291109</v>
      </c>
      <c r="P179" s="21" t="s">
        <v>541</v>
      </c>
      <c r="Q179" s="24">
        <v>88.988819312978322</v>
      </c>
      <c r="R179">
        <v>1.1135103607772656</v>
      </c>
    </row>
    <row r="180" spans="2:18" x14ac:dyDescent="0.25">
      <c r="B180" s="4" t="s">
        <v>631</v>
      </c>
      <c r="C180" s="4">
        <v>253</v>
      </c>
      <c r="D180" s="4">
        <v>33</v>
      </c>
      <c r="E180" s="4">
        <f>(C180+D180)</f>
        <v>286</v>
      </c>
      <c r="F180" s="4">
        <f>(C180/E180)*100</f>
        <v>88.461538461538453</v>
      </c>
      <c r="G180" s="32"/>
      <c r="I180" s="4" t="s">
        <v>667</v>
      </c>
      <c r="J180" s="4">
        <v>278</v>
      </c>
      <c r="K180" s="4">
        <v>16</v>
      </c>
      <c r="L180" s="4">
        <f>(J180+K180)</f>
        <v>294</v>
      </c>
      <c r="M180" s="4">
        <f>(J180/L180)*100</f>
        <v>94.557823129251702</v>
      </c>
      <c r="N180" s="8"/>
      <c r="P180" s="21"/>
      <c r="Q180" s="24"/>
    </row>
    <row r="181" spans="2:18" x14ac:dyDescent="0.25">
      <c r="B181" s="4" t="s">
        <v>632</v>
      </c>
      <c r="C181" s="4">
        <v>217</v>
      </c>
      <c r="D181" s="4">
        <v>15</v>
      </c>
      <c r="E181" s="4">
        <f t="shared" ref="E181:E182" si="256">(C181+D181)</f>
        <v>232</v>
      </c>
      <c r="F181" s="4">
        <f t="shared" ref="F181:F182" si="257">(C181/E181)*100</f>
        <v>93.534482758620683</v>
      </c>
      <c r="G181" s="32"/>
      <c r="I181" s="4" t="s">
        <v>668</v>
      </c>
      <c r="J181" s="4">
        <v>281</v>
      </c>
      <c r="K181" s="4">
        <v>29</v>
      </c>
      <c r="L181" s="4">
        <f t="shared" ref="L181:L182" si="258">(J181+K181)</f>
        <v>310</v>
      </c>
      <c r="M181" s="4">
        <f t="shared" ref="M181:M182" si="259">(J181/L181)*100</f>
        <v>90.645161290322591</v>
      </c>
      <c r="N181" s="8"/>
      <c r="P181" s="21" t="s">
        <v>476</v>
      </c>
      <c r="Q181" s="24">
        <v>4.4619469131203466</v>
      </c>
      <c r="R181">
        <v>1.0792462105563403</v>
      </c>
    </row>
    <row r="182" spans="2:18" x14ac:dyDescent="0.25">
      <c r="B182" s="4" t="s">
        <v>633</v>
      </c>
      <c r="C182" s="4">
        <v>262</v>
      </c>
      <c r="D182" s="4">
        <v>23</v>
      </c>
      <c r="E182" s="4">
        <f t="shared" si="256"/>
        <v>285</v>
      </c>
      <c r="F182" s="4">
        <f t="shared" si="257"/>
        <v>91.929824561403507</v>
      </c>
      <c r="G182" s="32"/>
      <c r="I182" s="4" t="s">
        <v>669</v>
      </c>
      <c r="J182" s="4">
        <v>292</v>
      </c>
      <c r="K182" s="4">
        <v>23</v>
      </c>
      <c r="L182" s="4">
        <f t="shared" si="258"/>
        <v>315</v>
      </c>
      <c r="M182" s="4">
        <f t="shared" si="259"/>
        <v>92.698412698412696</v>
      </c>
      <c r="N182" s="8"/>
      <c r="P182" s="21" t="s">
        <v>504</v>
      </c>
      <c r="Q182" s="24">
        <v>6.6789084095058486</v>
      </c>
      <c r="R182">
        <v>0.74806451313879241</v>
      </c>
    </row>
    <row r="183" spans="2:18" x14ac:dyDescent="0.25">
      <c r="B183" s="10" t="s">
        <v>634</v>
      </c>
      <c r="C183" s="10">
        <f>AVERAGE(C180:C182)</f>
        <v>244</v>
      </c>
      <c r="D183" s="10">
        <f t="shared" ref="D183:F183" si="260">AVERAGE(D180:D182)</f>
        <v>23.666666666666668</v>
      </c>
      <c r="E183" s="10">
        <f t="shared" si="260"/>
        <v>267.66666666666669</v>
      </c>
      <c r="F183" s="10">
        <f t="shared" si="260"/>
        <v>91.308615260520881</v>
      </c>
      <c r="G183" s="32">
        <f>STDEV(F180:F182)/SQRT(3)</f>
        <v>1.4970099873806335</v>
      </c>
      <c r="I183" s="10" t="s">
        <v>670</v>
      </c>
      <c r="J183" s="10">
        <f>AVERAGE(J180:J182)</f>
        <v>283.66666666666669</v>
      </c>
      <c r="K183" s="10">
        <f t="shared" ref="K183:M183" si="261">AVERAGE(K180:K182)</f>
        <v>22.666666666666668</v>
      </c>
      <c r="L183" s="10">
        <f t="shared" si="261"/>
        <v>306.33333333333331</v>
      </c>
      <c r="M183" s="10">
        <f t="shared" si="261"/>
        <v>92.633799039329006</v>
      </c>
      <c r="N183" s="8">
        <f t="shared" ref="N183:N215" si="262">STDEV(M180:M182)/SQRT(3)</f>
        <v>1.1299501257663502</v>
      </c>
      <c r="P183" s="21" t="s">
        <v>542</v>
      </c>
      <c r="Q183" s="24">
        <v>71.628419370354848</v>
      </c>
      <c r="R183">
        <v>1.3492966696656465</v>
      </c>
    </row>
    <row r="184" spans="2:18" x14ac:dyDescent="0.25">
      <c r="B184" s="4" t="s">
        <v>635</v>
      </c>
      <c r="C184" s="4">
        <v>283</v>
      </c>
      <c r="D184" s="4">
        <v>14</v>
      </c>
      <c r="E184" s="4">
        <f>(C184+D184)</f>
        <v>297</v>
      </c>
      <c r="F184" s="4">
        <f>(C184/E184)*100</f>
        <v>95.28619528619528</v>
      </c>
      <c r="G184" s="32"/>
      <c r="I184" s="4" t="s">
        <v>671</v>
      </c>
      <c r="J184" s="4">
        <v>292</v>
      </c>
      <c r="K184" s="4">
        <v>17</v>
      </c>
      <c r="L184" s="4">
        <f>(J184+K184)</f>
        <v>309</v>
      </c>
      <c r="M184" s="4">
        <f>(J184/L184)*100</f>
        <v>94.498381877022652</v>
      </c>
      <c r="N184" s="8"/>
      <c r="P184" s="21" t="s">
        <v>543</v>
      </c>
      <c r="Q184" s="24">
        <v>83.417402845932273</v>
      </c>
      <c r="R184">
        <v>1.7938110265301668</v>
      </c>
    </row>
    <row r="185" spans="2:18" x14ac:dyDescent="0.25">
      <c r="B185" s="4" t="s">
        <v>636</v>
      </c>
      <c r="C185" s="4">
        <v>292</v>
      </c>
      <c r="D185" s="4">
        <v>16</v>
      </c>
      <c r="E185" s="4">
        <f t="shared" ref="E185:E186" si="263">(C185+D185)</f>
        <v>308</v>
      </c>
      <c r="F185" s="4">
        <f>(C185/E185)*100</f>
        <v>94.805194805194802</v>
      </c>
      <c r="G185" s="32"/>
      <c r="I185" s="4" t="s">
        <v>672</v>
      </c>
      <c r="J185" s="4">
        <v>287</v>
      </c>
      <c r="K185" s="4">
        <v>20</v>
      </c>
      <c r="L185" s="4">
        <f t="shared" ref="L185:L186" si="264">(J185+K185)</f>
        <v>307</v>
      </c>
      <c r="M185" s="4">
        <f>(J185/L185)*100</f>
        <v>93.485342019543964</v>
      </c>
      <c r="N185" s="8"/>
      <c r="P185" s="21"/>
      <c r="Q185" s="24"/>
    </row>
    <row r="186" spans="2:18" x14ac:dyDescent="0.25">
      <c r="B186" s="4" t="s">
        <v>637</v>
      </c>
      <c r="C186" s="4">
        <v>295</v>
      </c>
      <c r="D186" s="4">
        <v>13</v>
      </c>
      <c r="E186" s="4">
        <f t="shared" si="263"/>
        <v>308</v>
      </c>
      <c r="F186" s="4">
        <f t="shared" ref="F186" si="265">(C186/E186)*100</f>
        <v>95.779220779220779</v>
      </c>
      <c r="G186" s="32"/>
      <c r="I186" s="4" t="s">
        <v>673</v>
      </c>
      <c r="J186" s="4">
        <v>264</v>
      </c>
      <c r="K186" s="4">
        <v>26</v>
      </c>
      <c r="L186" s="4">
        <f t="shared" si="264"/>
        <v>290</v>
      </c>
      <c r="M186" s="4">
        <f t="shared" ref="M186" si="266">(J186/L186)*100</f>
        <v>91.034482758620697</v>
      </c>
      <c r="N186" s="8"/>
      <c r="P186" s="21" t="s">
        <v>513</v>
      </c>
      <c r="Q186" s="24">
        <v>2.7228721008731998</v>
      </c>
      <c r="R186">
        <v>0.21604765379428853</v>
      </c>
    </row>
    <row r="187" spans="2:18" x14ac:dyDescent="0.25">
      <c r="B187" s="10" t="s">
        <v>638</v>
      </c>
      <c r="C187" s="10">
        <f>AVERAGE(C184:C186)</f>
        <v>290</v>
      </c>
      <c r="D187" s="10">
        <f t="shared" ref="D187:F187" si="267">AVERAGE(D184:D186)</f>
        <v>14.333333333333334</v>
      </c>
      <c r="E187" s="10">
        <f t="shared" si="267"/>
        <v>304.33333333333331</v>
      </c>
      <c r="F187" s="10">
        <f t="shared" si="267"/>
        <v>95.290203623536954</v>
      </c>
      <c r="G187" s="32">
        <f t="shared" ref="G187:G215" si="268">STDEV(F184:F186)/SQRT(3)</f>
        <v>0.28118422169786184</v>
      </c>
      <c r="I187" s="10" t="s">
        <v>674</v>
      </c>
      <c r="J187" s="10">
        <f>AVERAGE(J184:J186)</f>
        <v>281</v>
      </c>
      <c r="K187" s="10">
        <f t="shared" ref="K187:M187" si="269">AVERAGE(K184:K186)</f>
        <v>21</v>
      </c>
      <c r="L187" s="10">
        <f t="shared" si="269"/>
        <v>302</v>
      </c>
      <c r="M187" s="10">
        <f t="shared" si="269"/>
        <v>93.006068885062447</v>
      </c>
      <c r="N187" s="8">
        <f t="shared" si="262"/>
        <v>1.0282552096785555</v>
      </c>
      <c r="P187" s="21" t="s">
        <v>482</v>
      </c>
      <c r="Q187" s="24">
        <v>6.4214951905568745</v>
      </c>
      <c r="R187">
        <v>0.40359729165808939</v>
      </c>
    </row>
    <row r="188" spans="2:18" x14ac:dyDescent="0.25">
      <c r="B188" s="4" t="s">
        <v>639</v>
      </c>
      <c r="C188" s="4">
        <v>137</v>
      </c>
      <c r="D188" s="4">
        <v>11</v>
      </c>
      <c r="E188" s="4">
        <f>C188+D188</f>
        <v>148</v>
      </c>
      <c r="F188" s="4">
        <f>(C188/E188)*100</f>
        <v>92.567567567567565</v>
      </c>
      <c r="G188" s="32"/>
      <c r="I188" s="4" t="s">
        <v>675</v>
      </c>
      <c r="J188" s="4">
        <v>202</v>
      </c>
      <c r="K188" s="4">
        <v>21</v>
      </c>
      <c r="L188" s="4">
        <f>J188+K188</f>
        <v>223</v>
      </c>
      <c r="M188" s="4">
        <f>(J188/L188)*100</f>
        <v>90.582959641255599</v>
      </c>
      <c r="N188" s="8"/>
      <c r="P188" s="21" t="s">
        <v>544</v>
      </c>
      <c r="Q188" s="24">
        <v>91.825354747019517</v>
      </c>
      <c r="R188">
        <v>0.44900364136690069</v>
      </c>
    </row>
    <row r="189" spans="2:18" x14ac:dyDescent="0.25">
      <c r="B189" s="4" t="s">
        <v>640</v>
      </c>
      <c r="C189" s="4">
        <v>142</v>
      </c>
      <c r="D189" s="4">
        <v>17</v>
      </c>
      <c r="E189" s="4">
        <f>C189+D189</f>
        <v>159</v>
      </c>
      <c r="F189" s="4">
        <f>(C189/E189)*100</f>
        <v>89.308176100628927</v>
      </c>
      <c r="G189" s="32"/>
      <c r="I189" s="4" t="s">
        <v>676</v>
      </c>
      <c r="J189" s="4">
        <v>237</v>
      </c>
      <c r="K189" s="4">
        <v>21</v>
      </c>
      <c r="L189" s="4">
        <f>J189+K189</f>
        <v>258</v>
      </c>
      <c r="M189" s="4">
        <f>(J189/L189)*100</f>
        <v>91.860465116279073</v>
      </c>
      <c r="N189" s="8"/>
      <c r="P189" s="21" t="s">
        <v>545</v>
      </c>
      <c r="Q189" s="24">
        <v>95.916495866285558</v>
      </c>
      <c r="R189">
        <v>0.29482322898484764</v>
      </c>
    </row>
    <row r="190" spans="2:18" x14ac:dyDescent="0.25">
      <c r="B190" s="4" t="s">
        <v>641</v>
      </c>
      <c r="C190" s="4">
        <v>170</v>
      </c>
      <c r="D190" s="4">
        <v>23</v>
      </c>
      <c r="E190" s="4">
        <f t="shared" ref="E190" si="270">C190+D190</f>
        <v>193</v>
      </c>
      <c r="F190" s="4">
        <f t="shared" ref="F190" si="271">(C190/E190)*100</f>
        <v>88.082901554404145</v>
      </c>
      <c r="G190" s="32"/>
      <c r="I190" s="4" t="s">
        <v>677</v>
      </c>
      <c r="J190" s="4">
        <v>215</v>
      </c>
      <c r="K190" s="4">
        <v>27</v>
      </c>
      <c r="L190" s="4">
        <f t="shared" ref="L190" si="272">J190+K190</f>
        <v>242</v>
      </c>
      <c r="M190" s="4">
        <f t="shared" ref="M190" si="273">(J190/L190)*100</f>
        <v>88.84297520661157</v>
      </c>
      <c r="N190" s="8"/>
      <c r="P190" s="21"/>
      <c r="Q190" s="24"/>
    </row>
    <row r="191" spans="2:18" x14ac:dyDescent="0.25">
      <c r="B191" s="10" t="s">
        <v>642</v>
      </c>
      <c r="C191" s="10">
        <f>AVERAGE(C188:C190)</f>
        <v>149.66666666666666</v>
      </c>
      <c r="D191" s="10">
        <f>AVERAGE(D188:D190)</f>
        <v>17</v>
      </c>
      <c r="E191" s="10">
        <f t="shared" ref="E191:F191" si="274">AVERAGE(E188:E190)</f>
        <v>166.66666666666666</v>
      </c>
      <c r="F191" s="10">
        <f t="shared" si="274"/>
        <v>89.986215074200217</v>
      </c>
      <c r="G191" s="32">
        <f>STDEV(F188:F190)/SQRT(3)</f>
        <v>1.3382650397270555</v>
      </c>
      <c r="I191" s="10" t="s">
        <v>678</v>
      </c>
      <c r="J191" s="10">
        <f>AVERAGE(J188:J190)</f>
        <v>218</v>
      </c>
      <c r="K191" s="10">
        <f>AVERAGE(K188:K190)</f>
        <v>23</v>
      </c>
      <c r="L191" s="10">
        <f t="shared" ref="L191:M191" si="275">AVERAGE(L188:L190)</f>
        <v>241</v>
      </c>
      <c r="M191" s="10">
        <f t="shared" si="275"/>
        <v>90.428799988048752</v>
      </c>
      <c r="N191" s="8">
        <f t="shared" si="262"/>
        <v>0.87447798480844985</v>
      </c>
      <c r="P191" s="21" t="s">
        <v>513</v>
      </c>
      <c r="Q191" s="24">
        <v>2.7228721008731998</v>
      </c>
      <c r="R191">
        <v>0.21604765379428853</v>
      </c>
    </row>
    <row r="192" spans="2:18" x14ac:dyDescent="0.25">
      <c r="B192" s="4" t="s">
        <v>643</v>
      </c>
      <c r="C192" s="4">
        <v>108</v>
      </c>
      <c r="D192" s="4">
        <v>58</v>
      </c>
      <c r="E192" s="4">
        <f>(C192+D192)</f>
        <v>166</v>
      </c>
      <c r="F192" s="4">
        <f>(C192/E192)*100</f>
        <v>65.060240963855421</v>
      </c>
      <c r="G192" s="32"/>
      <c r="I192" s="4" t="s">
        <v>679</v>
      </c>
      <c r="J192" s="4">
        <v>156</v>
      </c>
      <c r="K192" s="4">
        <v>131</v>
      </c>
      <c r="L192" s="4">
        <f>(J192+K192)</f>
        <v>287</v>
      </c>
      <c r="M192" s="4">
        <f>(J192/L192)*100</f>
        <v>54.355400696864109</v>
      </c>
      <c r="N192" s="8"/>
      <c r="P192" s="21" t="s">
        <v>485</v>
      </c>
      <c r="Q192" s="24">
        <v>2.9282102841128919</v>
      </c>
      <c r="R192">
        <v>0.89929808822134571</v>
      </c>
    </row>
    <row r="193" spans="2:18" x14ac:dyDescent="0.25">
      <c r="B193" s="4" t="s">
        <v>644</v>
      </c>
      <c r="C193" s="4">
        <v>117</v>
      </c>
      <c r="D193" s="4">
        <v>81</v>
      </c>
      <c r="E193" s="4">
        <f t="shared" ref="E193:E194" si="276">(C193+D193)</f>
        <v>198</v>
      </c>
      <c r="F193" s="4">
        <f t="shared" ref="F193:F194" si="277">(C193/E193)*100</f>
        <v>59.090909090909093</v>
      </c>
      <c r="G193" s="32"/>
      <c r="I193" s="4" t="s">
        <v>680</v>
      </c>
      <c r="J193" s="4">
        <v>249</v>
      </c>
      <c r="K193" s="4">
        <v>150</v>
      </c>
      <c r="L193" s="4">
        <f t="shared" ref="L193:L194" si="278">(J193+K193)</f>
        <v>399</v>
      </c>
      <c r="M193" s="4">
        <f t="shared" ref="M193:M194" si="279">(J193/L193)*100</f>
        <v>62.406015037593988</v>
      </c>
      <c r="N193" s="8"/>
      <c r="P193" s="21" t="s">
        <v>546</v>
      </c>
      <c r="Q193" s="24">
        <v>82.802862552549655</v>
      </c>
      <c r="R193">
        <v>0.22673973877383702</v>
      </c>
    </row>
    <row r="194" spans="2:18" x14ac:dyDescent="0.25">
      <c r="B194" s="4" t="s">
        <v>645</v>
      </c>
      <c r="C194" s="4">
        <v>97</v>
      </c>
      <c r="D194" s="4">
        <v>77</v>
      </c>
      <c r="E194" s="4">
        <f t="shared" si="276"/>
        <v>174</v>
      </c>
      <c r="F194" s="4">
        <f t="shared" si="277"/>
        <v>55.747126436781613</v>
      </c>
      <c r="G194" s="32"/>
      <c r="I194" s="4" t="s">
        <v>681</v>
      </c>
      <c r="J194" s="4">
        <v>194</v>
      </c>
      <c r="K194" s="4">
        <v>139</v>
      </c>
      <c r="L194" s="4">
        <f t="shared" si="278"/>
        <v>333</v>
      </c>
      <c r="M194" s="4">
        <f t="shared" si="279"/>
        <v>58.258258258258252</v>
      </c>
      <c r="N194" s="8"/>
      <c r="P194" s="21" t="s">
        <v>547</v>
      </c>
      <c r="Q194" s="24">
        <v>93.369618513512265</v>
      </c>
      <c r="R194">
        <v>0.81289839416664189</v>
      </c>
    </row>
    <row r="195" spans="2:18" x14ac:dyDescent="0.25">
      <c r="B195" s="10" t="s">
        <v>646</v>
      </c>
      <c r="C195" s="10">
        <f>AVERAGE(C192:C194)</f>
        <v>107.33333333333333</v>
      </c>
      <c r="D195" s="10">
        <f t="shared" ref="D195:F195" si="280">AVERAGE(D192:D194)</f>
        <v>72</v>
      </c>
      <c r="E195" s="10">
        <f t="shared" si="280"/>
        <v>179.33333333333334</v>
      </c>
      <c r="F195" s="10">
        <f t="shared" si="280"/>
        <v>59.966092163848714</v>
      </c>
      <c r="G195" s="32">
        <f t="shared" si="268"/>
        <v>2.723844379240997</v>
      </c>
      <c r="I195" s="10" t="s">
        <v>682</v>
      </c>
      <c r="J195" s="10">
        <f>AVERAGE(J192:J194)</f>
        <v>199.66666666666666</v>
      </c>
      <c r="K195" s="10">
        <f t="shared" ref="K195:M195" si="281">AVERAGE(K192:K194)</f>
        <v>140</v>
      </c>
      <c r="L195" s="10">
        <f t="shared" si="281"/>
        <v>339.66666666666669</v>
      </c>
      <c r="M195" s="10">
        <f t="shared" si="281"/>
        <v>58.339891330905452</v>
      </c>
      <c r="N195" s="8">
        <f t="shared" si="262"/>
        <v>2.3243705803725137</v>
      </c>
      <c r="P195" s="21"/>
      <c r="Q195" s="24"/>
    </row>
    <row r="196" spans="2:18" x14ac:dyDescent="0.25">
      <c r="B196" s="4" t="s">
        <v>647</v>
      </c>
      <c r="C196" s="4">
        <v>98</v>
      </c>
      <c r="D196" s="4">
        <v>11</v>
      </c>
      <c r="E196" s="4">
        <f>(C196+D196)</f>
        <v>109</v>
      </c>
      <c r="F196" s="4">
        <f>(C196/E196)*100</f>
        <v>89.908256880733944</v>
      </c>
      <c r="G196" s="32"/>
      <c r="I196" s="29" t="s">
        <v>683</v>
      </c>
      <c r="J196" s="29">
        <v>199</v>
      </c>
      <c r="K196" s="29">
        <v>33</v>
      </c>
      <c r="L196" s="29">
        <f>(J196+K196)</f>
        <v>232</v>
      </c>
      <c r="M196" s="29">
        <f>(J196/L196)*100</f>
        <v>85.775862068965509</v>
      </c>
      <c r="N196" s="8"/>
      <c r="P196" s="21" t="s">
        <v>513</v>
      </c>
      <c r="Q196" s="24">
        <v>2.7228721008731998</v>
      </c>
      <c r="R196">
        <v>0.21604765379428853</v>
      </c>
    </row>
    <row r="197" spans="2:18" x14ac:dyDescent="0.25">
      <c r="B197" s="4" t="s">
        <v>648</v>
      </c>
      <c r="C197" s="4">
        <v>164</v>
      </c>
      <c r="D197" s="4">
        <v>25</v>
      </c>
      <c r="E197" s="4">
        <f t="shared" ref="E197:E198" si="282">(C197+D197)</f>
        <v>189</v>
      </c>
      <c r="F197" s="4">
        <f>(C197/E197)*100</f>
        <v>86.772486772486772</v>
      </c>
      <c r="G197" s="32"/>
      <c r="I197" s="4" t="s">
        <v>684</v>
      </c>
      <c r="J197" s="29">
        <v>181</v>
      </c>
      <c r="K197" s="29">
        <v>33</v>
      </c>
      <c r="L197" s="4">
        <f t="shared" ref="L197:L198" si="283">(J197+K197)</f>
        <v>214</v>
      </c>
      <c r="M197" s="4">
        <f>(J197/L197)*100</f>
        <v>84.579439252336456</v>
      </c>
      <c r="N197" s="8"/>
      <c r="P197" s="21" t="s">
        <v>504</v>
      </c>
      <c r="Q197" s="24">
        <v>6.6789084095058486</v>
      </c>
      <c r="R197">
        <v>0.74806451313879241</v>
      </c>
    </row>
    <row r="198" spans="2:18" x14ac:dyDescent="0.25">
      <c r="B198" s="4" t="s">
        <v>649</v>
      </c>
      <c r="C198" s="4">
        <v>158</v>
      </c>
      <c r="D198" s="4">
        <v>17</v>
      </c>
      <c r="E198" s="4">
        <f t="shared" si="282"/>
        <v>175</v>
      </c>
      <c r="F198" s="4">
        <f t="shared" ref="F198" si="284">(C198/E198)*100</f>
        <v>90.285714285714278</v>
      </c>
      <c r="G198" s="32"/>
      <c r="I198" s="4" t="s">
        <v>685</v>
      </c>
      <c r="J198" s="29">
        <v>155</v>
      </c>
      <c r="K198" s="29">
        <v>39</v>
      </c>
      <c r="L198" s="4">
        <f t="shared" si="283"/>
        <v>194</v>
      </c>
      <c r="M198" s="4">
        <f t="shared" ref="M198" si="285">(J198/L198)*100</f>
        <v>79.896907216494853</v>
      </c>
      <c r="N198" s="8"/>
      <c r="P198" s="21" t="s">
        <v>548</v>
      </c>
      <c r="Q198" s="24">
        <v>86.279197800862633</v>
      </c>
      <c r="R198">
        <v>1.3643681345589327</v>
      </c>
    </row>
    <row r="199" spans="2:18" x14ac:dyDescent="0.25">
      <c r="B199" s="10" t="s">
        <v>650</v>
      </c>
      <c r="C199" s="10">
        <f>AVERAGE(C196:C198)</f>
        <v>140</v>
      </c>
      <c r="D199" s="10">
        <f t="shared" ref="D199:F199" si="286">AVERAGE(D196:D198)</f>
        <v>17.666666666666668</v>
      </c>
      <c r="E199" s="10">
        <f t="shared" si="286"/>
        <v>157.66666666666666</v>
      </c>
      <c r="F199" s="10">
        <f t="shared" si="286"/>
        <v>88.988819312978322</v>
      </c>
      <c r="G199" s="32">
        <f t="shared" si="268"/>
        <v>1.1135103607772656</v>
      </c>
      <c r="I199" s="10" t="s">
        <v>686</v>
      </c>
      <c r="J199" s="10">
        <f>AVERAGE(J196:J198)</f>
        <v>178.33333333333334</v>
      </c>
      <c r="K199" s="10">
        <f t="shared" ref="K199:M199" si="287">AVERAGE(K196:K198)</f>
        <v>35</v>
      </c>
      <c r="L199" s="10">
        <f t="shared" si="287"/>
        <v>213.33333333333334</v>
      </c>
      <c r="M199" s="10">
        <f t="shared" si="287"/>
        <v>83.417402845932273</v>
      </c>
      <c r="N199" s="8">
        <f t="shared" si="262"/>
        <v>1.7938110265301668</v>
      </c>
      <c r="P199" s="21" t="s">
        <v>549</v>
      </c>
      <c r="Q199" s="24">
        <v>95.26675902688261</v>
      </c>
      <c r="R199">
        <v>0.89829812869168024</v>
      </c>
    </row>
    <row r="200" spans="2:18" x14ac:dyDescent="0.25">
      <c r="B200" s="4" t="s">
        <v>651</v>
      </c>
      <c r="C200" s="4">
        <v>264</v>
      </c>
      <c r="D200" s="4">
        <v>15</v>
      </c>
      <c r="E200" s="4">
        <f>C200+D200</f>
        <v>279</v>
      </c>
      <c r="F200" s="4">
        <f>(C200/E200)*100</f>
        <v>94.623655913978496</v>
      </c>
      <c r="G200" s="32"/>
      <c r="I200" s="4" t="s">
        <v>687</v>
      </c>
      <c r="J200" s="29">
        <v>451</v>
      </c>
      <c r="K200" s="29">
        <v>14</v>
      </c>
      <c r="L200" s="4">
        <f>J200+K200</f>
        <v>465</v>
      </c>
      <c r="M200" s="4">
        <f>(J200/L200)*100</f>
        <v>96.989247311827953</v>
      </c>
      <c r="N200" s="8"/>
      <c r="P200" s="21"/>
      <c r="Q200" s="24"/>
    </row>
    <row r="201" spans="2:18" x14ac:dyDescent="0.25">
      <c r="B201" s="4" t="s">
        <v>652</v>
      </c>
      <c r="C201" s="4">
        <v>368</v>
      </c>
      <c r="D201" s="4">
        <v>25</v>
      </c>
      <c r="E201" s="4">
        <f>C201+D201</f>
        <v>393</v>
      </c>
      <c r="F201" s="4">
        <f>(C201/E201)*100</f>
        <v>93.638676844783717</v>
      </c>
      <c r="G201" s="32"/>
      <c r="I201" s="4" t="s">
        <v>688</v>
      </c>
      <c r="J201" s="29">
        <v>358</v>
      </c>
      <c r="K201" s="29">
        <v>23</v>
      </c>
      <c r="L201" s="4">
        <f>J201+K201</f>
        <v>381</v>
      </c>
      <c r="M201" s="4">
        <f>(J201/L201)*100</f>
        <v>93.963254593175847</v>
      </c>
      <c r="N201" s="8"/>
      <c r="P201" s="21" t="s">
        <v>482</v>
      </c>
      <c r="Q201" s="24">
        <v>6.4214951905568745</v>
      </c>
      <c r="R201">
        <v>0.40359729165808939</v>
      </c>
    </row>
    <row r="202" spans="2:18" x14ac:dyDescent="0.25">
      <c r="B202" s="4" t="s">
        <v>653</v>
      </c>
      <c r="C202" s="4">
        <v>383</v>
      </c>
      <c r="D202" s="4">
        <v>34</v>
      </c>
      <c r="E202" s="4">
        <f t="shared" ref="E202" si="288">C202+D202</f>
        <v>417</v>
      </c>
      <c r="F202" s="4">
        <f t="shared" ref="F202" si="289">(C202/E202)*100</f>
        <v>91.846522781774581</v>
      </c>
      <c r="G202" s="32"/>
      <c r="I202" s="4" t="s">
        <v>689</v>
      </c>
      <c r="J202" s="29">
        <v>405</v>
      </c>
      <c r="K202" s="29">
        <v>22</v>
      </c>
      <c r="L202" s="4">
        <f t="shared" ref="L202" si="290">J202+K202</f>
        <v>427</v>
      </c>
      <c r="M202" s="4">
        <f t="shared" ref="M202" si="291">(J202/L202)*100</f>
        <v>94.847775175644031</v>
      </c>
      <c r="N202" s="8"/>
      <c r="P202" s="21" t="s">
        <v>485</v>
      </c>
      <c r="Q202" s="24">
        <v>2.9282102841128919</v>
      </c>
      <c r="R202">
        <v>0.89929808822134571</v>
      </c>
    </row>
    <row r="203" spans="2:18" x14ac:dyDescent="0.25">
      <c r="B203" s="10" t="s">
        <v>654</v>
      </c>
      <c r="C203" s="10">
        <f>AVERAGE(C200:C202)</f>
        <v>338.33333333333331</v>
      </c>
      <c r="D203" s="10">
        <f>AVERAGE(D200:D202)</f>
        <v>24.666666666666668</v>
      </c>
      <c r="E203" s="10">
        <f t="shared" ref="E203:F203" si="292">AVERAGE(E200:E202)</f>
        <v>363</v>
      </c>
      <c r="F203" s="10">
        <f t="shared" si="292"/>
        <v>93.369618513512265</v>
      </c>
      <c r="G203" s="32">
        <f t="shared" si="268"/>
        <v>0.81289839416664189</v>
      </c>
      <c r="I203" s="10" t="s">
        <v>690</v>
      </c>
      <c r="J203" s="10">
        <f>AVERAGE(J200:J202)</f>
        <v>404.66666666666669</v>
      </c>
      <c r="K203" s="10">
        <f>AVERAGE(K200:K202)</f>
        <v>19.666666666666668</v>
      </c>
      <c r="L203" s="10">
        <f t="shared" ref="L203:M203" si="293">AVERAGE(L200:L202)</f>
        <v>424.33333333333331</v>
      </c>
      <c r="M203" s="10">
        <f t="shared" si="293"/>
        <v>95.26675902688261</v>
      </c>
      <c r="N203" s="8">
        <f t="shared" si="262"/>
        <v>0.89829812869168024</v>
      </c>
      <c r="P203" s="21" t="s">
        <v>550</v>
      </c>
      <c r="Q203" s="24">
        <v>84.129247342236269</v>
      </c>
      <c r="R203">
        <v>1.7101271480470865</v>
      </c>
    </row>
    <row r="204" spans="2:18" x14ac:dyDescent="0.25">
      <c r="B204" s="4" t="s">
        <v>655</v>
      </c>
      <c r="C204" s="4">
        <v>401</v>
      </c>
      <c r="D204" s="4">
        <v>21</v>
      </c>
      <c r="E204" s="4">
        <f>(C204+D204)</f>
        <v>422</v>
      </c>
      <c r="F204" s="4">
        <f>(C204/E204)*100</f>
        <v>95.023696682464447</v>
      </c>
      <c r="G204" s="32"/>
      <c r="I204" s="4" t="s">
        <v>691</v>
      </c>
      <c r="J204" s="29">
        <v>9</v>
      </c>
      <c r="K204" s="29">
        <v>520</v>
      </c>
      <c r="L204" s="4">
        <f>(J204+K204)</f>
        <v>529</v>
      </c>
      <c r="M204" s="4">
        <f>(J204/L204)*100</f>
        <v>1.7013232514177694</v>
      </c>
      <c r="N204" s="8"/>
      <c r="P204" s="21" t="s">
        <v>551</v>
      </c>
      <c r="Q204" s="24">
        <v>95.201587539777222</v>
      </c>
      <c r="R204">
        <v>0.30019554922477437</v>
      </c>
    </row>
    <row r="205" spans="2:18" x14ac:dyDescent="0.25">
      <c r="B205" s="4" t="s">
        <v>656</v>
      </c>
      <c r="C205" s="4">
        <v>432</v>
      </c>
      <c r="D205" s="4">
        <v>19</v>
      </c>
      <c r="E205" s="4">
        <f t="shared" ref="E205:E206" si="294">(C205+D205)</f>
        <v>451</v>
      </c>
      <c r="F205" s="4">
        <f t="shared" ref="F205:F206" si="295">(C205/E205)*100</f>
        <v>95.787139689578709</v>
      </c>
      <c r="G205" s="32"/>
      <c r="I205" s="4" t="s">
        <v>692</v>
      </c>
      <c r="J205" s="29">
        <v>9</v>
      </c>
      <c r="K205" s="29">
        <v>435</v>
      </c>
      <c r="L205" s="4">
        <f t="shared" ref="L205:L206" si="296">(J205+K205)</f>
        <v>444</v>
      </c>
      <c r="M205" s="4">
        <f t="shared" ref="M205:M206" si="297">(J205/L205)*100</f>
        <v>2.0270270270270272</v>
      </c>
      <c r="N205" s="8"/>
      <c r="P205" s="21"/>
      <c r="Q205" s="24"/>
    </row>
    <row r="206" spans="2:18" x14ac:dyDescent="0.25">
      <c r="B206" s="4" t="s">
        <v>657</v>
      </c>
      <c r="C206" s="4">
        <v>437</v>
      </c>
      <c r="D206" s="4">
        <v>24</v>
      </c>
      <c r="E206" s="4">
        <f t="shared" si="294"/>
        <v>461</v>
      </c>
      <c r="F206" s="4">
        <f t="shared" si="295"/>
        <v>94.79392624728851</v>
      </c>
      <c r="G206" s="32"/>
      <c r="I206" s="4" t="s">
        <v>693</v>
      </c>
      <c r="J206" s="29">
        <v>8</v>
      </c>
      <c r="K206" s="29">
        <v>368</v>
      </c>
      <c r="L206" s="4">
        <f t="shared" si="296"/>
        <v>376</v>
      </c>
      <c r="M206" s="4">
        <f t="shared" si="297"/>
        <v>2.1276595744680851</v>
      </c>
      <c r="N206" s="8"/>
      <c r="P206" s="21" t="s">
        <v>482</v>
      </c>
      <c r="Q206" s="24">
        <v>6.4214951905568745</v>
      </c>
      <c r="R206">
        <v>0.40359729165808939</v>
      </c>
    </row>
    <row r="207" spans="2:18" x14ac:dyDescent="0.25">
      <c r="B207" s="10" t="s">
        <v>658</v>
      </c>
      <c r="C207" s="10">
        <f>AVERAGE(C204:C206)</f>
        <v>423.33333333333331</v>
      </c>
      <c r="D207" s="10">
        <f t="shared" ref="D207:F207" si="298">AVERAGE(D204:D206)</f>
        <v>21.333333333333332</v>
      </c>
      <c r="E207" s="10">
        <f t="shared" si="298"/>
        <v>444.66666666666669</v>
      </c>
      <c r="F207" s="10">
        <f t="shared" si="298"/>
        <v>95.201587539777222</v>
      </c>
      <c r="G207" s="32">
        <f t="shared" si="268"/>
        <v>0.30019554922477437</v>
      </c>
      <c r="I207" s="10" t="s">
        <v>694</v>
      </c>
      <c r="J207" s="10">
        <f>AVERAGE(J204:J206)</f>
        <v>8.6666666666666661</v>
      </c>
      <c r="K207" s="10">
        <f t="shared" ref="K207:M207" si="299">AVERAGE(K204:K206)</f>
        <v>441</v>
      </c>
      <c r="L207" s="10">
        <f t="shared" si="299"/>
        <v>449.66666666666669</v>
      </c>
      <c r="M207" s="10">
        <f t="shared" si="299"/>
        <v>1.952003284304294</v>
      </c>
      <c r="N207" s="8">
        <f t="shared" si="262"/>
        <v>0.12866246094220196</v>
      </c>
      <c r="P207" s="21" t="s">
        <v>504</v>
      </c>
      <c r="Q207" s="24">
        <v>6.6789084095058486</v>
      </c>
      <c r="R207">
        <v>0.74806451313879241</v>
      </c>
    </row>
    <row r="208" spans="2:18" x14ac:dyDescent="0.25">
      <c r="B208" s="4" t="s">
        <v>659</v>
      </c>
      <c r="C208" s="4">
        <v>14</v>
      </c>
      <c r="D208" s="4">
        <v>309</v>
      </c>
      <c r="E208" s="4">
        <f>(C208+D208)</f>
        <v>323</v>
      </c>
      <c r="F208" s="4">
        <f>(C208/E208)*100</f>
        <v>4.3343653250773997</v>
      </c>
      <c r="G208" s="32"/>
      <c r="I208" s="4" t="s">
        <v>699</v>
      </c>
      <c r="J208" s="29">
        <v>171</v>
      </c>
      <c r="K208" s="29">
        <v>52</v>
      </c>
      <c r="L208" s="4">
        <f>(J208+K208)</f>
        <v>223</v>
      </c>
      <c r="M208" s="4">
        <f>(J208/L208)*100</f>
        <v>76.681614349775785</v>
      </c>
      <c r="N208" s="8"/>
      <c r="P208" s="21" t="s">
        <v>552</v>
      </c>
      <c r="Q208" s="24">
        <v>15.558840359327684</v>
      </c>
      <c r="R208">
        <v>0.78078909102227034</v>
      </c>
    </row>
    <row r="209" spans="2:18" x14ac:dyDescent="0.25">
      <c r="B209" s="4" t="s">
        <v>660</v>
      </c>
      <c r="C209" s="4">
        <v>4</v>
      </c>
      <c r="D209" s="4">
        <v>315</v>
      </c>
      <c r="E209" s="4">
        <f t="shared" ref="E209:E210" si="300">(C209+D209)</f>
        <v>319</v>
      </c>
      <c r="F209" s="4">
        <f>(C209/E209)*100</f>
        <v>1.2539184952978055</v>
      </c>
      <c r="G209" s="32"/>
      <c r="I209" s="4" t="s">
        <v>700</v>
      </c>
      <c r="J209" s="29">
        <v>169</v>
      </c>
      <c r="K209" s="29">
        <v>45</v>
      </c>
      <c r="L209" s="4">
        <f t="shared" ref="L209:L210" si="301">(J209+K209)</f>
        <v>214</v>
      </c>
      <c r="M209" s="4">
        <f>(J209/L209)*100</f>
        <v>78.971962616822438</v>
      </c>
      <c r="N209" s="8"/>
      <c r="P209" s="21" t="s">
        <v>553</v>
      </c>
      <c r="Q209" s="24">
        <v>1.952003284304294</v>
      </c>
      <c r="R209">
        <v>0.12866246094220196</v>
      </c>
    </row>
    <row r="210" spans="2:18" x14ac:dyDescent="0.25">
      <c r="B210" s="4" t="s">
        <v>661</v>
      </c>
      <c r="C210" s="4">
        <v>7</v>
      </c>
      <c r="D210" s="4">
        <v>212</v>
      </c>
      <c r="E210" s="4">
        <f t="shared" si="300"/>
        <v>219</v>
      </c>
      <c r="F210" s="4">
        <f t="shared" ref="F210" si="302">(C210/E210)*100</f>
        <v>3.1963470319634704</v>
      </c>
      <c r="G210" s="32"/>
      <c r="I210" s="4" t="s">
        <v>701</v>
      </c>
      <c r="J210" s="29">
        <v>217</v>
      </c>
      <c r="K210" s="29">
        <v>69</v>
      </c>
      <c r="L210" s="4">
        <f t="shared" si="301"/>
        <v>286</v>
      </c>
      <c r="M210" s="4">
        <f t="shared" ref="M210" si="303">(J210/L210)*100</f>
        <v>75.87412587412588</v>
      </c>
      <c r="N210" s="8"/>
      <c r="P210" s="21"/>
      <c r="Q210" s="24"/>
    </row>
    <row r="211" spans="2:18" x14ac:dyDescent="0.25">
      <c r="B211" s="10" t="s">
        <v>662</v>
      </c>
      <c r="C211" s="10">
        <f>AVERAGE(C208:C210)</f>
        <v>8.3333333333333339</v>
      </c>
      <c r="D211" s="10">
        <f t="shared" ref="D211:F211" si="304">AVERAGE(D208:D210)</f>
        <v>278.66666666666669</v>
      </c>
      <c r="E211" s="10">
        <f t="shared" si="304"/>
        <v>287</v>
      </c>
      <c r="F211" s="10">
        <f t="shared" si="304"/>
        <v>2.9282102841128919</v>
      </c>
      <c r="G211" s="32">
        <f t="shared" si="268"/>
        <v>0.89929808822134571</v>
      </c>
      <c r="I211" s="10" t="s">
        <v>702</v>
      </c>
      <c r="J211" s="10">
        <f>AVERAGE(J208:J210)</f>
        <v>185.66666666666666</v>
      </c>
      <c r="K211" s="10">
        <f t="shared" ref="K211:M211" si="305">AVERAGE(K208:K210)</f>
        <v>55.333333333333336</v>
      </c>
      <c r="L211" s="10">
        <f t="shared" si="305"/>
        <v>241</v>
      </c>
      <c r="M211" s="10">
        <f t="shared" si="305"/>
        <v>77.17590094690803</v>
      </c>
      <c r="N211" s="8">
        <f t="shared" si="262"/>
        <v>0.92779084409843138</v>
      </c>
      <c r="P211" s="21" t="s">
        <v>485</v>
      </c>
      <c r="Q211" s="24">
        <v>2.9282102841128919</v>
      </c>
      <c r="R211">
        <v>0.89929808822134571</v>
      </c>
    </row>
    <row r="212" spans="2:18" x14ac:dyDescent="0.25">
      <c r="B212" s="4" t="s">
        <v>696</v>
      </c>
      <c r="C212" s="4">
        <v>230</v>
      </c>
      <c r="D212" s="4">
        <v>39</v>
      </c>
      <c r="E212" s="4">
        <f>(C212+D212)</f>
        <v>269</v>
      </c>
      <c r="F212" s="4">
        <f>(C212/E212)*100</f>
        <v>85.501858736059475</v>
      </c>
      <c r="G212" s="32"/>
      <c r="I212" s="4" t="s">
        <v>703</v>
      </c>
      <c r="J212" s="4">
        <v>17</v>
      </c>
      <c r="K212" s="4">
        <v>229</v>
      </c>
      <c r="L212" s="4">
        <f>(J212+K212)</f>
        <v>246</v>
      </c>
      <c r="M212" s="4">
        <f>(J212/L212)*100</f>
        <v>6.9105691056910574</v>
      </c>
      <c r="N212" s="8"/>
      <c r="P212" s="21" t="s">
        <v>504</v>
      </c>
      <c r="Q212" s="24">
        <v>6.6789084095058486</v>
      </c>
      <c r="R212">
        <v>0.74806451313879241</v>
      </c>
    </row>
    <row r="213" spans="2:18" x14ac:dyDescent="0.25">
      <c r="B213" s="4" t="s">
        <v>695</v>
      </c>
      <c r="C213" s="4">
        <v>209</v>
      </c>
      <c r="D213" s="4">
        <v>24</v>
      </c>
      <c r="E213" s="4">
        <f t="shared" ref="E213:E214" si="306">(C213+D213)</f>
        <v>233</v>
      </c>
      <c r="F213" s="4">
        <f>(C213/E213)*100</f>
        <v>89.699570815450642</v>
      </c>
      <c r="G213" s="32"/>
      <c r="I213" s="4" t="s">
        <v>704</v>
      </c>
      <c r="J213" s="4">
        <v>14</v>
      </c>
      <c r="K213" s="4">
        <v>251</v>
      </c>
      <c r="L213" s="4">
        <f t="shared" ref="L213:L214" si="307">(J213+K213)</f>
        <v>265</v>
      </c>
      <c r="M213" s="4">
        <f>(J213/L213)*100</f>
        <v>5.2830188679245289</v>
      </c>
      <c r="N213" s="8"/>
      <c r="P213" s="21" t="s">
        <v>554</v>
      </c>
      <c r="Q213" s="25">
        <v>87.146653887200614</v>
      </c>
      <c r="R213">
        <v>1.2940518468375675</v>
      </c>
    </row>
    <row r="214" spans="2:18" x14ac:dyDescent="0.25">
      <c r="B214" s="4" t="s">
        <v>697</v>
      </c>
      <c r="C214" s="4">
        <v>94</v>
      </c>
      <c r="D214" s="4">
        <v>15</v>
      </c>
      <c r="E214" s="4">
        <f t="shared" si="306"/>
        <v>109</v>
      </c>
      <c r="F214" s="4">
        <f t="shared" ref="F214" si="308">(C214/E214)*100</f>
        <v>86.238532110091754</v>
      </c>
      <c r="G214" s="32"/>
      <c r="I214" s="4" t="s">
        <v>705</v>
      </c>
      <c r="J214" s="4">
        <v>24</v>
      </c>
      <c r="K214" s="4">
        <v>282</v>
      </c>
      <c r="L214" s="4">
        <f t="shared" si="307"/>
        <v>306</v>
      </c>
      <c r="M214" s="4">
        <f t="shared" ref="M214" si="309">(J214/L214)*100</f>
        <v>7.8431372549019605</v>
      </c>
      <c r="N214" s="8"/>
      <c r="P214" s="21" t="s">
        <v>555</v>
      </c>
      <c r="Q214" s="24">
        <v>77.17590094690803</v>
      </c>
      <c r="R214">
        <v>0.92779084409843138</v>
      </c>
    </row>
    <row r="215" spans="2:18" x14ac:dyDescent="0.25">
      <c r="B215" s="10" t="s">
        <v>698</v>
      </c>
      <c r="C215" s="10">
        <f>AVERAGE(C212:C214)</f>
        <v>177.66666666666666</v>
      </c>
      <c r="D215" s="10">
        <f t="shared" ref="D215:F215" si="310">AVERAGE(D212:D214)</f>
        <v>26</v>
      </c>
      <c r="E215" s="10">
        <f t="shared" si="310"/>
        <v>203.66666666666666</v>
      </c>
      <c r="F215" s="10">
        <f t="shared" si="310"/>
        <v>87.146653887200614</v>
      </c>
      <c r="G215" s="32">
        <f t="shared" si="268"/>
        <v>1.2940518468375675</v>
      </c>
      <c r="I215" s="10" t="s">
        <v>706</v>
      </c>
      <c r="J215" s="10">
        <f>AVERAGE(J212:J214)</f>
        <v>18.333333333333332</v>
      </c>
      <c r="K215" s="10">
        <f t="shared" ref="K215:M215" si="311">AVERAGE(K212:K214)</f>
        <v>254</v>
      </c>
      <c r="L215" s="10">
        <f t="shared" si="311"/>
        <v>272.33333333333331</v>
      </c>
      <c r="M215" s="10">
        <f t="shared" si="311"/>
        <v>6.6789084095058486</v>
      </c>
      <c r="N215" s="8">
        <f t="shared" si="262"/>
        <v>0.74806451313879241</v>
      </c>
      <c r="P215" s="21"/>
    </row>
    <row r="216" spans="2:18" x14ac:dyDescent="0.25">
      <c r="P216" s="21"/>
    </row>
    <row r="217" spans="2:18" x14ac:dyDescent="0.25">
      <c r="P217" s="21" t="s">
        <v>16</v>
      </c>
      <c r="Q217">
        <v>96.005269290970219</v>
      </c>
      <c r="R217">
        <v>0.63551895200548925</v>
      </c>
    </row>
    <row r="218" spans="2:18" x14ac:dyDescent="0.25">
      <c r="E218" s="4" t="s">
        <v>456</v>
      </c>
      <c r="F218" s="4">
        <v>431</v>
      </c>
      <c r="G218" s="4">
        <v>16</v>
      </c>
      <c r="H218" s="4">
        <f>(F218+G218)</f>
        <v>447</v>
      </c>
      <c r="I218" s="4">
        <f>(F218/H218)*100</f>
        <v>96.420581655480987</v>
      </c>
    </row>
    <row r="219" spans="2:18" x14ac:dyDescent="0.25">
      <c r="E219" s="4" t="s">
        <v>457</v>
      </c>
      <c r="F219" s="4">
        <v>488</v>
      </c>
      <c r="G219" s="4">
        <v>27</v>
      </c>
      <c r="H219" s="4">
        <f>(F219+G219)</f>
        <v>515</v>
      </c>
      <c r="I219" s="4">
        <f>(F219/H219)*100</f>
        <v>94.757281553398059</v>
      </c>
    </row>
    <row r="220" spans="2:18" x14ac:dyDescent="0.25">
      <c r="E220" s="4" t="s">
        <v>458</v>
      </c>
      <c r="F220" s="4">
        <v>490</v>
      </c>
      <c r="G220" s="4">
        <v>16</v>
      </c>
      <c r="H220" s="4">
        <f>(F220+G220)</f>
        <v>506</v>
      </c>
      <c r="I220" s="4">
        <f>(F220/H220)*100</f>
        <v>96.83794466403161</v>
      </c>
    </row>
    <row r="221" spans="2:18" x14ac:dyDescent="0.25">
      <c r="E221" s="10" t="s">
        <v>459</v>
      </c>
      <c r="F221" s="10">
        <f>AVERAGE(F218:F220)</f>
        <v>469.66666666666669</v>
      </c>
      <c r="G221" s="10">
        <f t="shared" ref="G221:I221" si="312">AVERAGE(G218:G220)</f>
        <v>19.666666666666668</v>
      </c>
      <c r="H221" s="10">
        <f t="shared" si="312"/>
        <v>489.33333333333331</v>
      </c>
      <c r="I221" s="10">
        <f t="shared" si="312"/>
        <v>96.005269290970219</v>
      </c>
    </row>
    <row r="222" spans="2:18" x14ac:dyDescent="0.25">
      <c r="H222" t="s">
        <v>709</v>
      </c>
      <c r="I222">
        <f>STDEV(I218:I220)/SQRT(3)</f>
        <v>0.63551895200548925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topLeftCell="A28" zoomScale="93" workbookViewId="0">
      <selection activeCell="P49" sqref="P49"/>
    </sheetView>
  </sheetViews>
  <sheetFormatPr defaultRowHeight="15" x14ac:dyDescent="0.25"/>
  <cols>
    <col min="14" max="14" width="9.140625" style="24"/>
    <col min="16" max="16" width="14.42578125" customWidth="1"/>
    <col min="17" max="17" width="12.28515625" customWidth="1"/>
    <col min="19" max="19" width="19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21" x14ac:dyDescent="0.25">
      <c r="B2" t="s">
        <v>20</v>
      </c>
      <c r="C2">
        <v>4</v>
      </c>
      <c r="D2">
        <v>291</v>
      </c>
      <c r="E2">
        <f>(C2+D2)</f>
        <v>295</v>
      </c>
      <c r="F2">
        <f>(C2/E2)*100</f>
        <v>1.3559322033898304</v>
      </c>
      <c r="I2" t="s">
        <v>52</v>
      </c>
      <c r="J2">
        <v>174</v>
      </c>
      <c r="K2">
        <v>167</v>
      </c>
      <c r="L2">
        <f>(J2+K2)</f>
        <v>341</v>
      </c>
      <c r="M2">
        <f>(J2/L2)*100</f>
        <v>51.02639296187683</v>
      </c>
      <c r="P2" t="s">
        <v>18</v>
      </c>
      <c r="Q2" t="s">
        <v>277</v>
      </c>
    </row>
    <row r="3" spans="1:21" x14ac:dyDescent="0.25">
      <c r="B3" t="s">
        <v>21</v>
      </c>
      <c r="C3">
        <v>7</v>
      </c>
      <c r="D3">
        <v>335</v>
      </c>
      <c r="E3">
        <f>(C3+D3)</f>
        <v>342</v>
      </c>
      <c r="F3">
        <f>(C3/E3)*100</f>
        <v>2.0467836257309941</v>
      </c>
      <c r="I3" t="s">
        <v>53</v>
      </c>
      <c r="J3">
        <v>248</v>
      </c>
      <c r="K3">
        <v>115</v>
      </c>
      <c r="L3">
        <f>(J3+K3)</f>
        <v>363</v>
      </c>
      <c r="M3">
        <f>(J3/L3)*100</f>
        <v>68.319559228650135</v>
      </c>
      <c r="P3" t="s">
        <v>278</v>
      </c>
      <c r="Q3">
        <v>53</v>
      </c>
    </row>
    <row r="4" spans="1:21" x14ac:dyDescent="0.25">
      <c r="B4" t="s">
        <v>22</v>
      </c>
      <c r="C4">
        <v>2</v>
      </c>
      <c r="D4">
        <v>343</v>
      </c>
      <c r="E4">
        <f t="shared" ref="E4" si="0">(C4+D4)</f>
        <v>345</v>
      </c>
      <c r="F4">
        <f t="shared" ref="F4" si="1">(C4/E4)*100</f>
        <v>0.57971014492753625</v>
      </c>
      <c r="I4" t="s">
        <v>54</v>
      </c>
      <c r="J4">
        <v>198</v>
      </c>
      <c r="K4">
        <v>130</v>
      </c>
      <c r="L4">
        <f t="shared" ref="L4" si="2">(J4+K4)</f>
        <v>328</v>
      </c>
      <c r="M4">
        <f t="shared" ref="M4" si="3">(J4/L4)*100</f>
        <v>60.365853658536587</v>
      </c>
      <c r="P4" t="s">
        <v>280</v>
      </c>
      <c r="Q4">
        <v>58</v>
      </c>
    </row>
    <row r="5" spans="1:21" x14ac:dyDescent="0.25">
      <c r="B5" s="13" t="s">
        <v>272</v>
      </c>
      <c r="C5" s="13">
        <f>AVERAGE(C2:C4)</f>
        <v>4.333333333333333</v>
      </c>
      <c r="D5" s="13">
        <f t="shared" ref="D5:F5" si="4">AVERAGE(D2:D4)</f>
        <v>323</v>
      </c>
      <c r="E5" s="13">
        <f t="shared" si="4"/>
        <v>327.33333333333331</v>
      </c>
      <c r="F5" s="13">
        <f t="shared" si="4"/>
        <v>1.3274753246827868</v>
      </c>
      <c r="G5" s="13">
        <f>STDEV(F2:F4)/SQRT(3)</f>
        <v>0.42374658109869723</v>
      </c>
      <c r="I5" s="13" t="s">
        <v>55</v>
      </c>
      <c r="J5" s="13">
        <f>AVERAGE(J2:J4)</f>
        <v>206.66666666666666</v>
      </c>
      <c r="K5" s="13">
        <f t="shared" ref="K5:M5" si="5">AVERAGE(K2:K4)</f>
        <v>137.33333333333334</v>
      </c>
      <c r="L5" s="13">
        <f t="shared" si="5"/>
        <v>344</v>
      </c>
      <c r="M5" s="13">
        <f t="shared" si="5"/>
        <v>59.903935283021184</v>
      </c>
      <c r="N5" s="13">
        <f>STDEV(M2:M4)/SQRT(3)</f>
        <v>4.9974468922239321</v>
      </c>
      <c r="P5" t="s">
        <v>282</v>
      </c>
      <c r="Q5">
        <v>79</v>
      </c>
    </row>
    <row r="6" spans="1:21" x14ac:dyDescent="0.25">
      <c r="B6" t="s">
        <v>24</v>
      </c>
      <c r="C6" s="28">
        <v>105</v>
      </c>
      <c r="D6" s="28">
        <v>93</v>
      </c>
      <c r="E6" s="28">
        <f>(C6+D6)</f>
        <v>198</v>
      </c>
      <c r="F6" s="28">
        <f>(C6/E6)*100</f>
        <v>53.030303030303031</v>
      </c>
      <c r="G6" s="13"/>
      <c r="I6" t="s">
        <v>56</v>
      </c>
      <c r="J6">
        <v>3</v>
      </c>
      <c r="K6">
        <v>318</v>
      </c>
      <c r="L6">
        <f>(J6+K6)</f>
        <v>321</v>
      </c>
      <c r="M6">
        <f>(J6/L6)*100</f>
        <v>0.93457943925233633</v>
      </c>
      <c r="N6" s="13"/>
      <c r="P6" t="s">
        <v>284</v>
      </c>
      <c r="Q6">
        <v>97</v>
      </c>
    </row>
    <row r="7" spans="1:21" x14ac:dyDescent="0.25">
      <c r="B7" t="s">
        <v>25</v>
      </c>
      <c r="C7">
        <v>219</v>
      </c>
      <c r="D7">
        <v>93</v>
      </c>
      <c r="E7">
        <f>(C7+D7)</f>
        <v>312</v>
      </c>
      <c r="F7">
        <f>(C7/E7)*100</f>
        <v>70.192307692307693</v>
      </c>
      <c r="G7" s="13"/>
      <c r="I7" t="s">
        <v>57</v>
      </c>
      <c r="J7">
        <v>2</v>
      </c>
      <c r="K7">
        <v>288</v>
      </c>
      <c r="L7">
        <f>(J7+K7)</f>
        <v>290</v>
      </c>
      <c r="M7">
        <f>(J7/L7)*100</f>
        <v>0.68965517241379315</v>
      </c>
      <c r="N7" s="13"/>
      <c r="P7" t="s">
        <v>306</v>
      </c>
      <c r="Q7">
        <v>102</v>
      </c>
    </row>
    <row r="8" spans="1:21" x14ac:dyDescent="0.25">
      <c r="B8" t="s">
        <v>26</v>
      </c>
      <c r="C8">
        <v>223</v>
      </c>
      <c r="D8">
        <v>115</v>
      </c>
      <c r="E8">
        <f t="shared" ref="E8" si="6">(C8+D8)</f>
        <v>338</v>
      </c>
      <c r="F8">
        <f t="shared" ref="F8" si="7">(C8/E8)*100</f>
        <v>65.976331360946745</v>
      </c>
      <c r="G8" s="13"/>
      <c r="I8" t="s">
        <v>58</v>
      </c>
      <c r="J8">
        <v>0</v>
      </c>
      <c r="K8">
        <v>311</v>
      </c>
      <c r="L8">
        <f t="shared" ref="L8" si="8">(J8+K8)</f>
        <v>311</v>
      </c>
      <c r="M8">
        <f t="shared" ref="M8" si="9">(J8/L8)*100</f>
        <v>0</v>
      </c>
      <c r="N8" s="13"/>
      <c r="S8" t="s">
        <v>454</v>
      </c>
      <c r="T8" t="s">
        <v>455</v>
      </c>
    </row>
    <row r="9" spans="1:21" x14ac:dyDescent="0.25">
      <c r="B9" s="13" t="s">
        <v>273</v>
      </c>
      <c r="C9" s="13">
        <f>AVERAGE(C6:C8)</f>
        <v>182.33333333333334</v>
      </c>
      <c r="D9" s="13">
        <f t="shared" ref="D9:F9" si="10">AVERAGE(D6:D8)</f>
        <v>100.33333333333333</v>
      </c>
      <c r="E9" s="13">
        <f t="shared" si="10"/>
        <v>282.66666666666669</v>
      </c>
      <c r="F9" s="13">
        <f t="shared" si="10"/>
        <v>63.066314027852492</v>
      </c>
      <c r="G9" s="13">
        <f t="shared" ref="G9:G21" si="11">STDEV(F6:F8)/SQRT(3)</f>
        <v>5.1634856335569914</v>
      </c>
      <c r="I9" s="13" t="s">
        <v>59</v>
      </c>
      <c r="J9" s="13">
        <f>AVERAGE(J6:J8)</f>
        <v>1.6666666666666667</v>
      </c>
      <c r="K9" s="13">
        <f t="shared" ref="K9:M9" si="12">AVERAGE(K6:K8)</f>
        <v>305.66666666666669</v>
      </c>
      <c r="L9" s="13">
        <f t="shared" si="12"/>
        <v>307.33333333333331</v>
      </c>
      <c r="M9" s="13">
        <f t="shared" si="12"/>
        <v>0.54141153722204316</v>
      </c>
      <c r="N9" s="13">
        <f>STDEV(M6:M8)/SQRT(3)</f>
        <v>0.27978671257432947</v>
      </c>
      <c r="P9" t="s">
        <v>427</v>
      </c>
      <c r="Q9" t="s">
        <v>428</v>
      </c>
      <c r="S9" t="s">
        <v>430</v>
      </c>
      <c r="T9">
        <v>0.54141153722204316</v>
      </c>
      <c r="U9">
        <v>0.27978671257432947</v>
      </c>
    </row>
    <row r="10" spans="1:21" x14ac:dyDescent="0.25">
      <c r="B10" t="s">
        <v>28</v>
      </c>
      <c r="C10">
        <v>143</v>
      </c>
      <c r="D10">
        <v>145</v>
      </c>
      <c r="E10">
        <f>(C10+D10)</f>
        <v>288</v>
      </c>
      <c r="F10">
        <f>(C10/E10)*100</f>
        <v>49.652777777777779</v>
      </c>
      <c r="G10" s="13"/>
      <c r="I10" t="s">
        <v>60</v>
      </c>
      <c r="J10">
        <v>210</v>
      </c>
      <c r="K10">
        <v>34</v>
      </c>
      <c r="L10">
        <f>(J10+K10)</f>
        <v>244</v>
      </c>
      <c r="M10" s="28">
        <f>(J10/L10)*100</f>
        <v>86.065573770491795</v>
      </c>
      <c r="N10" s="13"/>
      <c r="P10" t="s">
        <v>429</v>
      </c>
      <c r="Q10">
        <v>1.3274753246827868</v>
      </c>
      <c r="S10" t="s">
        <v>429</v>
      </c>
      <c r="T10">
        <v>1.3274753246827868</v>
      </c>
      <c r="U10">
        <v>0.42374658109869701</v>
      </c>
    </row>
    <row r="11" spans="1:21" x14ac:dyDescent="0.25">
      <c r="B11" t="s">
        <v>29</v>
      </c>
      <c r="C11">
        <v>93</v>
      </c>
      <c r="D11">
        <v>175</v>
      </c>
      <c r="E11">
        <f>(C11+D11)</f>
        <v>268</v>
      </c>
      <c r="F11">
        <f>(C11/E11)*100</f>
        <v>34.701492537313435</v>
      </c>
      <c r="G11" s="13"/>
      <c r="I11" t="s">
        <v>61</v>
      </c>
      <c r="J11">
        <v>186</v>
      </c>
      <c r="K11">
        <v>81</v>
      </c>
      <c r="L11">
        <f>(J11+K11)</f>
        <v>267</v>
      </c>
      <c r="M11" s="28">
        <f>(J11/L11)*100</f>
        <v>69.662921348314612</v>
      </c>
      <c r="N11" s="13"/>
      <c r="P11" t="s">
        <v>407</v>
      </c>
      <c r="Q11">
        <v>63.066314027852492</v>
      </c>
      <c r="S11" t="s">
        <v>407</v>
      </c>
      <c r="T11">
        <v>63.066314027852492</v>
      </c>
      <c r="U11">
        <v>5.1634856335569914</v>
      </c>
    </row>
    <row r="12" spans="1:21" x14ac:dyDescent="0.25">
      <c r="B12" t="s">
        <v>30</v>
      </c>
      <c r="C12">
        <v>124</v>
      </c>
      <c r="D12">
        <v>179</v>
      </c>
      <c r="E12">
        <f t="shared" ref="E12" si="13">(C12+D12)</f>
        <v>303</v>
      </c>
      <c r="F12">
        <f t="shared" ref="F12" si="14">(C12/E12)*100</f>
        <v>40.924092409240927</v>
      </c>
      <c r="G12" s="13"/>
      <c r="I12" t="s">
        <v>62</v>
      </c>
      <c r="J12">
        <v>198</v>
      </c>
      <c r="K12">
        <v>65</v>
      </c>
      <c r="L12">
        <f t="shared" ref="L12" si="15">(J12+K12)</f>
        <v>263</v>
      </c>
      <c r="M12">
        <f t="shared" ref="M12" si="16">(J12/L12)*100</f>
        <v>75.285171102661593</v>
      </c>
      <c r="N12" s="13"/>
      <c r="P12" t="s">
        <v>408</v>
      </c>
      <c r="Q12">
        <v>41.759454241444047</v>
      </c>
      <c r="S12" t="s">
        <v>411</v>
      </c>
      <c r="T12">
        <v>59.903935283021184</v>
      </c>
      <c r="U12">
        <v>4.9974468922239321</v>
      </c>
    </row>
    <row r="13" spans="1:21" x14ac:dyDescent="0.25">
      <c r="B13" s="13" t="s">
        <v>274</v>
      </c>
      <c r="C13" s="13">
        <f>AVERAGE(C10:C12)</f>
        <v>120</v>
      </c>
      <c r="D13" s="13">
        <f t="shared" ref="D13:F13" si="17">AVERAGE(D10:D12)</f>
        <v>166.33333333333334</v>
      </c>
      <c r="E13" s="13">
        <f t="shared" si="17"/>
        <v>286.33333333333331</v>
      </c>
      <c r="F13" s="13">
        <f t="shared" si="17"/>
        <v>41.759454241444047</v>
      </c>
      <c r="G13" s="13">
        <f t="shared" si="11"/>
        <v>4.3362274167167421</v>
      </c>
      <c r="I13" s="13" t="s">
        <v>63</v>
      </c>
      <c r="J13" s="13">
        <f>AVERAGE(J10:J12)</f>
        <v>198</v>
      </c>
      <c r="K13" s="13">
        <f t="shared" ref="K13:M13" si="18">AVERAGE(K10:K12)</f>
        <v>60</v>
      </c>
      <c r="L13" s="13">
        <f t="shared" si="18"/>
        <v>258</v>
      </c>
      <c r="M13" s="13">
        <f t="shared" si="18"/>
        <v>77.004555407155991</v>
      </c>
      <c r="N13" s="13">
        <f t="shared" ref="N13:N17" si="19">STDEV(M10:M12)/SQRT(3)</f>
        <v>4.8124478667512181</v>
      </c>
      <c r="P13" t="s">
        <v>409</v>
      </c>
      <c r="Q13">
        <v>53.338877547523587</v>
      </c>
    </row>
    <row r="14" spans="1:21" x14ac:dyDescent="0.25">
      <c r="B14" t="s">
        <v>32</v>
      </c>
      <c r="C14">
        <v>170</v>
      </c>
      <c r="D14">
        <v>104</v>
      </c>
      <c r="E14">
        <f>(C14+D14)</f>
        <v>274</v>
      </c>
      <c r="F14">
        <f>(C14/E14)*100</f>
        <v>62.043795620437962</v>
      </c>
      <c r="G14" s="13"/>
      <c r="I14" t="s">
        <v>64</v>
      </c>
      <c r="J14">
        <v>241</v>
      </c>
      <c r="K14">
        <v>3</v>
      </c>
      <c r="L14">
        <f>(J14+K14)</f>
        <v>244</v>
      </c>
      <c r="M14">
        <f>(J14/L14)*100</f>
        <v>98.770491803278688</v>
      </c>
      <c r="N14" s="13"/>
      <c r="P14" t="s">
        <v>410</v>
      </c>
      <c r="Q14">
        <v>38.809168477237201</v>
      </c>
      <c r="S14" t="s">
        <v>429</v>
      </c>
      <c r="T14">
        <v>1.3274753246827868</v>
      </c>
      <c r="U14" s="24">
        <v>0.42374658109869701</v>
      </c>
    </row>
    <row r="15" spans="1:21" x14ac:dyDescent="0.25">
      <c r="B15" t="s">
        <v>33</v>
      </c>
      <c r="C15">
        <v>119</v>
      </c>
      <c r="D15">
        <v>165</v>
      </c>
      <c r="E15">
        <f>(C15+D15)</f>
        <v>284</v>
      </c>
      <c r="F15">
        <f>(C15/E15)*100</f>
        <v>41.901408450704224</v>
      </c>
      <c r="G15" s="13"/>
      <c r="I15" t="s">
        <v>65</v>
      </c>
      <c r="J15">
        <v>207</v>
      </c>
      <c r="K15">
        <v>10</v>
      </c>
      <c r="L15">
        <f>(J15+K15)</f>
        <v>217</v>
      </c>
      <c r="M15">
        <f>(J15/L15)*100</f>
        <v>95.391705069124427</v>
      </c>
      <c r="N15" s="13"/>
      <c r="S15" t="s">
        <v>431</v>
      </c>
      <c r="T15">
        <v>0.96449282580574403</v>
      </c>
      <c r="U15">
        <v>0.28314223497650087</v>
      </c>
    </row>
    <row r="16" spans="1:21" x14ac:dyDescent="0.25">
      <c r="B16" t="s">
        <v>34</v>
      </c>
      <c r="C16">
        <v>157</v>
      </c>
      <c r="D16">
        <v>123</v>
      </c>
      <c r="E16">
        <f t="shared" ref="E16" si="20">(C16+D16)</f>
        <v>280</v>
      </c>
      <c r="F16">
        <f t="shared" ref="F16" si="21">(C16/E16)*100</f>
        <v>56.071428571428569</v>
      </c>
      <c r="G16" s="13"/>
      <c r="I16" t="s">
        <v>66</v>
      </c>
      <c r="J16">
        <v>236</v>
      </c>
      <c r="K16">
        <v>5</v>
      </c>
      <c r="L16">
        <f t="shared" ref="L16" si="22">(J16+K16)</f>
        <v>241</v>
      </c>
      <c r="M16">
        <f t="shared" ref="M16" si="23">(J16/L16)*100</f>
        <v>97.925311203319495</v>
      </c>
      <c r="N16" s="13"/>
      <c r="P16" t="s">
        <v>430</v>
      </c>
      <c r="Q16">
        <v>0.54141153722204316</v>
      </c>
      <c r="S16" t="s">
        <v>408</v>
      </c>
      <c r="T16">
        <v>41.759454241444047</v>
      </c>
      <c r="U16">
        <v>4.3362274167167421</v>
      </c>
    </row>
    <row r="17" spans="2:21" x14ac:dyDescent="0.25">
      <c r="B17" s="13" t="s">
        <v>275</v>
      </c>
      <c r="C17" s="13">
        <f>AVERAGE(C14:C16)</f>
        <v>148.66666666666666</v>
      </c>
      <c r="D17" s="13">
        <f t="shared" ref="D17:F17" si="24">AVERAGE(D14:D16)</f>
        <v>130.66666666666666</v>
      </c>
      <c r="E17" s="13">
        <f t="shared" si="24"/>
        <v>279.33333333333331</v>
      </c>
      <c r="F17" s="13">
        <f t="shared" si="24"/>
        <v>53.338877547523587</v>
      </c>
      <c r="G17" s="13">
        <f t="shared" si="11"/>
        <v>5.9729687355492604</v>
      </c>
      <c r="I17" s="13" t="s">
        <v>67</v>
      </c>
      <c r="J17" s="13">
        <f>AVERAGE(J14:J16)</f>
        <v>228</v>
      </c>
      <c r="K17" s="13">
        <f t="shared" ref="K17:M17" si="25">AVERAGE(K14:K16)</f>
        <v>6</v>
      </c>
      <c r="L17" s="13">
        <f t="shared" si="25"/>
        <v>234</v>
      </c>
      <c r="M17" s="13">
        <f t="shared" si="25"/>
        <v>97.362502691907537</v>
      </c>
      <c r="N17" s="13">
        <f t="shared" si="19"/>
        <v>1.0151543419783535</v>
      </c>
      <c r="P17" t="s">
        <v>411</v>
      </c>
      <c r="Q17">
        <v>59.903935283021184</v>
      </c>
      <c r="S17" t="s">
        <v>415</v>
      </c>
      <c r="T17">
        <v>50.753953416348473</v>
      </c>
      <c r="U17">
        <v>2.1557927360644116</v>
      </c>
    </row>
    <row r="18" spans="2:21" x14ac:dyDescent="0.25">
      <c r="B18" t="s">
        <v>36</v>
      </c>
      <c r="C18">
        <v>84</v>
      </c>
      <c r="D18">
        <v>152</v>
      </c>
      <c r="E18">
        <f>(C18+D18)</f>
        <v>236</v>
      </c>
      <c r="F18">
        <f>(C18/E18)*100</f>
        <v>35.593220338983052</v>
      </c>
      <c r="G18" s="13"/>
      <c r="I18" s="24" t="s">
        <v>68</v>
      </c>
      <c r="J18" s="24">
        <v>238</v>
      </c>
      <c r="K18" s="24">
        <v>48</v>
      </c>
      <c r="L18" s="24">
        <f>(J18+K18)</f>
        <v>286</v>
      </c>
      <c r="M18" s="24">
        <f>(J18/L18)*100</f>
        <v>83.216783216783213</v>
      </c>
      <c r="N18" s="13"/>
      <c r="P18" t="s">
        <v>412</v>
      </c>
      <c r="Q18">
        <f t="shared" ref="Q18" si="26">AVERAGE(Q15:Q17)</f>
        <v>30.222673410121615</v>
      </c>
    </row>
    <row r="19" spans="2:21" x14ac:dyDescent="0.25">
      <c r="B19" t="s">
        <v>37</v>
      </c>
      <c r="C19">
        <v>77</v>
      </c>
      <c r="D19">
        <v>150</v>
      </c>
      <c r="E19">
        <f>(C19+D19)</f>
        <v>227</v>
      </c>
      <c r="F19">
        <f>(C19/E19)*100</f>
        <v>33.920704845814981</v>
      </c>
      <c r="G19" s="13"/>
      <c r="I19" s="24" t="s">
        <v>69</v>
      </c>
      <c r="J19" s="24">
        <v>203</v>
      </c>
      <c r="K19" s="24">
        <v>33</v>
      </c>
      <c r="L19" s="24">
        <f>(J19+K19)</f>
        <v>236</v>
      </c>
      <c r="M19" s="24">
        <f>(J19/L19)*100</f>
        <v>86.016949152542381</v>
      </c>
      <c r="N19" s="13"/>
      <c r="P19" t="s">
        <v>413</v>
      </c>
      <c r="Q19">
        <v>97.362502691907537</v>
      </c>
      <c r="S19" t="s">
        <v>429</v>
      </c>
      <c r="T19">
        <v>1.3274753246827868</v>
      </c>
      <c r="U19" s="24">
        <v>0.42374658109869701</v>
      </c>
    </row>
    <row r="20" spans="2:21" x14ac:dyDescent="0.25">
      <c r="B20" t="s">
        <v>38</v>
      </c>
      <c r="C20">
        <v>114</v>
      </c>
      <c r="D20">
        <v>129</v>
      </c>
      <c r="E20">
        <f t="shared" ref="E20" si="27">(C20+D20)</f>
        <v>243</v>
      </c>
      <c r="F20">
        <f t="shared" ref="F20" si="28">(C20/E20)*100</f>
        <v>46.913580246913575</v>
      </c>
      <c r="G20" s="13"/>
      <c r="I20" s="24" t="s">
        <v>70</v>
      </c>
      <c r="J20" s="24">
        <v>221</v>
      </c>
      <c r="K20" s="24">
        <v>11</v>
      </c>
      <c r="L20" s="24">
        <f t="shared" ref="L20" si="29">(J20+K20)</f>
        <v>232</v>
      </c>
      <c r="M20" s="24">
        <f t="shared" ref="M20" si="30">(J20/L20)*100</f>
        <v>95.258620689655174</v>
      </c>
      <c r="N20" s="13"/>
      <c r="P20" t="s">
        <v>414</v>
      </c>
      <c r="Q20">
        <v>88.164117686326918</v>
      </c>
      <c r="S20" t="s">
        <v>432</v>
      </c>
      <c r="T20">
        <v>0.96449282580574403</v>
      </c>
      <c r="U20">
        <v>0.28314223497650087</v>
      </c>
    </row>
    <row r="21" spans="2:21" x14ac:dyDescent="0.25">
      <c r="B21" s="13" t="s">
        <v>562</v>
      </c>
      <c r="C21" s="13">
        <f>AVERAGE(C18:C20)</f>
        <v>91.666666666666671</v>
      </c>
      <c r="D21" s="13">
        <f t="shared" ref="D21:F21" si="31">AVERAGE(D18:D20)</f>
        <v>143.66666666666666</v>
      </c>
      <c r="E21" s="13">
        <f t="shared" si="31"/>
        <v>235.33333333333334</v>
      </c>
      <c r="F21" s="13">
        <f t="shared" si="31"/>
        <v>38.809168477237201</v>
      </c>
      <c r="G21" s="13">
        <f t="shared" si="11"/>
        <v>4.0808677434288319</v>
      </c>
      <c r="I21" s="13" t="s">
        <v>71</v>
      </c>
      <c r="J21" s="13">
        <f>AVERAGE(J18:J20)</f>
        <v>220.66666666666666</v>
      </c>
      <c r="K21" s="13">
        <f t="shared" ref="K21:M21" si="32">AVERAGE(K18:K20)</f>
        <v>30.666666666666668</v>
      </c>
      <c r="L21" s="13">
        <f t="shared" si="32"/>
        <v>251.33333333333334</v>
      </c>
      <c r="M21" s="13">
        <f t="shared" si="32"/>
        <v>88.164117686326918</v>
      </c>
      <c r="N21" s="13">
        <f>STDEV(M18:M20)/SQRT(3)</f>
        <v>3.6381869094885571</v>
      </c>
      <c r="S21" t="s">
        <v>409</v>
      </c>
      <c r="T21">
        <v>53.338877547523587</v>
      </c>
      <c r="U21">
        <v>5.9729687355492604</v>
      </c>
    </row>
    <row r="22" spans="2:21" x14ac:dyDescent="0.25">
      <c r="I22" s="24"/>
      <c r="J22" s="24"/>
      <c r="K22" s="24"/>
      <c r="L22" s="24"/>
      <c r="M22" s="24"/>
      <c r="P22" t="s">
        <v>431</v>
      </c>
      <c r="Q22">
        <v>0.96449282580574403</v>
      </c>
      <c r="S22" t="s">
        <v>419</v>
      </c>
      <c r="T22">
        <v>39.224254044645157</v>
      </c>
      <c r="U22">
        <v>6.2117307272927249</v>
      </c>
    </row>
    <row r="23" spans="2:21" x14ac:dyDescent="0.25">
      <c r="B23" t="s">
        <v>1</v>
      </c>
      <c r="C23" t="s">
        <v>2</v>
      </c>
      <c r="D23" t="s">
        <v>3</v>
      </c>
      <c r="E23" t="s">
        <v>4</v>
      </c>
      <c r="F23" t="s">
        <v>5</v>
      </c>
      <c r="I23" s="24" t="s">
        <v>1</v>
      </c>
      <c r="J23" s="24" t="s">
        <v>2</v>
      </c>
      <c r="K23" s="24" t="s">
        <v>3</v>
      </c>
      <c r="L23" s="24" t="s">
        <v>4</v>
      </c>
      <c r="M23" s="24" t="s">
        <v>5</v>
      </c>
      <c r="P23" t="s">
        <v>415</v>
      </c>
      <c r="Q23">
        <v>50.753953416348473</v>
      </c>
    </row>
    <row r="24" spans="2:21" x14ac:dyDescent="0.25">
      <c r="B24" t="s">
        <v>84</v>
      </c>
      <c r="C24">
        <v>135</v>
      </c>
      <c r="D24">
        <v>125</v>
      </c>
      <c r="E24">
        <f>(C24+D24)</f>
        <v>260</v>
      </c>
      <c r="F24">
        <f>(C24/E24)*100</f>
        <v>51.923076923076927</v>
      </c>
      <c r="I24" s="24" t="s">
        <v>116</v>
      </c>
      <c r="J24" s="24">
        <v>122</v>
      </c>
      <c r="K24" s="24">
        <v>148</v>
      </c>
      <c r="L24" s="24">
        <f>(J24+K24)</f>
        <v>270</v>
      </c>
      <c r="M24" s="24">
        <f>(J24/L24)*100</f>
        <v>45.185185185185183</v>
      </c>
      <c r="P24" t="s">
        <v>416</v>
      </c>
      <c r="Q24">
        <v>97.639626037928323</v>
      </c>
      <c r="S24" t="s">
        <v>429</v>
      </c>
      <c r="T24">
        <v>1.3274753246827868</v>
      </c>
      <c r="U24" s="24">
        <v>0.42374658109869701</v>
      </c>
    </row>
    <row r="25" spans="2:21" x14ac:dyDescent="0.25">
      <c r="B25" t="s">
        <v>85</v>
      </c>
      <c r="C25">
        <v>150</v>
      </c>
      <c r="D25">
        <v>129</v>
      </c>
      <c r="E25">
        <f>(C25+D25)</f>
        <v>279</v>
      </c>
      <c r="F25">
        <f>(C25/E25)*100</f>
        <v>53.763440860215049</v>
      </c>
      <c r="I25" s="24" t="s">
        <v>117</v>
      </c>
      <c r="J25" s="24">
        <v>127</v>
      </c>
      <c r="K25" s="24">
        <v>151</v>
      </c>
      <c r="L25" s="24">
        <f>(J25+K25)</f>
        <v>278</v>
      </c>
      <c r="M25" s="24">
        <f>(J25/L25)*100</f>
        <v>45.68345323741007</v>
      </c>
      <c r="P25" t="s">
        <v>417</v>
      </c>
      <c r="Q25">
        <v>98.767246937459717</v>
      </c>
      <c r="S25" t="s">
        <v>433</v>
      </c>
      <c r="T25">
        <v>2.9300927928847096</v>
      </c>
      <c r="U25">
        <v>0.3994415018942109</v>
      </c>
    </row>
    <row r="26" spans="2:21" x14ac:dyDescent="0.25">
      <c r="B26" t="s">
        <v>86</v>
      </c>
      <c r="C26">
        <v>136</v>
      </c>
      <c r="D26">
        <v>156</v>
      </c>
      <c r="E26">
        <f t="shared" ref="E26" si="33">(C26+D26)</f>
        <v>292</v>
      </c>
      <c r="F26">
        <f t="shared" ref="F26" si="34">(C26/E26)*100</f>
        <v>46.575342465753423</v>
      </c>
      <c r="I26" s="24" t="s">
        <v>118</v>
      </c>
      <c r="J26" s="24">
        <v>78</v>
      </c>
      <c r="K26" s="24">
        <v>213</v>
      </c>
      <c r="L26" s="24">
        <f t="shared" ref="L26" si="35">(J26+K26)</f>
        <v>291</v>
      </c>
      <c r="M26" s="28">
        <f t="shared" ref="M26" si="36">(J26/L26)*100</f>
        <v>26.804123711340207</v>
      </c>
      <c r="N26" s="28"/>
      <c r="O26" s="28" t="s">
        <v>406</v>
      </c>
      <c r="P26" t="s">
        <v>418</v>
      </c>
      <c r="Q26">
        <v>94.404041618250062</v>
      </c>
      <c r="S26" t="s">
        <v>410</v>
      </c>
      <c r="T26">
        <v>38.809168477237201</v>
      </c>
      <c r="U26">
        <v>4.0808677434288319</v>
      </c>
    </row>
    <row r="27" spans="2:21" x14ac:dyDescent="0.25">
      <c r="B27" s="13" t="s">
        <v>87</v>
      </c>
      <c r="C27" s="13">
        <f>AVERAGE(C24:C26)</f>
        <v>140.33333333333334</v>
      </c>
      <c r="D27" s="13">
        <f t="shared" ref="D27:F27" si="37">AVERAGE(D24:D26)</f>
        <v>136.66666666666666</v>
      </c>
      <c r="E27" s="13">
        <f t="shared" si="37"/>
        <v>277</v>
      </c>
      <c r="F27" s="13">
        <f t="shared" si="37"/>
        <v>50.753953416348473</v>
      </c>
      <c r="G27" s="13">
        <f>STDEV(F24:F26)/SQRT(3)</f>
        <v>2.1557927360644116</v>
      </c>
      <c r="I27" s="13" t="s">
        <v>119</v>
      </c>
      <c r="J27" s="13">
        <f>AVERAGE(J24:J26)</f>
        <v>109</v>
      </c>
      <c r="K27" s="13">
        <f t="shared" ref="K27:M27" si="38">AVERAGE(K24:K26)</f>
        <v>170.66666666666666</v>
      </c>
      <c r="L27" s="13">
        <f t="shared" si="38"/>
        <v>279.66666666666669</v>
      </c>
      <c r="M27" s="13">
        <f t="shared" si="38"/>
        <v>39.224254044645157</v>
      </c>
      <c r="N27" s="13">
        <f>STDEV(M24:M26)/SQRT(3)</f>
        <v>6.2117307272927249</v>
      </c>
      <c r="S27" t="s">
        <v>423</v>
      </c>
      <c r="T27">
        <v>82.6594233399979</v>
      </c>
      <c r="U27">
        <v>2.8270484069050572</v>
      </c>
    </row>
    <row r="28" spans="2:21" x14ac:dyDescent="0.25">
      <c r="B28" t="s">
        <v>88</v>
      </c>
      <c r="C28">
        <v>322</v>
      </c>
      <c r="D28">
        <v>9</v>
      </c>
      <c r="E28">
        <f>(C28+D28)</f>
        <v>331</v>
      </c>
      <c r="F28">
        <f>(C28/E28)*100</f>
        <v>97.280966767371595</v>
      </c>
      <c r="G28" s="13"/>
      <c r="I28" s="24" t="s">
        <v>120</v>
      </c>
      <c r="J28" s="24">
        <v>259</v>
      </c>
      <c r="K28" s="24">
        <v>21</v>
      </c>
      <c r="L28" s="24">
        <f>(J28+K28)</f>
        <v>280</v>
      </c>
      <c r="M28" s="24">
        <f>(J28/L28)*100</f>
        <v>92.5</v>
      </c>
      <c r="N28" s="13"/>
      <c r="P28" t="s">
        <v>432</v>
      </c>
      <c r="Q28">
        <v>2.4178881316654284</v>
      </c>
    </row>
    <row r="29" spans="2:21" x14ac:dyDescent="0.25">
      <c r="B29" t="s">
        <v>89</v>
      </c>
      <c r="C29">
        <v>328</v>
      </c>
      <c r="D29">
        <v>10</v>
      </c>
      <c r="E29">
        <f>(C29+D29)</f>
        <v>338</v>
      </c>
      <c r="F29">
        <f>(C29/E29)*100</f>
        <v>97.041420118343197</v>
      </c>
      <c r="G29" s="13"/>
      <c r="I29" s="24" t="s">
        <v>121</v>
      </c>
      <c r="J29" s="24">
        <v>242</v>
      </c>
      <c r="K29" s="24">
        <v>12</v>
      </c>
      <c r="L29" s="24">
        <f>(J29+K29)</f>
        <v>254</v>
      </c>
      <c r="M29" s="24">
        <f>(J29/L29)*100</f>
        <v>95.275590551181097</v>
      </c>
      <c r="N29" s="13"/>
      <c r="P29" t="s">
        <v>419</v>
      </c>
      <c r="Q29">
        <v>39.224254044645157</v>
      </c>
      <c r="S29" t="s">
        <v>430</v>
      </c>
      <c r="T29">
        <v>0.54141153722204316</v>
      </c>
      <c r="U29">
        <v>0.27978671257432947</v>
      </c>
    </row>
    <row r="30" spans="2:21" x14ac:dyDescent="0.25">
      <c r="B30" t="s">
        <v>90</v>
      </c>
      <c r="C30">
        <v>281</v>
      </c>
      <c r="D30">
        <v>4</v>
      </c>
      <c r="E30">
        <f t="shared" ref="E30" si="39">(C30+D30)</f>
        <v>285</v>
      </c>
      <c r="F30">
        <f t="shared" ref="F30" si="40">(C30/E30)*100</f>
        <v>98.596491228070164</v>
      </c>
      <c r="G30" s="13"/>
      <c r="I30" s="24" t="s">
        <v>122</v>
      </c>
      <c r="J30" s="24">
        <v>247</v>
      </c>
      <c r="K30" s="24">
        <v>22</v>
      </c>
      <c r="L30" s="24">
        <f t="shared" ref="L30" si="41">(J30+K30)</f>
        <v>269</v>
      </c>
      <c r="M30" s="24">
        <f t="shared" ref="M30" si="42">(J30/L30)*100</f>
        <v>91.821561338289953</v>
      </c>
      <c r="N30" s="13"/>
      <c r="P30" t="s">
        <v>420</v>
      </c>
      <c r="Q30">
        <v>93.199050629823674</v>
      </c>
      <c r="S30" t="s">
        <v>431</v>
      </c>
      <c r="T30">
        <v>0.96449282580574403</v>
      </c>
      <c r="U30">
        <v>0.28314223497650087</v>
      </c>
    </row>
    <row r="31" spans="2:21" x14ac:dyDescent="0.25">
      <c r="B31" s="13" t="s">
        <v>91</v>
      </c>
      <c r="C31" s="13">
        <f>AVERAGE(C28:C30)</f>
        <v>310.33333333333331</v>
      </c>
      <c r="D31" s="13">
        <f t="shared" ref="D31:F31" si="43">AVERAGE(D28:D30)</f>
        <v>7.666666666666667</v>
      </c>
      <c r="E31" s="13">
        <f t="shared" si="43"/>
        <v>318</v>
      </c>
      <c r="F31" s="13">
        <f t="shared" si="43"/>
        <v>97.639626037928323</v>
      </c>
      <c r="G31" s="13">
        <f t="shared" ref="G31:G43" si="44">STDEV(F28:F30)/SQRT(3)</f>
        <v>0.48340421089880053</v>
      </c>
      <c r="I31" s="13" t="s">
        <v>123</v>
      </c>
      <c r="J31" s="13">
        <f>AVERAGE(J28:J30)</f>
        <v>249.33333333333334</v>
      </c>
      <c r="K31" s="13">
        <f t="shared" ref="K31:M31" si="45">AVERAGE(K28:K30)</f>
        <v>18.333333333333332</v>
      </c>
      <c r="L31" s="13">
        <f t="shared" si="45"/>
        <v>267.66666666666669</v>
      </c>
      <c r="M31" s="13">
        <f t="shared" si="45"/>
        <v>93.199050629823674</v>
      </c>
      <c r="N31" s="13">
        <f t="shared" ref="N31:N43" si="46">STDEV(M28:M30)/SQRT(3)</f>
        <v>1.0565799051923805</v>
      </c>
      <c r="P31" t="s">
        <v>421</v>
      </c>
      <c r="Q31">
        <v>62.634110127198312</v>
      </c>
      <c r="S31" t="s">
        <v>412</v>
      </c>
      <c r="T31">
        <v>30.222673410121615</v>
      </c>
      <c r="U31">
        <v>4.8124478667512181</v>
      </c>
    </row>
    <row r="32" spans="2:21" x14ac:dyDescent="0.25">
      <c r="B32" s="24" t="s">
        <v>93</v>
      </c>
      <c r="C32" s="24">
        <v>4</v>
      </c>
      <c r="D32" s="24">
        <v>320</v>
      </c>
      <c r="E32" s="24">
        <f>(C32+D32)</f>
        <v>324</v>
      </c>
      <c r="F32" s="24">
        <f>(C32/E32)*100</f>
        <v>1.2345679012345678</v>
      </c>
      <c r="G32" s="13"/>
      <c r="I32" s="24" t="s">
        <v>124</v>
      </c>
      <c r="J32" s="24">
        <v>109</v>
      </c>
      <c r="K32" s="24">
        <v>105</v>
      </c>
      <c r="L32" s="24">
        <f>(J32+K32)</f>
        <v>214</v>
      </c>
      <c r="M32" s="28">
        <f>(J32/L32)*100</f>
        <v>50.934579439252339</v>
      </c>
      <c r="N32" s="13"/>
      <c r="P32" t="s">
        <v>422</v>
      </c>
      <c r="Q32">
        <v>70.638380003164059</v>
      </c>
      <c r="S32" t="s">
        <v>416</v>
      </c>
      <c r="T32">
        <v>97.639626037928323</v>
      </c>
      <c r="U32">
        <v>0.48340421089880053</v>
      </c>
    </row>
    <row r="33" spans="2:21" x14ac:dyDescent="0.25">
      <c r="B33" s="24" t="s">
        <v>92</v>
      </c>
      <c r="C33" s="24">
        <v>1</v>
      </c>
      <c r="D33" s="24">
        <v>250</v>
      </c>
      <c r="E33" s="24">
        <f>(C33+D33)</f>
        <v>251</v>
      </c>
      <c r="F33" s="24">
        <f>(C33/E33)*100</f>
        <v>0.39840637450199201</v>
      </c>
      <c r="G33" s="13"/>
      <c r="I33" s="24" t="s">
        <v>125</v>
      </c>
      <c r="J33" s="24">
        <v>185</v>
      </c>
      <c r="K33" s="24">
        <v>62</v>
      </c>
      <c r="L33" s="24">
        <f>(J33+K33)</f>
        <v>247</v>
      </c>
      <c r="M33" s="28">
        <f>(J33/L33)*100</f>
        <v>74.89878542510121</v>
      </c>
      <c r="N33" s="13"/>
    </row>
    <row r="34" spans="2:21" x14ac:dyDescent="0.25">
      <c r="B34" s="24" t="s">
        <v>94</v>
      </c>
      <c r="C34" s="24">
        <v>3</v>
      </c>
      <c r="D34" s="24">
        <v>235</v>
      </c>
      <c r="E34" s="24">
        <f t="shared" ref="E34" si="47">(C34+D34)</f>
        <v>238</v>
      </c>
      <c r="F34" s="24">
        <f t="shared" ref="F34" si="48">(C34/E34)*100</f>
        <v>1.2605042016806722</v>
      </c>
      <c r="G34" s="13"/>
      <c r="I34" s="24" t="s">
        <v>126</v>
      </c>
      <c r="J34" s="24">
        <v>126</v>
      </c>
      <c r="K34" s="24">
        <v>77</v>
      </c>
      <c r="L34" s="24">
        <f t="shared" ref="L34" si="49">(J34+K34)</f>
        <v>203</v>
      </c>
      <c r="M34" s="28">
        <f t="shared" ref="M34" si="50">(J34/L34)*100</f>
        <v>62.068965517241381</v>
      </c>
      <c r="N34" s="13"/>
      <c r="P34" t="s">
        <v>433</v>
      </c>
      <c r="Q34">
        <v>2.9300927928847096</v>
      </c>
      <c r="S34" t="s">
        <v>430</v>
      </c>
      <c r="T34">
        <v>0.54141153722204316</v>
      </c>
      <c r="U34">
        <v>0.27978671257432947</v>
      </c>
    </row>
    <row r="35" spans="2:21" x14ac:dyDescent="0.25">
      <c r="B35" s="13" t="s">
        <v>95</v>
      </c>
      <c r="C35" s="13">
        <f>AVERAGE(C32:C34)</f>
        <v>2.6666666666666665</v>
      </c>
      <c r="D35" s="13">
        <f t="shared" ref="D35:F35" si="51">AVERAGE(D32:D34)</f>
        <v>268.33333333333331</v>
      </c>
      <c r="E35" s="13">
        <f t="shared" si="51"/>
        <v>271</v>
      </c>
      <c r="F35" s="13">
        <f t="shared" si="51"/>
        <v>0.96449282580574403</v>
      </c>
      <c r="G35" s="13">
        <f t="shared" si="44"/>
        <v>0.28314223497650087</v>
      </c>
      <c r="I35" s="13" t="s">
        <v>127</v>
      </c>
      <c r="J35" s="13">
        <f>AVERAGE(J32:J34)</f>
        <v>140</v>
      </c>
      <c r="K35" s="13">
        <f t="shared" ref="K35:M35" si="52">AVERAGE(K32:K34)</f>
        <v>81.333333333333329</v>
      </c>
      <c r="L35" s="13">
        <f t="shared" si="52"/>
        <v>221.33333333333334</v>
      </c>
      <c r="M35" s="13">
        <f t="shared" si="52"/>
        <v>62.634110127198312</v>
      </c>
      <c r="N35" s="13">
        <f t="shared" si="46"/>
        <v>6.9236390589455663</v>
      </c>
      <c r="P35" t="s">
        <v>423</v>
      </c>
      <c r="Q35">
        <v>82.6594233399979</v>
      </c>
      <c r="S35" t="s">
        <v>432</v>
      </c>
      <c r="T35">
        <v>2.4178881316654284</v>
      </c>
      <c r="U35">
        <v>0.27447745766560783</v>
      </c>
    </row>
    <row r="36" spans="2:21" x14ac:dyDescent="0.25">
      <c r="B36" s="24" t="s">
        <v>96</v>
      </c>
      <c r="C36" s="24">
        <v>234</v>
      </c>
      <c r="D36" s="24">
        <v>1</v>
      </c>
      <c r="E36" s="24">
        <f>(C36+D36)</f>
        <v>235</v>
      </c>
      <c r="F36" s="24">
        <f>(C36/E36)*100</f>
        <v>99.574468085106389</v>
      </c>
      <c r="G36" s="13"/>
      <c r="I36" s="24" t="s">
        <v>128</v>
      </c>
      <c r="J36" s="24">
        <v>7</v>
      </c>
      <c r="K36" s="24">
        <v>235</v>
      </c>
      <c r="L36" s="24">
        <f>(J36+K36)</f>
        <v>242</v>
      </c>
      <c r="M36" s="24">
        <f>(J36/L36)*100</f>
        <v>2.8925619834710745</v>
      </c>
      <c r="N36" s="13"/>
      <c r="P36" t="s">
        <v>424</v>
      </c>
      <c r="Q36">
        <v>97.308056306931448</v>
      </c>
      <c r="S36" t="s">
        <v>413</v>
      </c>
      <c r="T36">
        <v>97.362502691907537</v>
      </c>
      <c r="U36">
        <v>1.0151543419783535</v>
      </c>
    </row>
    <row r="37" spans="2:21" x14ac:dyDescent="0.25">
      <c r="B37" s="24" t="s">
        <v>97</v>
      </c>
      <c r="C37" s="24">
        <v>198</v>
      </c>
      <c r="D37" s="24">
        <v>2</v>
      </c>
      <c r="E37" s="24">
        <f>(C37+D37)</f>
        <v>200</v>
      </c>
      <c r="F37" s="24">
        <f>(C37/E37)*100</f>
        <v>99</v>
      </c>
      <c r="G37" s="13"/>
      <c r="I37" s="24" t="s">
        <v>129</v>
      </c>
      <c r="J37" s="24">
        <v>4</v>
      </c>
      <c r="K37" s="24">
        <v>202</v>
      </c>
      <c r="L37" s="24">
        <f>(J37+K37)</f>
        <v>206</v>
      </c>
      <c r="M37" s="24">
        <f>(J37/L37)*100</f>
        <v>1.9417475728155338</v>
      </c>
      <c r="N37" s="13"/>
      <c r="P37" t="s">
        <v>425</v>
      </c>
      <c r="Q37">
        <v>95.598388566294247</v>
      </c>
      <c r="S37" t="s">
        <v>420</v>
      </c>
      <c r="T37">
        <v>93.199050629823674</v>
      </c>
      <c r="U37">
        <v>1.0565799051923805</v>
      </c>
    </row>
    <row r="38" spans="2:21" x14ac:dyDescent="0.25">
      <c r="B38" s="24" t="s">
        <v>98</v>
      </c>
      <c r="C38" s="24">
        <v>215</v>
      </c>
      <c r="D38" s="24">
        <v>5</v>
      </c>
      <c r="E38" s="24">
        <f t="shared" ref="E38" si="53">(C38+D38)</f>
        <v>220</v>
      </c>
      <c r="F38" s="24">
        <f t="shared" ref="F38" si="54">(C38/E38)*100</f>
        <v>97.727272727272734</v>
      </c>
      <c r="G38" s="13"/>
      <c r="I38" s="24" t="s">
        <v>130</v>
      </c>
      <c r="J38" s="24">
        <v>6</v>
      </c>
      <c r="K38" s="24">
        <v>242</v>
      </c>
      <c r="L38" s="24">
        <f t="shared" ref="L38" si="55">(J38+K38)</f>
        <v>248</v>
      </c>
      <c r="M38" s="24">
        <f t="shared" ref="M38" si="56">(J38/L38)*100</f>
        <v>2.4193548387096775</v>
      </c>
      <c r="N38" s="13"/>
      <c r="P38" t="s">
        <v>426</v>
      </c>
      <c r="Q38">
        <v>98.472977900097632</v>
      </c>
    </row>
    <row r="39" spans="2:21" x14ac:dyDescent="0.25">
      <c r="B39" s="13" t="s">
        <v>99</v>
      </c>
      <c r="C39" s="13">
        <f>AVERAGE(C36:C38)</f>
        <v>215.66666666666666</v>
      </c>
      <c r="D39" s="13">
        <f t="shared" ref="D39:F39" si="57">AVERAGE(D36:D38)</f>
        <v>2.6666666666666665</v>
      </c>
      <c r="E39" s="13">
        <f t="shared" si="57"/>
        <v>218.33333333333334</v>
      </c>
      <c r="F39" s="13">
        <f t="shared" si="57"/>
        <v>98.767246937459717</v>
      </c>
      <c r="G39" s="13">
        <f t="shared" si="44"/>
        <v>0.54579091344334585</v>
      </c>
      <c r="I39" s="13" t="s">
        <v>131</v>
      </c>
      <c r="J39" s="13">
        <f>AVERAGE(J36:J38)</f>
        <v>5.666666666666667</v>
      </c>
      <c r="K39" s="13">
        <f t="shared" ref="K39:M39" si="58">AVERAGE(K36:K38)</f>
        <v>226.33333333333334</v>
      </c>
      <c r="L39" s="13">
        <f t="shared" si="58"/>
        <v>232</v>
      </c>
      <c r="M39" s="13">
        <f t="shared" si="58"/>
        <v>2.4178881316654284</v>
      </c>
      <c r="N39" s="13">
        <f t="shared" si="46"/>
        <v>0.27447745766560783</v>
      </c>
      <c r="S39" s="24" t="s">
        <v>430</v>
      </c>
      <c r="T39" s="24">
        <v>0.54141153722204316</v>
      </c>
      <c r="U39">
        <v>0.27978671257432947</v>
      </c>
    </row>
    <row r="40" spans="2:21" x14ac:dyDescent="0.25">
      <c r="B40" s="24" t="s">
        <v>100</v>
      </c>
      <c r="C40" s="24">
        <v>245</v>
      </c>
      <c r="D40" s="24">
        <v>7</v>
      </c>
      <c r="E40" s="24">
        <f>(C40+D40)</f>
        <v>252</v>
      </c>
      <c r="F40" s="24">
        <f>(C40/E40)*100</f>
        <v>97.222222222222214</v>
      </c>
      <c r="G40" s="13"/>
      <c r="I40" s="24" t="s">
        <v>132</v>
      </c>
      <c r="J40" s="24">
        <v>159</v>
      </c>
      <c r="K40" s="24">
        <v>91</v>
      </c>
      <c r="L40" s="24">
        <f>(J40+K40)</f>
        <v>250</v>
      </c>
      <c r="M40" s="24">
        <f>(J40/L40)*100</f>
        <v>63.6</v>
      </c>
      <c r="N40" s="13"/>
      <c r="P40" t="s">
        <v>368</v>
      </c>
      <c r="Q40">
        <v>87.290579431252226</v>
      </c>
      <c r="S40" t="s">
        <v>433</v>
      </c>
      <c r="T40">
        <v>2.9300927928847096</v>
      </c>
      <c r="U40">
        <v>0.3994415018942109</v>
      </c>
    </row>
    <row r="41" spans="2:21" x14ac:dyDescent="0.25">
      <c r="B41" s="24" t="s">
        <v>101</v>
      </c>
      <c r="C41" s="24">
        <v>218</v>
      </c>
      <c r="D41" s="24">
        <v>18</v>
      </c>
      <c r="E41" s="24">
        <f>(C41+D41)</f>
        <v>236</v>
      </c>
      <c r="F41" s="24">
        <f>(C41/E41)*100</f>
        <v>92.372881355932208</v>
      </c>
      <c r="G41" s="13"/>
      <c r="I41" s="24" t="s">
        <v>133</v>
      </c>
      <c r="J41" s="24">
        <v>207</v>
      </c>
      <c r="K41" s="24">
        <v>87</v>
      </c>
      <c r="L41" s="24">
        <f>(J41+K41)</f>
        <v>294</v>
      </c>
      <c r="M41" s="24">
        <f>(J41/L41)*100</f>
        <v>70.408163265306129</v>
      </c>
      <c r="N41" s="13"/>
      <c r="S41" t="s">
        <v>414</v>
      </c>
      <c r="T41">
        <v>88.164117686326918</v>
      </c>
      <c r="U41">
        <v>3.6381869094885571</v>
      </c>
    </row>
    <row r="42" spans="2:21" x14ac:dyDescent="0.25">
      <c r="B42" s="24" t="s">
        <v>102</v>
      </c>
      <c r="C42" s="24">
        <v>264</v>
      </c>
      <c r="D42" s="24">
        <v>18</v>
      </c>
      <c r="E42" s="24">
        <f t="shared" ref="E42" si="59">(C42+D42)</f>
        <v>282</v>
      </c>
      <c r="F42" s="24">
        <f t="shared" ref="F42" si="60">(C42/E42)*100</f>
        <v>93.61702127659575</v>
      </c>
      <c r="G42" s="13"/>
      <c r="I42" s="24" t="s">
        <v>134</v>
      </c>
      <c r="J42" s="24">
        <v>201</v>
      </c>
      <c r="K42" s="24">
        <v>57</v>
      </c>
      <c r="L42" s="24">
        <f t="shared" ref="L42" si="61">(J42+K42)</f>
        <v>258</v>
      </c>
      <c r="M42" s="24">
        <f t="shared" ref="M42" si="62">(J42/L42)*100</f>
        <v>77.906976744186053</v>
      </c>
      <c r="N42" s="13"/>
      <c r="S42" t="s">
        <v>424</v>
      </c>
      <c r="T42">
        <v>97.308056306931448</v>
      </c>
      <c r="U42">
        <v>0.56916100555483062</v>
      </c>
    </row>
    <row r="43" spans="2:21" x14ac:dyDescent="0.25">
      <c r="B43" s="13" t="s">
        <v>103</v>
      </c>
      <c r="C43" s="24">
        <f>AVERAGE(C40:C42)</f>
        <v>242.33333333333334</v>
      </c>
      <c r="D43" s="24">
        <f t="shared" ref="D43:F43" si="63">AVERAGE(D40:D42)</f>
        <v>14.333333333333334</v>
      </c>
      <c r="E43" s="24">
        <f t="shared" si="63"/>
        <v>256.66666666666669</v>
      </c>
      <c r="F43" s="13">
        <f t="shared" si="63"/>
        <v>94.404041618250062</v>
      </c>
      <c r="G43" s="13">
        <f t="shared" si="44"/>
        <v>1.4541409231342086</v>
      </c>
      <c r="I43" s="13" t="s">
        <v>135</v>
      </c>
      <c r="J43" s="13">
        <f>AVERAGE(J40:J42)</f>
        <v>189</v>
      </c>
      <c r="K43" s="13">
        <f t="shared" ref="K43:M43" si="64">AVERAGE(K40:K42)</f>
        <v>78.333333333333329</v>
      </c>
      <c r="L43" s="13">
        <f t="shared" si="64"/>
        <v>267.33333333333331</v>
      </c>
      <c r="M43" s="13">
        <f t="shared" si="64"/>
        <v>70.638380003164059</v>
      </c>
      <c r="N43" s="13">
        <f t="shared" si="46"/>
        <v>4.1316722078541277</v>
      </c>
    </row>
    <row r="44" spans="2:21" x14ac:dyDescent="0.25">
      <c r="B44" s="24"/>
      <c r="C44" s="24"/>
      <c r="D44" s="24"/>
      <c r="E44" s="24"/>
      <c r="F44" s="24"/>
      <c r="I44" s="24"/>
      <c r="J44" s="24"/>
      <c r="K44" s="24"/>
      <c r="L44" s="24"/>
      <c r="M44" s="24"/>
      <c r="N44" s="13"/>
      <c r="S44" t="s">
        <v>431</v>
      </c>
      <c r="T44">
        <v>0.96449282580574403</v>
      </c>
      <c r="U44">
        <v>0.28314223497650087</v>
      </c>
    </row>
    <row r="45" spans="2:21" x14ac:dyDescent="0.25">
      <c r="B45" s="24" t="s">
        <v>1</v>
      </c>
      <c r="C45" s="24" t="s">
        <v>2</v>
      </c>
      <c r="D45" s="24" t="s">
        <v>3</v>
      </c>
      <c r="E45" s="24" t="s">
        <v>4</v>
      </c>
      <c r="F45" s="24" t="s">
        <v>5</v>
      </c>
      <c r="I45" s="24" t="s">
        <v>1</v>
      </c>
      <c r="J45" s="24" t="s">
        <v>2</v>
      </c>
      <c r="K45" s="24" t="s">
        <v>3</v>
      </c>
      <c r="L45" s="24" t="s">
        <v>4</v>
      </c>
      <c r="M45" s="24" t="s">
        <v>5</v>
      </c>
      <c r="N45" s="13"/>
      <c r="S45" t="s">
        <v>432</v>
      </c>
      <c r="T45">
        <v>2.4178881316654284</v>
      </c>
      <c r="U45">
        <v>0.27447745766560783</v>
      </c>
    </row>
    <row r="46" spans="2:21" x14ac:dyDescent="0.25">
      <c r="B46" t="s">
        <v>148</v>
      </c>
      <c r="C46">
        <v>208</v>
      </c>
      <c r="D46">
        <v>30</v>
      </c>
      <c r="E46">
        <f>(C46+D46)</f>
        <v>238</v>
      </c>
      <c r="F46">
        <f>(C46/E46)*100</f>
        <v>87.394957983193279</v>
      </c>
      <c r="I46" s="24" t="s">
        <v>12</v>
      </c>
      <c r="J46" s="24">
        <v>489</v>
      </c>
      <c r="K46" s="24">
        <v>66</v>
      </c>
      <c r="L46" s="24">
        <f>(J46+K46)</f>
        <v>555</v>
      </c>
      <c r="M46" s="24">
        <f>(J46/L46)*100</f>
        <v>88.108108108108112</v>
      </c>
      <c r="N46" s="13"/>
      <c r="S46" t="s">
        <v>417</v>
      </c>
      <c r="T46">
        <v>98.767246937459717</v>
      </c>
      <c r="U46">
        <v>0.54579091344334585</v>
      </c>
    </row>
    <row r="47" spans="2:21" x14ac:dyDescent="0.25">
      <c r="B47" t="s">
        <v>149</v>
      </c>
      <c r="C47">
        <v>267</v>
      </c>
      <c r="D47">
        <v>77</v>
      </c>
      <c r="E47">
        <f>(C47+D47)</f>
        <v>344</v>
      </c>
      <c r="F47">
        <f>(C47/E47)*100</f>
        <v>77.616279069767444</v>
      </c>
      <c r="I47" s="24" t="s">
        <v>13</v>
      </c>
      <c r="J47" s="24">
        <v>480</v>
      </c>
      <c r="K47" s="24">
        <v>65</v>
      </c>
      <c r="L47" s="24">
        <f>(J47+K47)</f>
        <v>545</v>
      </c>
      <c r="M47" s="24">
        <f>(J47/L47)*100</f>
        <v>88.073394495412856</v>
      </c>
      <c r="N47" s="13"/>
      <c r="S47" t="s">
        <v>421</v>
      </c>
      <c r="T47">
        <v>62.634110127198312</v>
      </c>
      <c r="U47">
        <v>6.9236390589455663</v>
      </c>
    </row>
    <row r="48" spans="2:21" x14ac:dyDescent="0.25">
      <c r="B48" t="s">
        <v>150</v>
      </c>
      <c r="C48">
        <v>302</v>
      </c>
      <c r="D48">
        <v>62</v>
      </c>
      <c r="E48">
        <f t="shared" ref="E48" si="65">(C48+D48)</f>
        <v>364</v>
      </c>
      <c r="F48">
        <f t="shared" ref="F48" si="66">(C48/E48)*100</f>
        <v>82.967032967032978</v>
      </c>
      <c r="I48" s="24" t="s">
        <v>14</v>
      </c>
      <c r="J48" s="24">
        <v>509</v>
      </c>
      <c r="K48" s="24">
        <v>85</v>
      </c>
      <c r="L48" s="24">
        <f t="shared" ref="L48" si="67">(J48+K48)</f>
        <v>594</v>
      </c>
      <c r="M48" s="24">
        <f t="shared" ref="M48" si="68">(J48/L48)*100</f>
        <v>85.690235690235696</v>
      </c>
      <c r="N48" s="13"/>
    </row>
    <row r="49" spans="1:21" x14ac:dyDescent="0.25">
      <c r="A49" s="13"/>
      <c r="B49" s="13" t="s">
        <v>151</v>
      </c>
      <c r="C49" s="13">
        <f>AVERAGE(C46:C48)</f>
        <v>259</v>
      </c>
      <c r="D49" s="13">
        <f t="shared" ref="D49:F49" si="69">AVERAGE(D46:D48)</f>
        <v>56.333333333333336</v>
      </c>
      <c r="E49" s="13">
        <f t="shared" si="69"/>
        <v>315.33333333333331</v>
      </c>
      <c r="F49" s="13">
        <f t="shared" si="69"/>
        <v>82.6594233399979</v>
      </c>
      <c r="G49" s="13">
        <f>STDEV(F46:F48)/SQRT(3)</f>
        <v>2.8270484069050572</v>
      </c>
      <c r="I49" s="13" t="s">
        <v>15</v>
      </c>
      <c r="J49" s="13">
        <f>AVERAGE(J46:J48)</f>
        <v>492.66666666666669</v>
      </c>
      <c r="K49" s="13">
        <f t="shared" ref="K49:M49" si="70">AVERAGE(K46:K48)</f>
        <v>72</v>
      </c>
      <c r="L49" s="13">
        <f t="shared" si="70"/>
        <v>564.66666666666663</v>
      </c>
      <c r="M49" s="13">
        <f t="shared" si="70"/>
        <v>87.290579431252226</v>
      </c>
      <c r="N49" s="13">
        <f>STDEV(M46:M48)/SQRT(3)</f>
        <v>0.80023461680198626</v>
      </c>
      <c r="S49" t="s">
        <v>432</v>
      </c>
      <c r="T49">
        <v>2.4178881316654284</v>
      </c>
      <c r="U49">
        <v>0.27447745766560783</v>
      </c>
    </row>
    <row r="50" spans="1:21" x14ac:dyDescent="0.25">
      <c r="B50" t="s">
        <v>152</v>
      </c>
      <c r="C50">
        <v>285</v>
      </c>
      <c r="D50">
        <v>9</v>
      </c>
      <c r="E50">
        <f>(C50+D50)</f>
        <v>294</v>
      </c>
      <c r="F50">
        <f>(C50/E50)*100</f>
        <v>96.938775510204081</v>
      </c>
      <c r="G50" s="13"/>
      <c r="I50" s="24"/>
      <c r="J50" s="24"/>
      <c r="K50" s="24"/>
      <c r="L50" s="24"/>
      <c r="M50" s="24"/>
      <c r="S50" t="s">
        <v>433</v>
      </c>
      <c r="T50">
        <v>2.9300927928847096</v>
      </c>
      <c r="U50">
        <v>0.3994415018942109</v>
      </c>
    </row>
    <row r="51" spans="1:21" x14ac:dyDescent="0.25">
      <c r="B51" t="s">
        <v>153</v>
      </c>
      <c r="C51">
        <v>250</v>
      </c>
      <c r="D51">
        <v>4</v>
      </c>
      <c r="E51">
        <f>(C51+D51)</f>
        <v>254</v>
      </c>
      <c r="F51">
        <f>(C51/E51)*100</f>
        <v>98.425196850393704</v>
      </c>
      <c r="G51" s="13"/>
      <c r="I51" s="24"/>
      <c r="J51" s="24"/>
      <c r="K51" s="24"/>
      <c r="L51" s="24"/>
      <c r="M51" s="24"/>
      <c r="S51" t="s">
        <v>422</v>
      </c>
      <c r="T51">
        <v>70.638380003164059</v>
      </c>
      <c r="U51">
        <v>4.1316722078541277</v>
      </c>
    </row>
    <row r="52" spans="1:21" x14ac:dyDescent="0.25">
      <c r="B52" t="s">
        <v>154</v>
      </c>
      <c r="C52">
        <v>393</v>
      </c>
      <c r="D52">
        <v>14</v>
      </c>
      <c r="E52">
        <f t="shared" ref="E52" si="71">(C52+D52)</f>
        <v>407</v>
      </c>
      <c r="F52">
        <f t="shared" ref="F52" si="72">(C52/E52)*100</f>
        <v>96.560196560196559</v>
      </c>
      <c r="G52" s="13"/>
      <c r="S52" t="s">
        <v>426</v>
      </c>
      <c r="T52">
        <v>98.472977900097632</v>
      </c>
      <c r="U52">
        <v>0.32971466399833504</v>
      </c>
    </row>
    <row r="53" spans="1:21" x14ac:dyDescent="0.25">
      <c r="B53" s="13" t="s">
        <v>155</v>
      </c>
      <c r="C53" s="13">
        <f>AVERAGE(C50:C52)</f>
        <v>309.33333333333331</v>
      </c>
      <c r="D53" s="13">
        <f t="shared" ref="D53:F53" si="73">AVERAGE(D50:D52)</f>
        <v>9</v>
      </c>
      <c r="E53" s="13">
        <f t="shared" si="73"/>
        <v>318.33333333333331</v>
      </c>
      <c r="F53" s="13">
        <f t="shared" si="73"/>
        <v>97.308056306931448</v>
      </c>
      <c r="G53" s="13">
        <f t="shared" ref="G53:G65" si="74">STDEV(F50:F52)/SQRT(3)</f>
        <v>0.56916100555483062</v>
      </c>
    </row>
    <row r="54" spans="1:21" x14ac:dyDescent="0.25">
      <c r="B54" t="s">
        <v>156</v>
      </c>
      <c r="C54">
        <v>189</v>
      </c>
      <c r="D54">
        <v>8</v>
      </c>
      <c r="E54">
        <f>(C54+D54)</f>
        <v>197</v>
      </c>
      <c r="F54">
        <f>(C54/E54)*100</f>
        <v>95.939086294416242</v>
      </c>
      <c r="G54" s="13"/>
      <c r="S54" t="s">
        <v>431</v>
      </c>
      <c r="T54">
        <v>0.96449282580574403</v>
      </c>
      <c r="U54">
        <v>0.28314223497650087</v>
      </c>
    </row>
    <row r="55" spans="1:21" x14ac:dyDescent="0.25">
      <c r="B55" t="s">
        <v>157</v>
      </c>
      <c r="C55">
        <v>203</v>
      </c>
      <c r="D55">
        <v>14</v>
      </c>
      <c r="E55">
        <f>(C55+D55)</f>
        <v>217</v>
      </c>
      <c r="F55">
        <f>(C55/E55)*100</f>
        <v>93.548387096774192</v>
      </c>
      <c r="G55" s="13"/>
      <c r="S55" t="s">
        <v>433</v>
      </c>
      <c r="T55">
        <v>2.9300927928847096</v>
      </c>
      <c r="U55">
        <v>0.3994415018942109</v>
      </c>
    </row>
    <row r="56" spans="1:21" x14ac:dyDescent="0.25">
      <c r="B56" t="s">
        <v>158</v>
      </c>
      <c r="C56">
        <v>253</v>
      </c>
      <c r="D56">
        <v>7</v>
      </c>
      <c r="E56">
        <f t="shared" ref="E56" si="75">(C56+D56)</f>
        <v>260</v>
      </c>
      <c r="F56">
        <f t="shared" ref="F56" si="76">(C56/E56)*100</f>
        <v>97.307692307692307</v>
      </c>
      <c r="G56" s="13"/>
      <c r="S56" t="s">
        <v>418</v>
      </c>
      <c r="T56">
        <v>94.404041618250062</v>
      </c>
      <c r="U56">
        <v>1.4541409231342086</v>
      </c>
    </row>
    <row r="57" spans="1:21" x14ac:dyDescent="0.25">
      <c r="B57" s="13" t="s">
        <v>159</v>
      </c>
      <c r="C57" s="13">
        <f>AVERAGE(C54:C56)</f>
        <v>215</v>
      </c>
      <c r="D57" s="13">
        <f t="shared" ref="D57:F57" si="77">AVERAGE(D54:D56)</f>
        <v>9.6666666666666661</v>
      </c>
      <c r="E57" s="13">
        <f t="shared" si="77"/>
        <v>224.66666666666666</v>
      </c>
      <c r="F57" s="13">
        <f t="shared" si="77"/>
        <v>95.598388566294247</v>
      </c>
      <c r="G57" s="13">
        <f t="shared" si="74"/>
        <v>1.0985065807221546</v>
      </c>
      <c r="S57" t="s">
        <v>425</v>
      </c>
      <c r="T57">
        <v>95.598388566294247</v>
      </c>
      <c r="U57">
        <v>1.0985065807221546</v>
      </c>
    </row>
    <row r="58" spans="1:21" x14ac:dyDescent="0.25">
      <c r="B58" t="s">
        <v>160</v>
      </c>
      <c r="C58">
        <v>197</v>
      </c>
      <c r="D58">
        <v>4</v>
      </c>
      <c r="E58">
        <f>(C58+D58)</f>
        <v>201</v>
      </c>
      <c r="F58">
        <f>(C58/E58)*100</f>
        <v>98.009950248756212</v>
      </c>
      <c r="G58" s="13"/>
    </row>
    <row r="59" spans="1:21" x14ac:dyDescent="0.25">
      <c r="B59" t="s">
        <v>161</v>
      </c>
      <c r="C59">
        <v>223</v>
      </c>
      <c r="D59">
        <v>2</v>
      </c>
      <c r="E59">
        <f>(C59+D59)</f>
        <v>225</v>
      </c>
      <c r="F59">
        <f>(C59/E59)*100</f>
        <v>99.111111111111114</v>
      </c>
      <c r="G59" s="13"/>
    </row>
    <row r="60" spans="1:21" x14ac:dyDescent="0.25">
      <c r="B60" t="s">
        <v>162</v>
      </c>
      <c r="C60">
        <v>231</v>
      </c>
      <c r="D60">
        <v>4</v>
      </c>
      <c r="E60">
        <f t="shared" ref="E60" si="78">(C60+D60)</f>
        <v>235</v>
      </c>
      <c r="F60">
        <f t="shared" ref="F60" si="79">(C60/E60)*100</f>
        <v>98.297872340425528</v>
      </c>
      <c r="G60" s="13"/>
    </row>
    <row r="61" spans="1:21" x14ac:dyDescent="0.25">
      <c r="B61" s="13" t="s">
        <v>163</v>
      </c>
      <c r="C61" s="13">
        <f>AVERAGE(C58:C60)</f>
        <v>217</v>
      </c>
      <c r="D61" s="13">
        <f t="shared" ref="D61:F61" si="80">AVERAGE(D58:D60)</f>
        <v>3.3333333333333335</v>
      </c>
      <c r="E61" s="13">
        <f t="shared" si="80"/>
        <v>220.33333333333334</v>
      </c>
      <c r="F61" s="13">
        <f t="shared" si="80"/>
        <v>98.472977900097632</v>
      </c>
      <c r="G61" s="13">
        <f t="shared" si="74"/>
        <v>0.32971466399833504</v>
      </c>
      <c r="S61" t="s">
        <v>368</v>
      </c>
      <c r="T61">
        <v>87.290579431252226</v>
      </c>
      <c r="U61">
        <v>0.80023461680198626</v>
      </c>
    </row>
    <row r="62" spans="1:21" x14ac:dyDescent="0.25">
      <c r="B62" t="s">
        <v>164</v>
      </c>
      <c r="C62">
        <v>6</v>
      </c>
      <c r="D62">
        <v>161</v>
      </c>
      <c r="E62">
        <f>(C62+D62)</f>
        <v>167</v>
      </c>
      <c r="F62">
        <f>(C62/E62)*100</f>
        <v>3.5928143712574849</v>
      </c>
      <c r="G62" s="13"/>
    </row>
    <row r="63" spans="1:21" x14ac:dyDescent="0.25">
      <c r="B63" t="s">
        <v>165</v>
      </c>
      <c r="C63">
        <v>5</v>
      </c>
      <c r="D63">
        <v>221</v>
      </c>
      <c r="E63">
        <f>(C63+D63)</f>
        <v>226</v>
      </c>
      <c r="F63">
        <f>(C63/E63)*100</f>
        <v>2.2123893805309733</v>
      </c>
      <c r="G63" s="13"/>
    </row>
    <row r="64" spans="1:21" x14ac:dyDescent="0.25">
      <c r="B64" t="s">
        <v>166</v>
      </c>
      <c r="C64">
        <v>8</v>
      </c>
      <c r="D64">
        <v>260</v>
      </c>
      <c r="E64">
        <f t="shared" ref="E64" si="81">(C64+D64)</f>
        <v>268</v>
      </c>
      <c r="F64">
        <f t="shared" ref="F64" si="82">(C64/E64)*100</f>
        <v>2.9850746268656714</v>
      </c>
      <c r="G64" s="13"/>
    </row>
    <row r="65" spans="1:7" x14ac:dyDescent="0.25">
      <c r="B65" s="13" t="s">
        <v>167</v>
      </c>
      <c r="C65" s="13">
        <f>AVERAGE(C62:C64)</f>
        <v>6.333333333333333</v>
      </c>
      <c r="D65" s="13">
        <f t="shared" ref="D65:F65" si="83">AVERAGE(D62:D64)</f>
        <v>214</v>
      </c>
      <c r="E65" s="13">
        <f t="shared" si="83"/>
        <v>220.33333333333334</v>
      </c>
      <c r="F65" s="13">
        <f t="shared" si="83"/>
        <v>2.9300927928847096</v>
      </c>
      <c r="G65" s="13">
        <f t="shared" si="74"/>
        <v>0.3994415018942109</v>
      </c>
    </row>
    <row r="79" spans="1:7" x14ac:dyDescent="0.25">
      <c r="A79" t="s">
        <v>0</v>
      </c>
    </row>
    <row r="105" spans="1:1" x14ac:dyDescent="0.25">
      <c r="A105" t="s">
        <v>0</v>
      </c>
    </row>
    <row r="131" spans="1:1" x14ac:dyDescent="0.25">
      <c r="A131" t="s">
        <v>0</v>
      </c>
    </row>
  </sheetData>
  <pageMargins left="0.7" right="0.7" top="0.75" bottom="0.75" header="0.3" footer="0.3"/>
  <pageSetup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E105"/>
  <sheetViews>
    <sheetView topLeftCell="L4" workbookViewId="0">
      <selection activeCell="F19" sqref="F19"/>
    </sheetView>
  </sheetViews>
  <sheetFormatPr defaultRowHeight="15" x14ac:dyDescent="0.25"/>
  <cols>
    <col min="4" max="7" width="9.140625" style="24"/>
    <col min="8" max="8" width="13.28515625" style="24" customWidth="1"/>
    <col min="9" max="10" width="9.140625" style="24"/>
    <col min="15" max="16" width="9.140625" style="24"/>
    <col min="22" max="23" width="9.140625" style="24"/>
  </cols>
  <sheetData>
    <row r="4" spans="2:31" ht="15.75" thickBot="1" x14ac:dyDescent="0.3">
      <c r="B4" s="13" t="s">
        <v>556</v>
      </c>
    </row>
    <row r="5" spans="2:31" ht="15.75" thickBot="1" x14ac:dyDescent="0.3">
      <c r="B5" s="46" t="s">
        <v>712</v>
      </c>
      <c r="C5" s="47" t="s">
        <v>713</v>
      </c>
      <c r="D5" s="1"/>
      <c r="E5" s="39" t="s">
        <v>709</v>
      </c>
      <c r="F5" s="1"/>
      <c r="L5" s="13" t="s">
        <v>714</v>
      </c>
      <c r="S5" s="13" t="s">
        <v>716</v>
      </c>
      <c r="Z5" s="13" t="s">
        <v>717</v>
      </c>
    </row>
    <row r="6" spans="2:31" ht="15.75" thickBot="1" x14ac:dyDescent="0.3">
      <c r="B6" s="43" t="s">
        <v>722</v>
      </c>
      <c r="C6" s="44">
        <v>3.6679517688272063</v>
      </c>
      <c r="D6" s="23">
        <f>_xlfn.NORM.DIST(C6,I$19,I$20,FALSE)</f>
        <v>1.9962711577546127E-3</v>
      </c>
      <c r="E6" s="45">
        <v>0.24188486022793981</v>
      </c>
      <c r="F6" s="1"/>
      <c r="H6" s="30" t="s">
        <v>715</v>
      </c>
      <c r="I6" s="22" t="s">
        <v>460</v>
      </c>
      <c r="J6" s="8"/>
      <c r="L6" s="46" t="s">
        <v>712</v>
      </c>
      <c r="M6" s="47" t="s">
        <v>713</v>
      </c>
      <c r="N6" s="49" t="s">
        <v>709</v>
      </c>
      <c r="O6" s="26"/>
      <c r="P6" s="12" t="s">
        <v>711</v>
      </c>
      <c r="S6" s="50" t="s">
        <v>712</v>
      </c>
      <c r="T6" s="51" t="s">
        <v>713</v>
      </c>
      <c r="U6" s="52" t="s">
        <v>709</v>
      </c>
      <c r="V6" s="26"/>
      <c r="W6" s="12" t="s">
        <v>716</v>
      </c>
      <c r="Z6" s="50" t="s">
        <v>712</v>
      </c>
      <c r="AA6" s="51" t="s">
        <v>713</v>
      </c>
      <c r="AB6" s="53" t="s">
        <v>709</v>
      </c>
      <c r="AD6" s="10" t="s">
        <v>717</v>
      </c>
    </row>
    <row r="7" spans="2:31" x14ac:dyDescent="0.25">
      <c r="B7" s="39" t="s">
        <v>465</v>
      </c>
      <c r="C7" s="40">
        <v>94.763017175493658</v>
      </c>
      <c r="D7" s="23">
        <f t="shared" ref="D7:D70" si="0">_xlfn.NORM.DIST(C7,I$19,I$20,FALSE)</f>
        <v>8.73261669319912E-3</v>
      </c>
      <c r="E7" s="36">
        <v>0.86079788130917345</v>
      </c>
      <c r="F7" s="1"/>
      <c r="H7" s="21" t="s">
        <v>278</v>
      </c>
      <c r="I7" s="24">
        <v>52</v>
      </c>
      <c r="L7" s="43" t="s">
        <v>429</v>
      </c>
      <c r="M7" s="44">
        <v>1.3274753246827868</v>
      </c>
      <c r="N7" s="45">
        <v>0.42374658109869723</v>
      </c>
      <c r="O7" s="1"/>
      <c r="P7" s="4" t="s">
        <v>386</v>
      </c>
      <c r="Q7" s="4">
        <f>AVERAGE(M7:M31)</f>
        <v>58.484316516233363</v>
      </c>
      <c r="S7" s="37" t="s">
        <v>434</v>
      </c>
      <c r="T7" s="38">
        <v>2.6873325679295825</v>
      </c>
      <c r="U7" s="36">
        <v>0.34468757769270458</v>
      </c>
      <c r="V7" s="1"/>
      <c r="W7" s="4" t="s">
        <v>386</v>
      </c>
      <c r="X7" s="4">
        <f>AVERAGE(T7:T22)</f>
        <v>58.637540858362271</v>
      </c>
      <c r="Z7" s="39" t="s">
        <v>453</v>
      </c>
      <c r="AA7" s="40">
        <v>0.90090090090090091</v>
      </c>
      <c r="AB7" s="36">
        <v>4.0551750201988197</v>
      </c>
      <c r="AD7" s="4" t="s">
        <v>386</v>
      </c>
      <c r="AE7" s="4">
        <f>AVERAGE(AA7:AA70)</f>
        <v>54.28365390390266</v>
      </c>
    </row>
    <row r="8" spans="2:31" x14ac:dyDescent="0.25">
      <c r="B8" s="39" t="s">
        <v>468</v>
      </c>
      <c r="C8" s="40">
        <v>96.329638243584839</v>
      </c>
      <c r="D8" s="23">
        <f t="shared" si="0"/>
        <v>8.4508271113787007E-3</v>
      </c>
      <c r="E8" s="36">
        <v>1.0146862732950361</v>
      </c>
      <c r="F8" s="1"/>
      <c r="H8" s="21" t="s">
        <v>280</v>
      </c>
      <c r="I8" s="24">
        <v>53</v>
      </c>
      <c r="L8" s="39" t="s">
        <v>407</v>
      </c>
      <c r="M8" s="40">
        <v>63.066314027852492</v>
      </c>
      <c r="N8" s="36">
        <v>5.1634856335569914</v>
      </c>
      <c r="O8" s="1"/>
      <c r="P8" s="4" t="s">
        <v>708</v>
      </c>
      <c r="Q8" s="4">
        <f>STDEV(M7:M31)</f>
        <v>36.162297439973528</v>
      </c>
      <c r="S8" s="39" t="s">
        <v>436</v>
      </c>
      <c r="T8" s="40">
        <v>98.373983739837399</v>
      </c>
      <c r="U8" s="36">
        <v>1.6260162601626009</v>
      </c>
      <c r="V8" s="1"/>
      <c r="W8" s="4" t="s">
        <v>708</v>
      </c>
      <c r="X8" s="4">
        <f>STDEV(T7:T22)</f>
        <v>36.503092322957514</v>
      </c>
      <c r="Z8" s="39" t="s">
        <v>314</v>
      </c>
      <c r="AA8" s="40">
        <v>79.486373165618446</v>
      </c>
      <c r="AB8" s="36">
        <v>11.02018350321103</v>
      </c>
      <c r="AD8" s="4" t="s">
        <v>708</v>
      </c>
      <c r="AE8" s="4">
        <f>STDEV(AA7:AA70)</f>
        <v>29.845067049871844</v>
      </c>
    </row>
    <row r="9" spans="2:31" x14ac:dyDescent="0.25">
      <c r="B9" s="39" t="s">
        <v>471</v>
      </c>
      <c r="C9" s="40">
        <v>91.569756415799972</v>
      </c>
      <c r="D9" s="23">
        <f t="shared" si="0"/>
        <v>9.2797199274262769E-3</v>
      </c>
      <c r="E9" s="36">
        <v>2.8329155212396908</v>
      </c>
      <c r="F9" s="1"/>
      <c r="H9" s="21" t="s">
        <v>282</v>
      </c>
      <c r="I9" s="24">
        <v>54</v>
      </c>
      <c r="L9" s="39" t="s">
        <v>408</v>
      </c>
      <c r="M9" s="40">
        <v>41.759454241444047</v>
      </c>
      <c r="N9" s="36">
        <v>4.3362274167167421</v>
      </c>
      <c r="O9" s="1"/>
      <c r="P9" s="1"/>
      <c r="S9" s="39" t="s">
        <v>437</v>
      </c>
      <c r="T9" s="40">
        <v>71.640056478766155</v>
      </c>
      <c r="U9" s="36">
        <v>5.3958623994619392</v>
      </c>
      <c r="V9" s="1"/>
      <c r="W9" s="1"/>
      <c r="Z9" s="39" t="s">
        <v>315</v>
      </c>
      <c r="AA9" s="40">
        <v>73.624639249639245</v>
      </c>
      <c r="AB9" s="36">
        <v>7.8386506775365685</v>
      </c>
    </row>
    <row r="10" spans="2:31" ht="15.75" thickBot="1" x14ac:dyDescent="0.3">
      <c r="B10" s="39" t="s">
        <v>474</v>
      </c>
      <c r="C10" s="40">
        <v>7.2102604997341837</v>
      </c>
      <c r="D10" s="23">
        <f t="shared" si="0"/>
        <v>2.3940062639496002E-3</v>
      </c>
      <c r="E10" s="36">
        <v>1.0935471890793291</v>
      </c>
      <c r="F10" s="1"/>
      <c r="H10" s="21" t="s">
        <v>284</v>
      </c>
      <c r="I10" s="24">
        <v>55</v>
      </c>
      <c r="L10" s="39" t="s">
        <v>409</v>
      </c>
      <c r="M10" s="40">
        <v>53.338877547523587</v>
      </c>
      <c r="N10" s="36">
        <v>5.9729687355492604</v>
      </c>
      <c r="O10" s="1"/>
      <c r="P10" s="1"/>
      <c r="S10" s="39" t="s">
        <v>296</v>
      </c>
      <c r="T10" s="40">
        <v>83.684514494373659</v>
      </c>
      <c r="U10" s="36">
        <v>4.0604115541806589</v>
      </c>
      <c r="V10" s="1"/>
      <c r="W10" s="1"/>
      <c r="Z10" s="39" t="s">
        <v>316</v>
      </c>
      <c r="AA10" s="40">
        <v>71.942110177404302</v>
      </c>
      <c r="AB10" s="36">
        <v>6.4291005073286369</v>
      </c>
    </row>
    <row r="11" spans="2:31" x14ac:dyDescent="0.25">
      <c r="B11" s="39" t="s">
        <v>723</v>
      </c>
      <c r="C11" s="40">
        <v>84.48804874076869</v>
      </c>
      <c r="D11" s="23">
        <f t="shared" si="0"/>
        <v>1.0313254915688798E-2</v>
      </c>
      <c r="E11" s="36">
        <v>0.87651642115872241</v>
      </c>
      <c r="F11" s="1"/>
      <c r="H11" s="21" t="s">
        <v>306</v>
      </c>
      <c r="I11" s="24">
        <v>56</v>
      </c>
      <c r="L11" s="39" t="s">
        <v>410</v>
      </c>
      <c r="M11" s="40">
        <v>38.809168477237201</v>
      </c>
      <c r="N11" s="36">
        <v>4.0808677434288319</v>
      </c>
      <c r="O11" s="1"/>
      <c r="P11" s="56" t="s">
        <v>719</v>
      </c>
      <c r="Q11" s="56" t="s">
        <v>721</v>
      </c>
      <c r="S11" s="39" t="s">
        <v>435</v>
      </c>
      <c r="T11" s="40">
        <v>4.6991968044599624</v>
      </c>
      <c r="U11" s="36">
        <v>5.4667449201210516</v>
      </c>
      <c r="V11" s="1"/>
      <c r="W11" s="56" t="s">
        <v>719</v>
      </c>
      <c r="X11" s="56" t="s">
        <v>721</v>
      </c>
      <c r="Z11" s="39" t="s">
        <v>317</v>
      </c>
      <c r="AA11" s="40">
        <v>63.048931942374566</v>
      </c>
      <c r="AB11" s="36">
        <v>4.9777281743560167</v>
      </c>
      <c r="AD11" s="56" t="s">
        <v>719</v>
      </c>
      <c r="AE11" s="56" t="s">
        <v>721</v>
      </c>
    </row>
    <row r="12" spans="2:31" x14ac:dyDescent="0.25">
      <c r="B12" s="39" t="s">
        <v>480</v>
      </c>
      <c r="C12" s="40">
        <v>95.207512291243958</v>
      </c>
      <c r="D12" s="23">
        <f t="shared" si="0"/>
        <v>8.6534532353127452E-3</v>
      </c>
      <c r="E12" s="36">
        <v>1.4562917238411208</v>
      </c>
      <c r="F12" s="1"/>
      <c r="H12" s="21" t="s">
        <v>308</v>
      </c>
      <c r="I12" s="24">
        <v>57</v>
      </c>
      <c r="L12" s="39" t="s">
        <v>430</v>
      </c>
      <c r="M12" s="40">
        <v>0.54141153722204316</v>
      </c>
      <c r="N12" s="36">
        <v>4.9974468922239321</v>
      </c>
      <c r="O12" s="1"/>
      <c r="P12" s="54">
        <v>0.54141153722204316</v>
      </c>
      <c r="Q12" s="54">
        <v>1</v>
      </c>
      <c r="S12" s="39" t="s">
        <v>291</v>
      </c>
      <c r="T12" s="40">
        <v>79.128980591671379</v>
      </c>
      <c r="U12" s="36">
        <v>1.050968549619304</v>
      </c>
      <c r="V12" s="1"/>
      <c r="W12" s="54">
        <v>1.7450022461814914</v>
      </c>
      <c r="X12" s="54">
        <v>1</v>
      </c>
      <c r="Z12" s="39" t="s">
        <v>318</v>
      </c>
      <c r="AA12" s="40">
        <v>37.495034308414596</v>
      </c>
      <c r="AB12" s="36">
        <v>2.1858128414340001</v>
      </c>
      <c r="AD12" s="54">
        <v>0</v>
      </c>
      <c r="AE12" s="54">
        <v>1</v>
      </c>
    </row>
    <row r="13" spans="2:31" x14ac:dyDescent="0.25">
      <c r="B13" s="39" t="s">
        <v>483</v>
      </c>
      <c r="C13" s="40">
        <v>93.873646795724724</v>
      </c>
      <c r="D13" s="23">
        <f t="shared" si="0"/>
        <v>8.8889647918711599E-3</v>
      </c>
      <c r="E13" s="36">
        <v>1.6873267306021411</v>
      </c>
      <c r="F13" s="1"/>
      <c r="H13" s="21" t="s">
        <v>310</v>
      </c>
      <c r="I13" s="24">
        <v>77</v>
      </c>
      <c r="L13" s="39" t="s">
        <v>411</v>
      </c>
      <c r="M13" s="40">
        <v>59.903935283021184</v>
      </c>
      <c r="N13" s="36">
        <v>0.27978671257432947</v>
      </c>
      <c r="O13" s="1"/>
      <c r="P13" s="54">
        <v>20.186578617269578</v>
      </c>
      <c r="Q13" s="54">
        <v>4</v>
      </c>
      <c r="S13" s="39" t="s">
        <v>438</v>
      </c>
      <c r="T13" s="40">
        <v>64.123093681917211</v>
      </c>
      <c r="U13" s="36">
        <v>7.1745114227543754</v>
      </c>
      <c r="V13" s="1"/>
      <c r="W13" s="54">
        <v>25.902247619595471</v>
      </c>
      <c r="X13" s="54">
        <v>3</v>
      </c>
      <c r="Z13" s="39" t="s">
        <v>319</v>
      </c>
      <c r="AA13" s="40">
        <v>78.068232166592821</v>
      </c>
      <c r="AB13" s="36">
        <v>7.4444320798291743</v>
      </c>
      <c r="AD13" s="54">
        <v>12.393162393162394</v>
      </c>
      <c r="AE13" s="54">
        <v>9</v>
      </c>
    </row>
    <row r="14" spans="2:31" x14ac:dyDescent="0.25">
      <c r="B14" s="39" t="s">
        <v>486</v>
      </c>
      <c r="C14" s="40">
        <v>82.894958415865574</v>
      </c>
      <c r="D14" s="23">
        <f t="shared" si="0"/>
        <v>1.0502848029749177E-2</v>
      </c>
      <c r="E14" s="36">
        <v>1.2551022573446728</v>
      </c>
      <c r="F14" s="1"/>
      <c r="H14" s="21" t="s">
        <v>312</v>
      </c>
      <c r="I14" s="24">
        <v>79</v>
      </c>
      <c r="L14" s="39" t="s">
        <v>412</v>
      </c>
      <c r="M14" s="40">
        <v>30.222673410121615</v>
      </c>
      <c r="N14" s="36">
        <v>4.8124478667512181</v>
      </c>
      <c r="O14" s="1"/>
      <c r="P14" s="54">
        <v>39.831745697317118</v>
      </c>
      <c r="Q14" s="54">
        <v>3</v>
      </c>
      <c r="S14" s="39" t="s">
        <v>439</v>
      </c>
      <c r="T14" s="40">
        <v>64.123093681917211</v>
      </c>
      <c r="U14" s="36">
        <v>3.7818928150572582</v>
      </c>
      <c r="V14" s="1"/>
      <c r="W14" s="54">
        <v>50.059492993009449</v>
      </c>
      <c r="X14" s="54">
        <v>1</v>
      </c>
      <c r="Z14" s="39" t="s">
        <v>320</v>
      </c>
      <c r="AA14" s="40">
        <v>54.305421673842723</v>
      </c>
      <c r="AB14" s="36">
        <v>8.6865424494733503</v>
      </c>
      <c r="AD14" s="54">
        <v>24.786324786324787</v>
      </c>
      <c r="AE14" s="54">
        <v>4</v>
      </c>
    </row>
    <row r="15" spans="2:31" x14ac:dyDescent="0.25">
      <c r="B15" s="39" t="s">
        <v>489</v>
      </c>
      <c r="C15" s="40">
        <v>91.000761035007599</v>
      </c>
      <c r="D15" s="23">
        <f t="shared" si="0"/>
        <v>9.3726991709384751E-3</v>
      </c>
      <c r="E15" s="36">
        <v>1.858994499382095</v>
      </c>
      <c r="F15" s="1"/>
      <c r="H15" s="21" t="s">
        <v>461</v>
      </c>
      <c r="I15" s="24">
        <v>90</v>
      </c>
      <c r="L15" s="39" t="s">
        <v>413</v>
      </c>
      <c r="M15" s="40">
        <v>97.362502691907537</v>
      </c>
      <c r="N15" s="36">
        <v>1.0151543419783535</v>
      </c>
      <c r="O15" s="1"/>
      <c r="P15" s="54">
        <v>59.476912777364653</v>
      </c>
      <c r="Q15" s="54">
        <v>3</v>
      </c>
      <c r="S15" s="39" t="s">
        <v>440</v>
      </c>
      <c r="T15" s="40">
        <v>2.1604938271604937</v>
      </c>
      <c r="U15" s="36">
        <v>7.2983525658565505</v>
      </c>
      <c r="V15" s="1"/>
      <c r="W15" s="54">
        <v>74.216738366423414</v>
      </c>
      <c r="X15" s="54">
        <v>4</v>
      </c>
      <c r="Z15" s="39" t="s">
        <v>294</v>
      </c>
      <c r="AA15" s="40">
        <v>1.2647754137115801</v>
      </c>
      <c r="AB15" s="36">
        <v>0.64623815285279629</v>
      </c>
      <c r="AD15" s="54">
        <v>37.179487179487182</v>
      </c>
      <c r="AE15" s="54">
        <v>3</v>
      </c>
    </row>
    <row r="16" spans="2:31" ht="15.75" thickBot="1" x14ac:dyDescent="0.3">
      <c r="B16" s="39" t="s">
        <v>466</v>
      </c>
      <c r="C16" s="40">
        <v>95.719600609364377</v>
      </c>
      <c r="D16" s="23">
        <f t="shared" si="0"/>
        <v>8.5614597960047504E-3</v>
      </c>
      <c r="E16" s="36">
        <v>0.90271267664879318</v>
      </c>
      <c r="F16" s="1"/>
      <c r="H16" s="21" t="s">
        <v>462</v>
      </c>
      <c r="I16" s="24">
        <v>107</v>
      </c>
      <c r="L16" s="39" t="s">
        <v>414</v>
      </c>
      <c r="M16" s="40">
        <v>88.164117686326918</v>
      </c>
      <c r="N16" s="36">
        <v>3.6381869094885571</v>
      </c>
      <c r="O16" s="1"/>
      <c r="P16" s="54">
        <v>79.122079857412189</v>
      </c>
      <c r="Q16" s="54">
        <v>4</v>
      </c>
      <c r="S16" s="39" t="s">
        <v>441</v>
      </c>
      <c r="T16" s="40">
        <v>87.176345666911701</v>
      </c>
      <c r="U16" s="36">
        <v>9.5802751113672591E-2</v>
      </c>
      <c r="V16" s="1"/>
      <c r="W16" s="55" t="s">
        <v>720</v>
      </c>
      <c r="X16" s="55">
        <v>7</v>
      </c>
      <c r="Z16" s="39" t="s">
        <v>321</v>
      </c>
      <c r="AA16" s="40">
        <v>23.73305615069685</v>
      </c>
      <c r="AB16" s="36">
        <v>7.3150940232166102</v>
      </c>
      <c r="AD16" s="54">
        <v>49.572649572649574</v>
      </c>
      <c r="AE16" s="54">
        <v>8</v>
      </c>
    </row>
    <row r="17" spans="2:31" ht="15.75" thickBot="1" x14ac:dyDescent="0.3">
      <c r="B17" s="39" t="s">
        <v>429</v>
      </c>
      <c r="C17" s="40">
        <v>1.5662241084157624</v>
      </c>
      <c r="D17" s="23">
        <f t="shared" si="0"/>
        <v>1.7837677923361888E-3</v>
      </c>
      <c r="E17" s="36">
        <v>0.57779101137997346</v>
      </c>
      <c r="F17" s="1"/>
      <c r="H17" s="1"/>
      <c r="L17" s="39" t="s">
        <v>431</v>
      </c>
      <c r="M17" s="40">
        <v>0.96449282580574403</v>
      </c>
      <c r="N17" s="36">
        <v>2.1557927360644116</v>
      </c>
      <c r="O17" s="1"/>
      <c r="P17" s="55" t="s">
        <v>720</v>
      </c>
      <c r="Q17" s="55">
        <v>10</v>
      </c>
      <c r="S17" s="39" t="s">
        <v>442</v>
      </c>
      <c r="T17" s="40">
        <v>96.489262371615311</v>
      </c>
      <c r="U17" s="36">
        <v>5.9597332178868934</v>
      </c>
      <c r="V17" s="1"/>
      <c r="W17" s="1"/>
      <c r="Z17" s="39" t="s">
        <v>322</v>
      </c>
      <c r="AA17" s="40">
        <v>54.915879442195227</v>
      </c>
      <c r="AB17" s="36">
        <v>5.8555382485367362</v>
      </c>
      <c r="AD17" s="54">
        <v>61.965811965811966</v>
      </c>
      <c r="AE17" s="54">
        <v>6</v>
      </c>
    </row>
    <row r="18" spans="2:31" x14ac:dyDescent="0.25">
      <c r="B18" s="39" t="s">
        <v>491</v>
      </c>
      <c r="C18" s="40">
        <v>95.738437076267289</v>
      </c>
      <c r="D18" s="23">
        <f t="shared" si="0"/>
        <v>8.5580603532653572E-3</v>
      </c>
      <c r="E18" s="36">
        <v>0.96300256529385264</v>
      </c>
      <c r="F18" s="1"/>
      <c r="H18" s="12" t="s">
        <v>718</v>
      </c>
      <c r="L18" s="39" t="s">
        <v>415</v>
      </c>
      <c r="M18" s="40">
        <v>50.753953416348473</v>
      </c>
      <c r="N18" s="36">
        <v>0.48340421089880053</v>
      </c>
      <c r="O18" s="1"/>
      <c r="P18" s="1"/>
      <c r="S18" s="39" t="s">
        <v>443</v>
      </c>
      <c r="T18" s="40">
        <v>37.473036223036225</v>
      </c>
      <c r="U18" s="36">
        <v>5.3902751298830314</v>
      </c>
      <c r="V18" s="1"/>
      <c r="W18" s="1"/>
      <c r="Z18" s="39" t="s">
        <v>302</v>
      </c>
      <c r="AA18" s="40">
        <v>78.560840775165502</v>
      </c>
      <c r="AB18" s="36">
        <v>5.0276779767421838</v>
      </c>
      <c r="AD18" s="54">
        <v>74.358974358974365</v>
      </c>
      <c r="AE18" s="54">
        <v>10</v>
      </c>
    </row>
    <row r="19" spans="2:31" x14ac:dyDescent="0.25">
      <c r="B19" s="39" t="s">
        <v>493</v>
      </c>
      <c r="C19" s="40">
        <v>92.979251085146288</v>
      </c>
      <c r="D19" s="23">
        <f t="shared" si="0"/>
        <v>9.0432352053527367E-3</v>
      </c>
      <c r="E19" s="36">
        <v>1.6986286951129832</v>
      </c>
      <c r="F19" s="1"/>
      <c r="H19" s="48" t="s">
        <v>386</v>
      </c>
      <c r="I19" s="4">
        <f>AVERAGE(C6:C105)</f>
        <v>69.426249078399749</v>
      </c>
      <c r="L19" s="39" t="s">
        <v>416</v>
      </c>
      <c r="M19" s="40">
        <v>97.639626037928323</v>
      </c>
      <c r="N19" s="36">
        <v>0.28314223497650087</v>
      </c>
      <c r="O19" s="1"/>
      <c r="P19" s="1"/>
      <c r="S19" s="39" t="s">
        <v>444</v>
      </c>
      <c r="T19" s="40">
        <v>1.7450022461814914</v>
      </c>
      <c r="U19" s="36">
        <v>1.8809136978375511</v>
      </c>
      <c r="V19" s="1"/>
      <c r="W19" s="1"/>
      <c r="Z19" s="39" t="s">
        <v>323</v>
      </c>
      <c r="AA19" s="40">
        <v>4.640593657051947</v>
      </c>
      <c r="AB19" s="36">
        <v>1.7193914137618691</v>
      </c>
      <c r="AD19" s="54">
        <v>86.752136752136749</v>
      </c>
      <c r="AE19" s="54">
        <v>18</v>
      </c>
    </row>
    <row r="20" spans="2:31" ht="15.75" thickBot="1" x14ac:dyDescent="0.3">
      <c r="B20" s="39" t="s">
        <v>495</v>
      </c>
      <c r="C20" s="40">
        <v>7.3699460820784912</v>
      </c>
      <c r="D20" s="23">
        <f t="shared" si="0"/>
        <v>2.4131227791691599E-3</v>
      </c>
      <c r="E20" s="36">
        <v>0.83992558006539186</v>
      </c>
      <c r="F20" s="1"/>
      <c r="H20" s="48" t="s">
        <v>708</v>
      </c>
      <c r="I20" s="4">
        <f>STDEV(C6:C105)</f>
        <v>35.320544748371319</v>
      </c>
      <c r="L20" s="39" t="s">
        <v>417</v>
      </c>
      <c r="M20" s="40">
        <v>98.767246937459717</v>
      </c>
      <c r="N20" s="36">
        <v>0.54579091344334585</v>
      </c>
      <c r="O20" s="1"/>
      <c r="P20" s="1"/>
      <c r="S20" s="39" t="s">
        <v>445</v>
      </c>
      <c r="T20" s="40">
        <v>88.804619543701278</v>
      </c>
      <c r="U20" s="36">
        <v>1.1317512660692264</v>
      </c>
      <c r="V20" s="1"/>
      <c r="W20" s="1"/>
      <c r="Z20" s="39" t="s">
        <v>324</v>
      </c>
      <c r="AA20" s="40">
        <v>19.327894327894327</v>
      </c>
      <c r="AB20" s="36">
        <v>4.6627832165239997</v>
      </c>
      <c r="AD20" s="55" t="s">
        <v>720</v>
      </c>
      <c r="AE20" s="55">
        <v>5</v>
      </c>
    </row>
    <row r="21" spans="2:31" x14ac:dyDescent="0.25">
      <c r="B21" s="39" t="s">
        <v>498</v>
      </c>
      <c r="C21" s="40">
        <v>84.947738421214197</v>
      </c>
      <c r="D21" s="23">
        <f t="shared" si="0"/>
        <v>1.0255307116369579E-2</v>
      </c>
      <c r="E21" s="36">
        <v>1.7709212584863421</v>
      </c>
      <c r="F21" s="1"/>
      <c r="L21" s="39" t="s">
        <v>418</v>
      </c>
      <c r="M21" s="40">
        <v>94.404041618250062</v>
      </c>
      <c r="N21" s="36">
        <v>1.4541409231342086</v>
      </c>
      <c r="O21" s="1"/>
      <c r="P21" s="1"/>
      <c r="S21" s="39" t="s">
        <v>446</v>
      </c>
      <c r="T21" s="40">
        <v>90.4885549038775</v>
      </c>
      <c r="U21" s="36">
        <v>1.112824467735799</v>
      </c>
      <c r="V21" s="1"/>
      <c r="W21" s="1"/>
      <c r="Z21" s="39" t="s">
        <v>325</v>
      </c>
      <c r="AA21" s="40">
        <v>66.317016317016311</v>
      </c>
      <c r="AB21" s="36">
        <v>2.4083890815584854</v>
      </c>
    </row>
    <row r="22" spans="2:31" ht="15.75" thickBot="1" x14ac:dyDescent="0.3">
      <c r="B22" s="39" t="s">
        <v>500</v>
      </c>
      <c r="C22" s="40">
        <v>94.668674507411836</v>
      </c>
      <c r="D22" s="23">
        <f t="shared" si="0"/>
        <v>8.7493335655009132E-3</v>
      </c>
      <c r="E22" s="36">
        <v>1.1139723205581584</v>
      </c>
      <c r="F22" s="1"/>
      <c r="L22" s="39" t="s">
        <v>432</v>
      </c>
      <c r="M22" s="40">
        <v>2.4178881316654284</v>
      </c>
      <c r="N22" s="36">
        <v>6.2117307272927249</v>
      </c>
      <c r="O22" s="1"/>
      <c r="P22" s="1"/>
      <c r="S22" s="41" t="s">
        <v>447</v>
      </c>
      <c r="T22" s="42">
        <v>65.403086910439853</v>
      </c>
      <c r="U22" s="36">
        <v>3.4761403349250029</v>
      </c>
      <c r="V22" s="1"/>
      <c r="W22" s="1"/>
      <c r="Z22" s="39" t="s">
        <v>326</v>
      </c>
      <c r="AA22" s="40">
        <v>84.455782312925166</v>
      </c>
      <c r="AB22" s="36">
        <v>3.2516366372880969</v>
      </c>
    </row>
    <row r="23" spans="2:31" x14ac:dyDescent="0.25">
      <c r="B23" s="39" t="s">
        <v>408</v>
      </c>
      <c r="C23" s="40">
        <v>93.940891351446567</v>
      </c>
      <c r="D23" s="23">
        <f t="shared" si="0"/>
        <v>8.8772429319280109E-3</v>
      </c>
      <c r="E23" s="36">
        <v>1.8657387878366045</v>
      </c>
      <c r="F23" s="1"/>
      <c r="H23" s="56" t="s">
        <v>719</v>
      </c>
      <c r="I23" s="56" t="s">
        <v>721</v>
      </c>
      <c r="L23" s="39" t="s">
        <v>419</v>
      </c>
      <c r="M23" s="40">
        <v>39.224254044645157</v>
      </c>
      <c r="N23" s="36">
        <v>1.0565799051923805</v>
      </c>
      <c r="O23" s="1"/>
      <c r="P23" s="1"/>
      <c r="Z23" s="39" t="s">
        <v>452</v>
      </c>
      <c r="AA23" s="40">
        <v>32.944361659705748</v>
      </c>
      <c r="AB23" s="36">
        <v>9.406705751412483</v>
      </c>
    </row>
    <row r="24" spans="2:31" x14ac:dyDescent="0.25">
      <c r="B24" s="39" t="s">
        <v>502</v>
      </c>
      <c r="C24" s="40">
        <v>81.659793547048437</v>
      </c>
      <c r="D24" s="23">
        <f t="shared" si="0"/>
        <v>1.0637336257640935E-2</v>
      </c>
      <c r="E24" s="36">
        <v>1.3220609382170037</v>
      </c>
      <c r="F24" s="1"/>
      <c r="H24" s="54">
        <v>0.46007055123464657</v>
      </c>
      <c r="I24" s="54">
        <v>1</v>
      </c>
      <c r="L24" s="39" t="s">
        <v>420</v>
      </c>
      <c r="M24" s="40">
        <v>93.199050629823674</v>
      </c>
      <c r="N24" s="36">
        <v>6.9236390589455663</v>
      </c>
      <c r="O24" s="1"/>
      <c r="P24" s="1"/>
      <c r="Z24" s="39" t="s">
        <v>327</v>
      </c>
      <c r="AA24" s="40">
        <v>67.924641868303837</v>
      </c>
      <c r="AB24" s="36">
        <v>7.080673021899341</v>
      </c>
    </row>
    <row r="25" spans="2:31" x14ac:dyDescent="0.25">
      <c r="B25" s="39" t="s">
        <v>505</v>
      </c>
      <c r="C25" s="40">
        <v>87.834296035802126</v>
      </c>
      <c r="D25" s="23">
        <f t="shared" si="0"/>
        <v>9.8605533938102667E-3</v>
      </c>
      <c r="E25" s="36">
        <v>0.49938019524356292</v>
      </c>
      <c r="F25" s="1"/>
      <c r="H25" s="54">
        <v>10.193050550342338</v>
      </c>
      <c r="I25" s="54">
        <v>19</v>
      </c>
      <c r="L25" s="39" t="s">
        <v>421</v>
      </c>
      <c r="M25" s="40">
        <v>62.634110127198312</v>
      </c>
      <c r="N25" s="36">
        <v>0.27447745766560783</v>
      </c>
      <c r="O25" s="1"/>
      <c r="P25" s="1"/>
      <c r="Z25" s="39" t="s">
        <v>328</v>
      </c>
      <c r="AA25" s="40">
        <v>80</v>
      </c>
      <c r="AB25" s="36">
        <v>6.226998490772389</v>
      </c>
    </row>
    <row r="26" spans="2:31" x14ac:dyDescent="0.25">
      <c r="B26" s="39" t="s">
        <v>469</v>
      </c>
      <c r="C26" s="40">
        <v>93.938407640827606</v>
      </c>
      <c r="D26" s="23">
        <f t="shared" si="0"/>
        <v>8.8776761818265305E-3</v>
      </c>
      <c r="E26" s="36">
        <v>1.1368015501141073</v>
      </c>
      <c r="F26" s="1"/>
      <c r="H26" s="54">
        <v>19.926030549450029</v>
      </c>
      <c r="I26" s="54">
        <v>1</v>
      </c>
      <c r="L26" s="39" t="s">
        <v>422</v>
      </c>
      <c r="M26" s="40">
        <v>70.638380003164059</v>
      </c>
      <c r="N26" s="36">
        <v>4.1316722078541277</v>
      </c>
      <c r="O26" s="1"/>
      <c r="P26" s="1"/>
      <c r="Z26" s="39" t="s">
        <v>329</v>
      </c>
      <c r="AA26" s="40">
        <v>82.563344972692278</v>
      </c>
      <c r="AB26" s="36">
        <v>2.3960509318837468</v>
      </c>
    </row>
    <row r="27" spans="2:31" x14ac:dyDescent="0.25">
      <c r="B27" s="39" t="s">
        <v>492</v>
      </c>
      <c r="C27" s="40">
        <v>83.159222739194561</v>
      </c>
      <c r="D27" s="23">
        <f t="shared" si="0"/>
        <v>1.0472632434761247E-2</v>
      </c>
      <c r="E27" s="36">
        <v>1.2340987330270896</v>
      </c>
      <c r="F27" s="1"/>
      <c r="H27" s="54">
        <v>29.65901054855772</v>
      </c>
      <c r="I27" s="54">
        <v>0</v>
      </c>
      <c r="L27" s="39" t="s">
        <v>433</v>
      </c>
      <c r="M27" s="40">
        <v>2.9300927928847096</v>
      </c>
      <c r="N27" s="36">
        <v>2.8270484069050572</v>
      </c>
      <c r="O27" s="1"/>
      <c r="P27" s="1"/>
      <c r="Z27" s="39" t="s">
        <v>330</v>
      </c>
      <c r="AA27" s="40">
        <v>61.112914862914863</v>
      </c>
      <c r="AB27" s="36">
        <v>9.8685140416927712</v>
      </c>
    </row>
    <row r="28" spans="2:31" x14ac:dyDescent="0.25">
      <c r="B28" s="39" t="s">
        <v>724</v>
      </c>
      <c r="C28" s="40">
        <v>1.1900831259256848</v>
      </c>
      <c r="D28" s="23">
        <f t="shared" si="0"/>
        <v>1.747543276541592E-3</v>
      </c>
      <c r="E28" s="36">
        <v>0.5876471246269791</v>
      </c>
      <c r="F28" s="1"/>
      <c r="H28" s="54">
        <v>39.391990547665408</v>
      </c>
      <c r="I28" s="54">
        <v>0</v>
      </c>
      <c r="L28" s="39" t="s">
        <v>423</v>
      </c>
      <c r="M28" s="40">
        <v>82.6594233399979</v>
      </c>
      <c r="N28" s="36">
        <v>0.56916100555483062</v>
      </c>
      <c r="O28" s="1"/>
      <c r="P28" s="1"/>
      <c r="Z28" s="39" t="s">
        <v>331</v>
      </c>
      <c r="AA28" s="40">
        <v>48.162494291526549</v>
      </c>
      <c r="AB28" s="36">
        <v>2.7775649499126596</v>
      </c>
    </row>
    <row r="29" spans="2:31" x14ac:dyDescent="0.25">
      <c r="B29" s="39" t="s">
        <v>507</v>
      </c>
      <c r="C29" s="40">
        <v>1.6831819395139505</v>
      </c>
      <c r="D29" s="23">
        <f t="shared" si="0"/>
        <v>1.7951423220619288E-3</v>
      </c>
      <c r="E29" s="36">
        <v>0.10308659499795646</v>
      </c>
      <c r="F29" s="1"/>
      <c r="H29" s="54">
        <v>49.124970546773099</v>
      </c>
      <c r="I29" s="54">
        <v>1</v>
      </c>
      <c r="L29" s="39" t="s">
        <v>424</v>
      </c>
      <c r="M29" s="40">
        <v>97.308056306931448</v>
      </c>
      <c r="N29" s="36">
        <v>1.0985065807221546</v>
      </c>
      <c r="O29" s="1"/>
      <c r="P29" s="1"/>
      <c r="Z29" s="39" t="s">
        <v>332</v>
      </c>
      <c r="AA29" s="40">
        <v>79.401615718751259</v>
      </c>
      <c r="AB29" s="36">
        <v>0.98953613398800322</v>
      </c>
    </row>
    <row r="30" spans="2:31" x14ac:dyDescent="0.25">
      <c r="B30" s="39" t="s">
        <v>509</v>
      </c>
      <c r="C30" s="40">
        <v>53.719797830374752</v>
      </c>
      <c r="D30" s="23">
        <f t="shared" si="0"/>
        <v>1.0231594092607521E-2</v>
      </c>
      <c r="E30" s="36">
        <v>4.5235917247420065</v>
      </c>
      <c r="F30" s="1"/>
      <c r="H30" s="54">
        <v>58.85795054588079</v>
      </c>
      <c r="I30" s="54">
        <v>3</v>
      </c>
      <c r="L30" s="39" t="s">
        <v>425</v>
      </c>
      <c r="M30" s="40">
        <v>95.598388566294247</v>
      </c>
      <c r="N30" s="36">
        <v>0.32971466399833504</v>
      </c>
      <c r="O30" s="1"/>
      <c r="P30" s="1"/>
      <c r="Z30" s="39" t="s">
        <v>333</v>
      </c>
      <c r="AA30" s="40">
        <v>74.890206411945528</v>
      </c>
      <c r="AB30" s="36">
        <v>5.0536188869600496</v>
      </c>
    </row>
    <row r="31" spans="2:31" ht="15.75" thickBot="1" x14ac:dyDescent="0.3">
      <c r="B31" s="39" t="s">
        <v>511</v>
      </c>
      <c r="C31" s="40">
        <v>2.3177699947382266</v>
      </c>
      <c r="D31" s="23">
        <f t="shared" si="0"/>
        <v>1.8577793050687571E-3</v>
      </c>
      <c r="E31" s="36">
        <v>0.77954251353491943</v>
      </c>
      <c r="F31" s="1"/>
      <c r="H31" s="54">
        <v>68.590930544988481</v>
      </c>
      <c r="I31" s="54">
        <v>4</v>
      </c>
      <c r="L31" s="41" t="s">
        <v>426</v>
      </c>
      <c r="M31" s="42">
        <v>98.472977900097632</v>
      </c>
      <c r="N31" s="36">
        <v>0.3994415018942109</v>
      </c>
      <c r="O31" s="1"/>
      <c r="P31" s="1"/>
      <c r="Z31" s="39" t="s">
        <v>440</v>
      </c>
      <c r="AA31" s="40">
        <v>1.7554012345679011</v>
      </c>
      <c r="AB31" s="36">
        <v>1.0735088023130037</v>
      </c>
    </row>
    <row r="32" spans="2:31" x14ac:dyDescent="0.25">
      <c r="B32" s="39" t="s">
        <v>514</v>
      </c>
      <c r="C32" s="40">
        <v>94.4541770865373</v>
      </c>
      <c r="D32" s="23">
        <f t="shared" si="0"/>
        <v>8.7872269134010774E-3</v>
      </c>
      <c r="E32" s="36">
        <v>0.78873873274140083</v>
      </c>
      <c r="F32" s="1"/>
      <c r="H32" s="54">
        <v>78.323910544096179</v>
      </c>
      <c r="I32" s="54">
        <v>3</v>
      </c>
      <c r="Z32" s="39" t="s">
        <v>334</v>
      </c>
      <c r="AA32" s="40">
        <v>57.446505425228828</v>
      </c>
      <c r="AB32" s="36">
        <v>11.714217281685251</v>
      </c>
    </row>
    <row r="33" spans="2:28" x14ac:dyDescent="0.25">
      <c r="B33" s="39" t="s">
        <v>725</v>
      </c>
      <c r="C33" s="40">
        <v>89.895744801405172</v>
      </c>
      <c r="D33" s="23">
        <f t="shared" si="0"/>
        <v>9.5488571397986267E-3</v>
      </c>
      <c r="E33" s="36">
        <v>0.43925871287362916</v>
      </c>
      <c r="F33" s="1"/>
      <c r="H33" s="54">
        <v>88.056890543203878</v>
      </c>
      <c r="I33" s="54">
        <v>20</v>
      </c>
      <c r="Z33" s="39" t="s">
        <v>301</v>
      </c>
      <c r="AA33" s="40">
        <v>25.750782378430426</v>
      </c>
      <c r="AB33" s="36">
        <v>5.8301193036836398</v>
      </c>
    </row>
    <row r="34" spans="2:28" ht="15.75" thickBot="1" x14ac:dyDescent="0.3">
      <c r="B34" s="39" t="s">
        <v>726</v>
      </c>
      <c r="C34" s="40">
        <v>78.249180296063471</v>
      </c>
      <c r="D34" s="23">
        <f t="shared" si="0"/>
        <v>1.094795765283494E-2</v>
      </c>
      <c r="E34" s="36">
        <v>1.9635804803204056</v>
      </c>
      <c r="F34" s="1"/>
      <c r="H34" s="55" t="s">
        <v>720</v>
      </c>
      <c r="I34" s="55">
        <v>48</v>
      </c>
      <c r="Z34" s="39" t="s">
        <v>335</v>
      </c>
      <c r="AA34" s="40">
        <v>65.438224799286346</v>
      </c>
      <c r="AB34" s="36">
        <v>1.6946798737523912</v>
      </c>
    </row>
    <row r="35" spans="2:28" x14ac:dyDescent="0.25">
      <c r="B35" s="39" t="s">
        <v>727</v>
      </c>
      <c r="C35" s="40">
        <v>82.587719298245602</v>
      </c>
      <c r="D35" s="23">
        <f t="shared" si="0"/>
        <v>1.05373453343988E-2</v>
      </c>
      <c r="E35" s="36">
        <v>1.3487099836759899</v>
      </c>
      <c r="F35" s="1"/>
      <c r="Z35" s="39" t="s">
        <v>336</v>
      </c>
      <c r="AA35" s="40">
        <v>38.562144276761622</v>
      </c>
      <c r="AB35" s="36">
        <v>6.2535700903923477</v>
      </c>
    </row>
    <row r="36" spans="2:28" x14ac:dyDescent="0.25">
      <c r="B36" s="39" t="s">
        <v>472</v>
      </c>
      <c r="C36" s="40">
        <v>94.498940386429652</v>
      </c>
      <c r="D36" s="23">
        <f t="shared" si="0"/>
        <v>8.7793321870040276E-3</v>
      </c>
      <c r="E36" s="36">
        <v>1.2205963912785347</v>
      </c>
      <c r="F36" s="1"/>
      <c r="Z36" s="39" t="s">
        <v>337</v>
      </c>
      <c r="AA36" s="40">
        <v>18.873034096914694</v>
      </c>
      <c r="AB36" s="36">
        <v>3.3308491411457584</v>
      </c>
    </row>
    <row r="37" spans="2:28" x14ac:dyDescent="0.25">
      <c r="B37" s="39" t="s">
        <v>494</v>
      </c>
      <c r="C37" s="40">
        <v>80.841965292702398</v>
      </c>
      <c r="D37" s="23">
        <f t="shared" si="0"/>
        <v>1.0720113723105702E-2</v>
      </c>
      <c r="E37" s="36">
        <v>1.7546147559183951</v>
      </c>
      <c r="F37" s="1"/>
      <c r="Z37" s="39" t="s">
        <v>338</v>
      </c>
      <c r="AA37" s="40">
        <v>40.657113909393537</v>
      </c>
      <c r="AB37" s="36">
        <v>7.7490399858701338</v>
      </c>
    </row>
    <row r="38" spans="2:28" x14ac:dyDescent="0.25">
      <c r="B38" s="39" t="s">
        <v>508</v>
      </c>
      <c r="C38" s="40">
        <v>0.47678275290215594</v>
      </c>
      <c r="D38" s="23">
        <f t="shared" si="0"/>
        <v>1.6803329852435602E-3</v>
      </c>
      <c r="E38" s="36">
        <v>0.24796030769992838</v>
      </c>
      <c r="F38" s="1"/>
      <c r="Z38" s="39" t="s">
        <v>339</v>
      </c>
      <c r="AA38" s="40">
        <v>42.674061039122627</v>
      </c>
      <c r="AB38" s="36">
        <v>2.7057793341885716</v>
      </c>
    </row>
    <row r="39" spans="2:28" x14ac:dyDescent="0.25">
      <c r="B39" s="39" t="s">
        <v>728</v>
      </c>
      <c r="C39" s="40">
        <v>3.4501673838385032</v>
      </c>
      <c r="D39" s="23">
        <f t="shared" si="0"/>
        <v>1.9734485039642857E-3</v>
      </c>
      <c r="E39" s="36">
        <v>1.878606765427006</v>
      </c>
      <c r="F39" s="1"/>
      <c r="Z39" s="39" t="s">
        <v>451</v>
      </c>
      <c r="AA39" s="40">
        <v>0</v>
      </c>
      <c r="AB39" s="36">
        <v>0</v>
      </c>
    </row>
    <row r="40" spans="2:28" x14ac:dyDescent="0.25">
      <c r="B40" s="39" t="s">
        <v>522</v>
      </c>
      <c r="C40" s="40">
        <v>51.502362449185512</v>
      </c>
      <c r="D40" s="23">
        <f t="shared" si="0"/>
        <v>9.9303165339446504E-3</v>
      </c>
      <c r="E40" s="36">
        <v>1.8482285859984489</v>
      </c>
      <c r="F40" s="1"/>
      <c r="Z40" s="39" t="s">
        <v>340</v>
      </c>
      <c r="AA40" s="40">
        <v>88.47753542583547</v>
      </c>
      <c r="AB40" s="36">
        <v>1.4514522552844957</v>
      </c>
    </row>
    <row r="41" spans="2:28" x14ac:dyDescent="0.25">
      <c r="B41" s="39" t="s">
        <v>524</v>
      </c>
      <c r="C41" s="40">
        <v>5.7338163092909795</v>
      </c>
      <c r="D41" s="23">
        <f t="shared" si="0"/>
        <v>2.2221227815361426E-3</v>
      </c>
      <c r="E41" s="36">
        <v>2.557660876683709</v>
      </c>
      <c r="F41" s="1"/>
      <c r="Z41" s="39" t="s">
        <v>341</v>
      </c>
      <c r="AA41" s="40">
        <v>3.5589800036690513</v>
      </c>
      <c r="AB41" s="36">
        <v>1.8691468083273886</v>
      </c>
    </row>
    <row r="42" spans="2:28" x14ac:dyDescent="0.25">
      <c r="B42" s="39" t="s">
        <v>527</v>
      </c>
      <c r="C42" s="40">
        <v>95.312377788206504</v>
      </c>
      <c r="D42" s="23">
        <f t="shared" si="0"/>
        <v>8.6346824529898066E-3</v>
      </c>
      <c r="E42" s="36">
        <v>0.74625693796208736</v>
      </c>
      <c r="F42" s="1"/>
      <c r="Z42" s="39" t="s">
        <v>342</v>
      </c>
      <c r="AA42" s="40">
        <v>99.145299145299148</v>
      </c>
      <c r="AB42" s="36">
        <v>0.85470085470085644</v>
      </c>
    </row>
    <row r="43" spans="2:28" x14ac:dyDescent="0.25">
      <c r="B43" s="39" t="s">
        <v>529</v>
      </c>
      <c r="C43" s="40">
        <v>92.458858909900144</v>
      </c>
      <c r="D43" s="23">
        <f t="shared" si="0"/>
        <v>9.1315296068506229E-3</v>
      </c>
      <c r="E43" s="36">
        <v>1.6150396031283802</v>
      </c>
      <c r="F43" s="1"/>
      <c r="Z43" s="39" t="s">
        <v>343</v>
      </c>
      <c r="AA43" s="40">
        <v>82.004186289900574</v>
      </c>
      <c r="AB43" s="36">
        <v>3.3051688338986822</v>
      </c>
    </row>
    <row r="44" spans="2:28" x14ac:dyDescent="0.25">
      <c r="B44" s="39" t="s">
        <v>532</v>
      </c>
      <c r="C44" s="40">
        <v>80.163673960150092</v>
      </c>
      <c r="D44" s="23">
        <f t="shared" si="0"/>
        <v>1.078486891389256E-2</v>
      </c>
      <c r="E44" s="36">
        <v>1.6664949353204648</v>
      </c>
      <c r="F44" s="1"/>
      <c r="G44" s="24" t="s">
        <v>715</v>
      </c>
      <c r="H44" s="24" t="s">
        <v>460</v>
      </c>
      <c r="Z44" s="39" t="s">
        <v>344</v>
      </c>
      <c r="AA44" s="40">
        <v>69.881766978541165</v>
      </c>
      <c r="AB44" s="36">
        <v>4.6243231865731698</v>
      </c>
    </row>
    <row r="45" spans="2:28" x14ac:dyDescent="0.25">
      <c r="B45" s="39" t="s">
        <v>534</v>
      </c>
      <c r="C45" s="40">
        <v>86.004617377552066</v>
      </c>
      <c r="D45" s="23">
        <f t="shared" si="0"/>
        <v>1.0116809264580463E-2</v>
      </c>
      <c r="E45" s="36">
        <v>2.1476714699954487</v>
      </c>
      <c r="F45" s="1"/>
      <c r="G45" s="24" t="s">
        <v>278</v>
      </c>
      <c r="H45" s="24">
        <v>52</v>
      </c>
      <c r="Z45" s="39" t="s">
        <v>345</v>
      </c>
      <c r="AA45" s="40">
        <v>89.214600568909745</v>
      </c>
      <c r="AB45" s="36">
        <v>0.98418538943606859</v>
      </c>
    </row>
    <row r="46" spans="2:28" x14ac:dyDescent="0.25">
      <c r="B46" s="39" t="s">
        <v>475</v>
      </c>
      <c r="C46" s="40">
        <v>93.503913240755352</v>
      </c>
      <c r="D46" s="23">
        <f t="shared" si="0"/>
        <v>8.9531128835719908E-3</v>
      </c>
      <c r="E46" s="36">
        <v>0.27549828675305288</v>
      </c>
      <c r="F46" s="1"/>
      <c r="G46" s="24" t="s">
        <v>280</v>
      </c>
      <c r="H46" s="24">
        <v>53</v>
      </c>
      <c r="Z46" s="39" t="s">
        <v>346</v>
      </c>
      <c r="AA46" s="40">
        <v>75.247485110855308</v>
      </c>
      <c r="AB46" s="36">
        <v>6.3673744179047675</v>
      </c>
    </row>
    <row r="47" spans="2:28" x14ac:dyDescent="0.25">
      <c r="B47" s="39" t="s">
        <v>496</v>
      </c>
      <c r="C47" s="40">
        <v>1.4062347117829093</v>
      </c>
      <c r="D47" s="23">
        <f t="shared" si="0"/>
        <v>1.7682935357065464E-3</v>
      </c>
      <c r="E47" s="36">
        <v>0.41715601204918146</v>
      </c>
      <c r="F47" s="1"/>
      <c r="G47" s="24" t="s">
        <v>282</v>
      </c>
      <c r="H47" s="24">
        <v>54</v>
      </c>
      <c r="Z47" s="39" t="s">
        <v>450</v>
      </c>
      <c r="AA47" s="40">
        <v>14.53931924882629</v>
      </c>
      <c r="AB47" s="36">
        <v>1.7254689254485558</v>
      </c>
    </row>
    <row r="48" spans="2:28" x14ac:dyDescent="0.25">
      <c r="B48" s="39" t="s">
        <v>510</v>
      </c>
      <c r="C48" s="40">
        <v>90.771157174930167</v>
      </c>
      <c r="D48" s="23">
        <f t="shared" si="0"/>
        <v>9.4097903674787934E-3</v>
      </c>
      <c r="E48" s="36">
        <v>1.5373427208441979</v>
      </c>
      <c r="F48" s="1"/>
      <c r="G48" s="24" t="s">
        <v>284</v>
      </c>
      <c r="H48" s="24">
        <v>55</v>
      </c>
      <c r="Z48" s="39" t="s">
        <v>347</v>
      </c>
      <c r="AA48" s="40">
        <v>79.628311866979757</v>
      </c>
      <c r="AB48" s="36">
        <v>11.12861266743999</v>
      </c>
    </row>
    <row r="49" spans="2:28" x14ac:dyDescent="0.25">
      <c r="B49" s="39" t="s">
        <v>523</v>
      </c>
      <c r="C49" s="40">
        <v>89.089143459082223</v>
      </c>
      <c r="D49" s="23">
        <f t="shared" si="0"/>
        <v>9.6735497922336346E-3</v>
      </c>
      <c r="E49" s="36">
        <v>1.0519540182963383</v>
      </c>
      <c r="F49" s="1"/>
      <c r="G49" s="24" t="s">
        <v>306</v>
      </c>
      <c r="H49" s="24">
        <v>56</v>
      </c>
      <c r="Z49" s="39" t="s">
        <v>348</v>
      </c>
      <c r="AA49" s="40">
        <v>88.44086021505376</v>
      </c>
      <c r="AB49" s="36">
        <v>4.4311644005014088</v>
      </c>
    </row>
    <row r="50" spans="2:28" x14ac:dyDescent="0.25">
      <c r="B50" s="39" t="s">
        <v>729</v>
      </c>
      <c r="C50" s="40">
        <v>6.5821995464852607</v>
      </c>
      <c r="D50" s="23">
        <f t="shared" si="0"/>
        <v>2.3198166732096531E-3</v>
      </c>
      <c r="E50" s="36">
        <v>0.83364583740484788</v>
      </c>
      <c r="F50" s="1"/>
      <c r="G50" s="24" t="s">
        <v>308</v>
      </c>
      <c r="H50" s="24">
        <v>57</v>
      </c>
      <c r="Z50" s="39" t="s">
        <v>349</v>
      </c>
      <c r="AA50" s="40">
        <v>97.710113960113958</v>
      </c>
      <c r="AB50" s="36">
        <v>0.14285022165335767</v>
      </c>
    </row>
    <row r="51" spans="2:28" x14ac:dyDescent="0.25">
      <c r="B51" s="39" t="s">
        <v>730</v>
      </c>
      <c r="C51" s="40">
        <v>84.652949146707826</v>
      </c>
      <c r="D51" s="23">
        <f t="shared" si="0"/>
        <v>1.0292630775565874E-2</v>
      </c>
      <c r="E51" s="36">
        <v>0.51836008939226552</v>
      </c>
      <c r="F51" s="1"/>
      <c r="G51" s="24" t="s">
        <v>310</v>
      </c>
      <c r="H51" s="24">
        <v>77</v>
      </c>
      <c r="Z51" s="39" t="s">
        <v>350</v>
      </c>
      <c r="AA51" s="40">
        <v>77.272727272727266</v>
      </c>
      <c r="AB51" s="36">
        <v>1.5745916432444336</v>
      </c>
    </row>
    <row r="52" spans="2:28" x14ac:dyDescent="0.25">
      <c r="B52" s="39" t="s">
        <v>731</v>
      </c>
      <c r="C52" s="40">
        <v>93.40501792114695</v>
      </c>
      <c r="D52" s="23">
        <f t="shared" si="0"/>
        <v>8.9701827542159451E-3</v>
      </c>
      <c r="E52" s="36">
        <v>0.45846267037507454</v>
      </c>
      <c r="F52" s="1"/>
      <c r="G52" s="24" t="s">
        <v>312</v>
      </c>
      <c r="H52" s="24">
        <v>79</v>
      </c>
      <c r="Z52" s="39" t="s">
        <v>351</v>
      </c>
      <c r="AA52" s="40">
        <v>69.31450945964859</v>
      </c>
      <c r="AB52" s="36">
        <v>6.3112162473533804</v>
      </c>
    </row>
    <row r="53" spans="2:28" x14ac:dyDescent="0.25">
      <c r="B53" s="39" t="s">
        <v>732</v>
      </c>
      <c r="C53" s="40">
        <v>90.010701374877797</v>
      </c>
      <c r="D53" s="23">
        <f t="shared" si="0"/>
        <v>9.5308126467431812E-3</v>
      </c>
      <c r="E53" s="36">
        <v>0.86741434273408435</v>
      </c>
      <c r="F53" s="1"/>
      <c r="G53" s="24" t="s">
        <v>461</v>
      </c>
      <c r="H53" s="24">
        <v>90</v>
      </c>
      <c r="Z53" s="39" t="s">
        <v>352</v>
      </c>
      <c r="AA53" s="40">
        <v>84.523809523809518</v>
      </c>
      <c r="AB53" s="36">
        <v>4.7797285475916027</v>
      </c>
    </row>
    <row r="54" spans="2:28" x14ac:dyDescent="0.25">
      <c r="B54" s="39" t="s">
        <v>733</v>
      </c>
      <c r="C54" s="40">
        <v>82.567210437772758</v>
      </c>
      <c r="D54" s="23">
        <f t="shared" si="0"/>
        <v>1.0539623738790733E-2</v>
      </c>
      <c r="E54" s="36">
        <v>4.0532628134294262</v>
      </c>
      <c r="F54" s="1"/>
      <c r="G54" s="24" t="s">
        <v>462</v>
      </c>
      <c r="H54" s="24">
        <v>107</v>
      </c>
      <c r="Z54" s="39" t="s">
        <v>353</v>
      </c>
      <c r="AA54" s="40">
        <v>6.1840554455892223</v>
      </c>
      <c r="AB54" s="36">
        <v>2.7911156112657638</v>
      </c>
    </row>
    <row r="55" spans="2:28" x14ac:dyDescent="0.25">
      <c r="B55" s="39" t="s">
        <v>734</v>
      </c>
      <c r="C55" s="40">
        <v>82.132925572917799</v>
      </c>
      <c r="D55" s="23">
        <f t="shared" si="0"/>
        <v>1.0587147759833224E-2</v>
      </c>
      <c r="E55" s="36">
        <v>2.2643215670667294</v>
      </c>
      <c r="F55" s="1"/>
      <c r="Z55" s="39" t="s">
        <v>449</v>
      </c>
      <c r="AA55" s="40">
        <v>1.0101010101010102</v>
      </c>
      <c r="AB55" s="36">
        <v>1.0101010101010102</v>
      </c>
    </row>
    <row r="56" spans="2:28" x14ac:dyDescent="0.25">
      <c r="B56" s="39" t="s">
        <v>478</v>
      </c>
      <c r="C56" s="40">
        <v>92.684942294392627</v>
      </c>
      <c r="D56" s="23">
        <f t="shared" si="0"/>
        <v>9.0933073532728417E-3</v>
      </c>
      <c r="E56" s="36">
        <v>2.0288875268923752</v>
      </c>
      <c r="F56" s="1"/>
      <c r="Z56" s="39" t="s">
        <v>354</v>
      </c>
      <c r="AA56" s="40">
        <v>82.811967852311611</v>
      </c>
      <c r="AB56" s="36">
        <v>0.97102610557046209</v>
      </c>
    </row>
    <row r="57" spans="2:28" x14ac:dyDescent="0.25">
      <c r="B57" s="39" t="s">
        <v>499</v>
      </c>
      <c r="C57" s="40">
        <v>68.454307390434849</v>
      </c>
      <c r="D57" s="23">
        <f t="shared" si="0"/>
        <v>1.1290631757197109E-2</v>
      </c>
      <c r="E57" s="36">
        <v>1.2159472039949133</v>
      </c>
      <c r="F57" s="1"/>
      <c r="Z57" s="39" t="s">
        <v>355</v>
      </c>
      <c r="AA57" s="40">
        <v>76.937229437229448</v>
      </c>
      <c r="AB57" s="36">
        <v>3.2429812143362091</v>
      </c>
    </row>
    <row r="58" spans="2:28" x14ac:dyDescent="0.25">
      <c r="B58" s="39" t="s">
        <v>512</v>
      </c>
      <c r="C58" s="40">
        <v>0.46007055123464657</v>
      </c>
      <c r="D58" s="23">
        <f t="shared" si="0"/>
        <v>1.6787814658982736E-3</v>
      </c>
      <c r="E58" s="36">
        <v>0.32467376350085941</v>
      </c>
      <c r="F58" s="1"/>
      <c r="Z58" s="39" t="s">
        <v>356</v>
      </c>
      <c r="AA58" s="40">
        <v>71.322182397451215</v>
      </c>
      <c r="AB58" s="36">
        <v>9.7511104295970732</v>
      </c>
    </row>
    <row r="59" spans="2:28" x14ac:dyDescent="0.25">
      <c r="B59" s="39" t="s">
        <v>525</v>
      </c>
      <c r="C59" s="40">
        <v>0.8895268225047358</v>
      </c>
      <c r="D59" s="23">
        <f t="shared" si="0"/>
        <v>1.7189873472120913E-3</v>
      </c>
      <c r="E59" s="36">
        <v>0.4532113917887472</v>
      </c>
      <c r="F59" s="1"/>
      <c r="Z59" s="39" t="s">
        <v>357</v>
      </c>
      <c r="AA59" s="40">
        <v>68.863532034887541</v>
      </c>
      <c r="AB59" s="36">
        <v>9.8451497961423815</v>
      </c>
    </row>
    <row r="60" spans="2:28" x14ac:dyDescent="0.25">
      <c r="B60" s="39" t="s">
        <v>735</v>
      </c>
      <c r="C60" s="40">
        <v>46.234856652016028</v>
      </c>
      <c r="D60" s="23">
        <f t="shared" si="0"/>
        <v>9.1047076423258488E-3</v>
      </c>
      <c r="E60" s="36">
        <v>3.0638960467704801</v>
      </c>
      <c r="F60" s="1"/>
      <c r="K60" s="24"/>
      <c r="L60" s="24"/>
      <c r="Z60" s="39" t="s">
        <v>358</v>
      </c>
      <c r="AA60" s="40">
        <v>54.012137389202259</v>
      </c>
      <c r="AB60" s="36">
        <v>0.99421486134113513</v>
      </c>
    </row>
    <row r="61" spans="2:28" x14ac:dyDescent="0.25">
      <c r="B61" s="39" t="s">
        <v>736</v>
      </c>
      <c r="C61" s="40">
        <v>4.4619469131203466</v>
      </c>
      <c r="D61" s="23">
        <f t="shared" si="0"/>
        <v>2.0810656632133297E-3</v>
      </c>
      <c r="E61" s="36">
        <v>1.0792462105563403</v>
      </c>
      <c r="F61" s="1"/>
      <c r="K61" s="24"/>
      <c r="L61" s="24"/>
      <c r="Z61" s="39" t="s">
        <v>359</v>
      </c>
      <c r="AA61" s="40">
        <v>40.72032558874664</v>
      </c>
      <c r="AB61" s="36">
        <v>5.1905051835528475</v>
      </c>
    </row>
    <row r="62" spans="2:28" x14ac:dyDescent="0.25">
      <c r="B62" s="39" t="s">
        <v>536</v>
      </c>
      <c r="C62" s="40">
        <v>91.746885133981905</v>
      </c>
      <c r="D62" s="23">
        <f t="shared" si="0"/>
        <v>9.2504741117308692E-3</v>
      </c>
      <c r="E62" s="36">
        <v>1.8916181306594497</v>
      </c>
      <c r="F62" s="1"/>
      <c r="K62" s="24"/>
      <c r="L62" s="24"/>
      <c r="Z62" s="39" t="s">
        <v>360</v>
      </c>
      <c r="AA62" s="40">
        <v>80.769070010449312</v>
      </c>
      <c r="AB62" s="36">
        <v>1.9465253258002913</v>
      </c>
    </row>
    <row r="63" spans="2:28" x14ac:dyDescent="0.25">
      <c r="B63" s="39" t="s">
        <v>538</v>
      </c>
      <c r="C63" s="40">
        <v>87.806796600058021</v>
      </c>
      <c r="D63" s="23">
        <f t="shared" si="0"/>
        <v>9.8645523029277458E-3</v>
      </c>
      <c r="E63" s="36">
        <v>3.2340061179901411</v>
      </c>
      <c r="F63" s="1"/>
      <c r="K63" s="24"/>
      <c r="L63" s="24"/>
      <c r="Z63" s="39" t="s">
        <v>448</v>
      </c>
      <c r="AA63" s="40">
        <v>1.7254689254485558</v>
      </c>
      <c r="AB63" s="36">
        <v>0.73838358929644055</v>
      </c>
    </row>
    <row r="64" spans="2:28" x14ac:dyDescent="0.25">
      <c r="B64" s="39" t="s">
        <v>540</v>
      </c>
      <c r="C64" s="40">
        <v>80.024221270294575</v>
      </c>
      <c r="D64" s="23">
        <f t="shared" si="0"/>
        <v>1.0797737080615653E-2</v>
      </c>
      <c r="E64" s="36">
        <v>2.247228075440264</v>
      </c>
      <c r="F64" s="1"/>
      <c r="K64" s="24"/>
      <c r="L64" s="24"/>
      <c r="Z64" s="39" t="s">
        <v>361</v>
      </c>
      <c r="AA64" s="40">
        <v>34.853801169590646</v>
      </c>
      <c r="AB64" s="36">
        <v>7.7341254021020367</v>
      </c>
    </row>
    <row r="65" spans="2:28" x14ac:dyDescent="0.25">
      <c r="B65" s="39" t="s">
        <v>542</v>
      </c>
      <c r="C65" s="40">
        <v>71.628419370354848</v>
      </c>
      <c r="D65" s="23">
        <f t="shared" si="0"/>
        <v>1.1272975374721002E-2</v>
      </c>
      <c r="E65" s="36">
        <v>1.3492966696656465</v>
      </c>
      <c r="F65" s="1"/>
      <c r="K65" s="24"/>
      <c r="L65" s="24"/>
      <c r="Z65" s="39" t="s">
        <v>362</v>
      </c>
      <c r="AA65" s="40">
        <v>61.940268918724691</v>
      </c>
      <c r="AB65" s="36">
        <v>13.389639033476092</v>
      </c>
    </row>
    <row r="66" spans="2:28" x14ac:dyDescent="0.25">
      <c r="B66" s="39" t="s">
        <v>481</v>
      </c>
      <c r="C66" s="40">
        <v>96.039974177168844</v>
      </c>
      <c r="D66" s="23">
        <f t="shared" si="0"/>
        <v>8.5034956882562834E-3</v>
      </c>
      <c r="E66" s="36">
        <v>0.37623161866619781</v>
      </c>
      <c r="F66" s="1"/>
      <c r="K66" s="24"/>
      <c r="L66" s="24"/>
      <c r="Z66" s="39" t="s">
        <v>363</v>
      </c>
      <c r="AA66" s="40">
        <v>85.62573099415205</v>
      </c>
      <c r="AB66" s="36">
        <v>0.73330628488502059</v>
      </c>
    </row>
    <row r="67" spans="2:28" x14ac:dyDescent="0.25">
      <c r="B67" s="39" t="s">
        <v>501</v>
      </c>
      <c r="C67" s="40">
        <v>97.236134441684769</v>
      </c>
      <c r="D67" s="23">
        <f t="shared" si="0"/>
        <v>8.2844997052164884E-3</v>
      </c>
      <c r="E67" s="36">
        <v>0.64335711459846934</v>
      </c>
      <c r="F67" s="1"/>
      <c r="K67" s="24"/>
      <c r="L67" s="24"/>
      <c r="Z67" s="39" t="s">
        <v>364</v>
      </c>
      <c r="AA67" s="40">
        <v>76.524747830166547</v>
      </c>
      <c r="AB67" s="36">
        <v>7.739563424705957</v>
      </c>
    </row>
    <row r="68" spans="2:28" x14ac:dyDescent="0.25">
      <c r="B68" s="39" t="s">
        <v>515</v>
      </c>
      <c r="C68" s="40">
        <v>94.864113203213549</v>
      </c>
      <c r="D68" s="23">
        <f t="shared" si="0"/>
        <v>8.7146696116983304E-3</v>
      </c>
      <c r="E68" s="36">
        <v>0.70125326536652866</v>
      </c>
      <c r="F68" s="1"/>
      <c r="K68" s="24"/>
      <c r="L68" s="24"/>
      <c r="Z68" s="39" t="s">
        <v>365</v>
      </c>
      <c r="AA68" s="40">
        <v>46.151571739807032</v>
      </c>
      <c r="AB68" s="36">
        <v>5.5110961107128675</v>
      </c>
    </row>
    <row r="69" spans="2:28" x14ac:dyDescent="0.25">
      <c r="B69" s="39" t="s">
        <v>528</v>
      </c>
      <c r="C69" s="40">
        <v>90.134445908358956</v>
      </c>
      <c r="D69" s="23">
        <f t="shared" si="0"/>
        <v>9.5113142324471066E-3</v>
      </c>
      <c r="E69" s="36">
        <v>0.61877556312183157</v>
      </c>
      <c r="F69" s="1"/>
      <c r="K69" s="24"/>
      <c r="L69" s="24"/>
      <c r="Z69" s="39" t="s">
        <v>366</v>
      </c>
      <c r="AA69" s="40">
        <v>7.2504389666283799</v>
      </c>
      <c r="AB69" s="36">
        <v>0.12138555979153998</v>
      </c>
    </row>
    <row r="70" spans="2:28" ht="15.75" thickBot="1" x14ac:dyDescent="0.3">
      <c r="B70" s="39" t="s">
        <v>737</v>
      </c>
      <c r="C70" s="40">
        <v>67.086981184945216</v>
      </c>
      <c r="D70" s="23">
        <f t="shared" si="0"/>
        <v>1.1270162678335239E-2</v>
      </c>
      <c r="E70" s="36">
        <v>2.4972952099005146</v>
      </c>
      <c r="F70" s="1"/>
      <c r="Z70" s="41" t="s">
        <v>367</v>
      </c>
      <c r="AA70" s="42">
        <v>48.247386142122984</v>
      </c>
      <c r="AB70" s="36">
        <v>3.9899162072020071</v>
      </c>
    </row>
    <row r="71" spans="2:28" x14ac:dyDescent="0.25">
      <c r="B71" s="39" t="s">
        <v>537</v>
      </c>
      <c r="C71" s="40">
        <v>89.044188436183035</v>
      </c>
      <c r="D71" s="23">
        <f t="shared" ref="D71:D105" si="1">_xlfn.NORM.DIST(C71,I$19,I$20,FALSE)</f>
        <v>9.6803985799161132E-3</v>
      </c>
      <c r="E71" s="36">
        <v>1.0735833628660858</v>
      </c>
      <c r="F71" s="1"/>
    </row>
    <row r="72" spans="2:28" x14ac:dyDescent="0.25">
      <c r="B72" s="39" t="s">
        <v>738</v>
      </c>
      <c r="C72" s="40">
        <v>2.7228721008731998</v>
      </c>
      <c r="D72" s="23">
        <f t="shared" si="1"/>
        <v>1.8985825457943281E-3</v>
      </c>
      <c r="E72" s="36">
        <v>0.21604765379428853</v>
      </c>
      <c r="F72" s="1"/>
    </row>
    <row r="73" spans="2:28" x14ac:dyDescent="0.25">
      <c r="B73" s="39" t="s">
        <v>544</v>
      </c>
      <c r="C73" s="40">
        <v>91.825354747019517</v>
      </c>
      <c r="D73" s="23">
        <f t="shared" si="1"/>
        <v>9.2374731750618239E-3</v>
      </c>
      <c r="E73" s="36">
        <v>0.44900364136690069</v>
      </c>
      <c r="F73" s="1"/>
    </row>
    <row r="74" spans="2:28" x14ac:dyDescent="0.25">
      <c r="B74" s="39" t="s">
        <v>739</v>
      </c>
      <c r="C74" s="40">
        <v>82.802862552549655</v>
      </c>
      <c r="D74" s="23">
        <f t="shared" si="1"/>
        <v>1.0513260319374437E-2</v>
      </c>
      <c r="E74" s="36">
        <v>0.22673973877383702</v>
      </c>
      <c r="F74" s="1"/>
    </row>
    <row r="75" spans="2:28" x14ac:dyDescent="0.25">
      <c r="B75" s="39" t="s">
        <v>548</v>
      </c>
      <c r="C75" s="40">
        <v>86.279197800862633</v>
      </c>
      <c r="D75" s="23">
        <f t="shared" si="1"/>
        <v>1.0079657180485098E-2</v>
      </c>
      <c r="E75" s="36">
        <v>1.3643681345589327</v>
      </c>
      <c r="F75" s="1"/>
    </row>
    <row r="76" spans="2:28" x14ac:dyDescent="0.25">
      <c r="B76" s="39" t="s">
        <v>484</v>
      </c>
      <c r="C76" s="40">
        <v>96.636668825320257</v>
      </c>
      <c r="D76" s="23">
        <f t="shared" si="1"/>
        <v>8.394740525188394E-3</v>
      </c>
      <c r="E76" s="36">
        <v>0.50075724772987851</v>
      </c>
      <c r="F76" s="1"/>
    </row>
    <row r="77" spans="2:28" x14ac:dyDescent="0.25">
      <c r="B77" s="39" t="s">
        <v>415</v>
      </c>
      <c r="C77" s="40">
        <v>96.228901207620751</v>
      </c>
      <c r="D77" s="23">
        <f t="shared" si="1"/>
        <v>8.4691712650161455E-3</v>
      </c>
      <c r="E77" s="36">
        <v>0.17811339477560312</v>
      </c>
      <c r="F77" s="1"/>
      <c r="G77" s="24" t="s">
        <v>715</v>
      </c>
      <c r="H77" s="24" t="s">
        <v>460</v>
      </c>
    </row>
    <row r="78" spans="2:28" x14ac:dyDescent="0.25">
      <c r="B78" s="39" t="s">
        <v>517</v>
      </c>
      <c r="C78" s="40">
        <v>95.690341738897587</v>
      </c>
      <c r="D78" s="23">
        <f t="shared" si="1"/>
        <v>8.5667380304090286E-3</v>
      </c>
      <c r="E78" s="36">
        <v>0.37489548338918705</v>
      </c>
      <c r="F78" s="1"/>
      <c r="G78" s="24" t="s">
        <v>278</v>
      </c>
      <c r="H78" s="24">
        <v>52</v>
      </c>
    </row>
    <row r="79" spans="2:28" x14ac:dyDescent="0.25">
      <c r="B79" s="39" t="s">
        <v>530</v>
      </c>
      <c r="C79" s="40">
        <v>92.592319108916698</v>
      </c>
      <c r="D79" s="23">
        <f t="shared" si="1"/>
        <v>9.1089922182126214E-3</v>
      </c>
      <c r="E79" s="36">
        <v>0.90626728090443476</v>
      </c>
      <c r="F79" s="1"/>
      <c r="G79" s="24" t="s">
        <v>280</v>
      </c>
      <c r="H79" s="24">
        <v>53</v>
      </c>
    </row>
    <row r="80" spans="2:28" x14ac:dyDescent="0.25">
      <c r="B80" s="39" t="s">
        <v>740</v>
      </c>
      <c r="C80" s="40">
        <v>68.539325842696641</v>
      </c>
      <c r="D80" s="23">
        <f t="shared" si="1"/>
        <v>1.1291346925474727E-2</v>
      </c>
      <c r="E80" s="36">
        <v>1.8059271088001765</v>
      </c>
      <c r="F80" s="1"/>
      <c r="G80" s="24" t="s">
        <v>282</v>
      </c>
      <c r="H80" s="24">
        <v>54</v>
      </c>
    </row>
    <row r="81" spans="2:8" x14ac:dyDescent="0.25">
      <c r="B81" s="39" t="s">
        <v>539</v>
      </c>
      <c r="C81" s="40">
        <v>90.887902751702043</v>
      </c>
      <c r="D81" s="23">
        <f t="shared" si="1"/>
        <v>9.3909620683318012E-3</v>
      </c>
      <c r="E81" s="36">
        <v>0.760058105827221</v>
      </c>
      <c r="F81" s="1"/>
      <c r="G81" s="24" t="s">
        <v>284</v>
      </c>
      <c r="H81" s="24">
        <v>55</v>
      </c>
    </row>
    <row r="82" spans="2:8" x14ac:dyDescent="0.25">
      <c r="B82" s="39" t="s">
        <v>545</v>
      </c>
      <c r="C82" s="40">
        <v>95.916495866285558</v>
      </c>
      <c r="D82" s="23">
        <f t="shared" si="1"/>
        <v>8.5258726539959064E-3</v>
      </c>
      <c r="E82" s="36">
        <v>0.29482322898484764</v>
      </c>
      <c r="F82" s="1"/>
      <c r="G82" s="24" t="s">
        <v>306</v>
      </c>
      <c r="H82" s="24">
        <v>56</v>
      </c>
    </row>
    <row r="83" spans="2:8" x14ac:dyDescent="0.25">
      <c r="B83" s="39" t="s">
        <v>431</v>
      </c>
      <c r="C83" s="40">
        <v>6.4214951905568745</v>
      </c>
      <c r="D83" s="23">
        <f t="shared" si="1"/>
        <v>2.3010888769673392E-3</v>
      </c>
      <c r="E83" s="36">
        <v>0.40359729165808939</v>
      </c>
      <c r="F83" s="1"/>
      <c r="G83" s="24" t="s">
        <v>308</v>
      </c>
      <c r="H83" s="24">
        <v>57</v>
      </c>
    </row>
    <row r="84" spans="2:8" x14ac:dyDescent="0.25">
      <c r="B84" s="39" t="s">
        <v>550</v>
      </c>
      <c r="C84" s="40">
        <v>84.129247342236269</v>
      </c>
      <c r="D84" s="23">
        <f t="shared" si="1"/>
        <v>1.035749315350913E-2</v>
      </c>
      <c r="E84" s="36">
        <v>1.7101271480470865</v>
      </c>
      <c r="F84" s="1"/>
      <c r="G84" s="24" t="s">
        <v>310</v>
      </c>
      <c r="H84" s="24">
        <v>77</v>
      </c>
    </row>
    <row r="85" spans="2:8" x14ac:dyDescent="0.25">
      <c r="B85" s="39" t="s">
        <v>552</v>
      </c>
      <c r="C85" s="40">
        <v>15.558840359327684</v>
      </c>
      <c r="D85" s="23">
        <f t="shared" si="1"/>
        <v>3.530307434280208E-3</v>
      </c>
      <c r="E85" s="36">
        <v>0.78078909102227034</v>
      </c>
      <c r="F85" s="1"/>
      <c r="G85" s="24" t="s">
        <v>312</v>
      </c>
      <c r="H85" s="24">
        <v>79</v>
      </c>
    </row>
    <row r="86" spans="2:8" x14ac:dyDescent="0.25">
      <c r="B86" s="39" t="s">
        <v>487</v>
      </c>
      <c r="C86" s="40">
        <v>97.789870542311562</v>
      </c>
      <c r="D86" s="23">
        <f t="shared" si="1"/>
        <v>8.1818608983308637E-3</v>
      </c>
      <c r="E86" s="36">
        <v>0.52303718945180511</v>
      </c>
      <c r="F86" s="1"/>
      <c r="G86" s="24" t="s">
        <v>461</v>
      </c>
      <c r="H86" s="24">
        <v>90</v>
      </c>
    </row>
    <row r="87" spans="2:8" x14ac:dyDescent="0.25">
      <c r="B87" s="39" t="s">
        <v>503</v>
      </c>
      <c r="C87" s="40">
        <v>91.308615260520881</v>
      </c>
      <c r="D87" s="23">
        <f t="shared" si="1"/>
        <v>9.3225781697768659E-3</v>
      </c>
      <c r="E87" s="36">
        <v>1.4970099873806335</v>
      </c>
      <c r="F87" s="1"/>
      <c r="G87" s="24" t="s">
        <v>462</v>
      </c>
      <c r="H87" s="24">
        <v>107</v>
      </c>
    </row>
    <row r="88" spans="2:8" x14ac:dyDescent="0.25">
      <c r="B88" s="39" t="s">
        <v>519</v>
      </c>
      <c r="C88" s="40">
        <v>95.290203623536954</v>
      </c>
      <c r="D88" s="23">
        <f t="shared" si="1"/>
        <v>8.6386545494103392E-3</v>
      </c>
      <c r="E88" s="36">
        <v>0.28118422169786184</v>
      </c>
      <c r="F88" s="1"/>
    </row>
    <row r="89" spans="2:8" x14ac:dyDescent="0.25">
      <c r="B89" s="39" t="s">
        <v>533</v>
      </c>
      <c r="C89" s="40">
        <v>89.986215074200217</v>
      </c>
      <c r="D89" s="23">
        <f t="shared" si="1"/>
        <v>9.5346618153829936E-3</v>
      </c>
      <c r="E89" s="36">
        <v>1.3382650397270555</v>
      </c>
      <c r="F89" s="1"/>
    </row>
    <row r="90" spans="2:8" x14ac:dyDescent="0.25">
      <c r="B90" s="39" t="s">
        <v>741</v>
      </c>
      <c r="C90" s="40">
        <v>59.966092163848714</v>
      </c>
      <c r="D90" s="23">
        <f t="shared" si="1"/>
        <v>1.0896956779262373E-2</v>
      </c>
      <c r="E90" s="36">
        <v>2.723844379240997</v>
      </c>
      <c r="F90" s="1"/>
    </row>
    <row r="91" spans="2:8" x14ac:dyDescent="0.25">
      <c r="B91" s="39" t="s">
        <v>541</v>
      </c>
      <c r="C91" s="40">
        <v>88.988819312978322</v>
      </c>
      <c r="D91" s="23">
        <f t="shared" si="1"/>
        <v>9.6888190240724571E-3</v>
      </c>
      <c r="E91" s="36">
        <v>1.1135103607772656</v>
      </c>
      <c r="F91" s="1"/>
    </row>
    <row r="92" spans="2:8" x14ac:dyDescent="0.25">
      <c r="B92" s="39" t="s">
        <v>742</v>
      </c>
      <c r="C92" s="40">
        <v>93.369618513512265</v>
      </c>
      <c r="D92" s="23">
        <f t="shared" si="1"/>
        <v>8.9762836883965427E-3</v>
      </c>
      <c r="E92" s="36">
        <v>0.81289839416664189</v>
      </c>
      <c r="F92" s="1"/>
    </row>
    <row r="93" spans="2:8" x14ac:dyDescent="0.25">
      <c r="B93" s="39" t="s">
        <v>551</v>
      </c>
      <c r="C93" s="40">
        <v>95.201587539777222</v>
      </c>
      <c r="D93" s="23">
        <f t="shared" si="1"/>
        <v>8.6545126980197371E-3</v>
      </c>
      <c r="E93" s="36">
        <v>0.30019554922477437</v>
      </c>
      <c r="F93" s="1"/>
    </row>
    <row r="94" spans="2:8" x14ac:dyDescent="0.25">
      <c r="B94" s="39" t="s">
        <v>743</v>
      </c>
      <c r="C94" s="40">
        <v>2.9282102841128919</v>
      </c>
      <c r="D94" s="23">
        <f t="shared" si="1"/>
        <v>1.9195094902983744E-3</v>
      </c>
      <c r="E94" s="36">
        <v>0.89929808822134571</v>
      </c>
      <c r="F94" s="1"/>
    </row>
    <row r="95" spans="2:8" x14ac:dyDescent="0.25">
      <c r="B95" s="39" t="s">
        <v>554</v>
      </c>
      <c r="C95" s="40">
        <v>87.146653887200614</v>
      </c>
      <c r="D95" s="23">
        <f t="shared" si="1"/>
        <v>9.959225016114355E-3</v>
      </c>
      <c r="E95" s="36">
        <v>1.2940518468375675</v>
      </c>
      <c r="F95" s="1"/>
    </row>
    <row r="96" spans="2:8" x14ac:dyDescent="0.25">
      <c r="B96" s="39" t="s">
        <v>490</v>
      </c>
      <c r="C96" s="40">
        <v>93.529147940594427</v>
      </c>
      <c r="D96" s="23">
        <f t="shared" si="1"/>
        <v>8.9487512067482605E-3</v>
      </c>
      <c r="E96" s="36">
        <v>0.99679698574291109</v>
      </c>
      <c r="F96" s="1"/>
    </row>
    <row r="97" spans="2:6" x14ac:dyDescent="0.25">
      <c r="B97" s="39" t="s">
        <v>506</v>
      </c>
      <c r="C97" s="40">
        <v>92.633799039329006</v>
      </c>
      <c r="D97" s="23">
        <f t="shared" si="1"/>
        <v>9.1019723789313809E-3</v>
      </c>
      <c r="E97" s="36">
        <v>1.1299501257663502</v>
      </c>
      <c r="F97" s="1"/>
    </row>
    <row r="98" spans="2:6" x14ac:dyDescent="0.25">
      <c r="B98" s="39" t="s">
        <v>521</v>
      </c>
      <c r="C98" s="40">
        <v>93.006068885062447</v>
      </c>
      <c r="D98" s="23">
        <f t="shared" si="1"/>
        <v>9.0386550982778768E-3</v>
      </c>
      <c r="E98" s="36">
        <v>1.0282552096785555</v>
      </c>
      <c r="F98" s="1"/>
    </row>
    <row r="99" spans="2:6" x14ac:dyDescent="0.25">
      <c r="B99" s="39" t="s">
        <v>535</v>
      </c>
      <c r="C99" s="40">
        <v>90.428799988048752</v>
      </c>
      <c r="D99" s="23">
        <f t="shared" si="1"/>
        <v>9.4646261874119179E-3</v>
      </c>
      <c r="E99" s="36">
        <v>0.87447798480844985</v>
      </c>
      <c r="F99" s="1"/>
    </row>
    <row r="100" spans="2:6" x14ac:dyDescent="0.25">
      <c r="B100" s="39" t="s">
        <v>744</v>
      </c>
      <c r="C100" s="40">
        <v>58.339891330905452</v>
      </c>
      <c r="D100" s="23">
        <f t="shared" si="1"/>
        <v>1.0752003475874791E-2</v>
      </c>
      <c r="E100" s="36">
        <v>2.3243705803725137</v>
      </c>
      <c r="F100" s="1"/>
    </row>
    <row r="101" spans="2:6" x14ac:dyDescent="0.25">
      <c r="B101" s="39" t="s">
        <v>543</v>
      </c>
      <c r="C101" s="40">
        <v>83.417402845932273</v>
      </c>
      <c r="D101" s="23">
        <f t="shared" si="1"/>
        <v>1.0442631903543987E-2</v>
      </c>
      <c r="E101" s="36">
        <v>1.7938110265301668</v>
      </c>
      <c r="F101" s="1"/>
    </row>
    <row r="102" spans="2:6" x14ac:dyDescent="0.25">
      <c r="B102" s="39" t="s">
        <v>549</v>
      </c>
      <c r="C102" s="40">
        <v>95.26675902688261</v>
      </c>
      <c r="D102" s="23">
        <f t="shared" si="1"/>
        <v>8.6428525030373595E-3</v>
      </c>
      <c r="E102" s="36">
        <v>0.89829812869168024</v>
      </c>
      <c r="F102" s="1"/>
    </row>
    <row r="103" spans="2:6" x14ac:dyDescent="0.25">
      <c r="B103" s="39" t="s">
        <v>553</v>
      </c>
      <c r="C103" s="40">
        <v>1.952003284304294</v>
      </c>
      <c r="D103" s="23">
        <f t="shared" si="1"/>
        <v>1.8214860649386978E-3</v>
      </c>
      <c r="E103" s="36">
        <v>0.12866246094220196</v>
      </c>
      <c r="F103" s="1"/>
    </row>
    <row r="104" spans="2:6" x14ac:dyDescent="0.25">
      <c r="B104" s="39" t="s">
        <v>555</v>
      </c>
      <c r="C104" s="40">
        <v>77.17590094690803</v>
      </c>
      <c r="D104" s="23">
        <f t="shared" si="1"/>
        <v>1.102628262161952E-2</v>
      </c>
      <c r="E104" s="36">
        <v>0.92779084409843138</v>
      </c>
      <c r="F104" s="1"/>
    </row>
    <row r="105" spans="2:6" ht="15.75" thickBot="1" x14ac:dyDescent="0.3">
      <c r="B105" s="41" t="s">
        <v>745</v>
      </c>
      <c r="C105" s="42">
        <v>6.6789084095058486</v>
      </c>
      <c r="D105" s="23">
        <f t="shared" si="1"/>
        <v>2.3311368317193181E-3</v>
      </c>
      <c r="E105" s="36">
        <v>0.74806451313879241</v>
      </c>
      <c r="F105" s="1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94"/>
  <sheetViews>
    <sheetView workbookViewId="0">
      <selection activeCell="I19" sqref="I19"/>
    </sheetView>
  </sheetViews>
  <sheetFormatPr defaultRowHeight="15" x14ac:dyDescent="0.25"/>
  <sheetData>
    <row r="3" spans="2:28" ht="15.75" thickBot="1" x14ac:dyDescent="0.3">
      <c r="B3" s="13" t="s">
        <v>556</v>
      </c>
      <c r="C3" s="24"/>
      <c r="D3" s="24"/>
      <c r="I3" s="13" t="s">
        <v>714</v>
      </c>
      <c r="J3" s="24"/>
      <c r="K3" s="24"/>
      <c r="P3" s="13" t="s">
        <v>716</v>
      </c>
      <c r="Q3" s="24"/>
      <c r="R3" s="24"/>
      <c r="W3" s="13" t="s">
        <v>717</v>
      </c>
      <c r="X3" s="24"/>
      <c r="Y3" s="24"/>
    </row>
    <row r="4" spans="2:28" ht="15.75" thickBot="1" x14ac:dyDescent="0.3">
      <c r="B4" s="46" t="s">
        <v>712</v>
      </c>
      <c r="C4" s="47" t="s">
        <v>713</v>
      </c>
      <c r="D4" s="39" t="s">
        <v>709</v>
      </c>
      <c r="F4" s="10" t="s">
        <v>556</v>
      </c>
      <c r="I4" s="46" t="s">
        <v>712</v>
      </c>
      <c r="J4" s="47" t="s">
        <v>713</v>
      </c>
      <c r="K4" s="49" t="s">
        <v>709</v>
      </c>
      <c r="M4" s="10" t="s">
        <v>557</v>
      </c>
      <c r="P4" s="50" t="s">
        <v>712</v>
      </c>
      <c r="Q4" s="51" t="s">
        <v>713</v>
      </c>
      <c r="R4" s="52" t="s">
        <v>709</v>
      </c>
      <c r="T4" s="10" t="s">
        <v>716</v>
      </c>
      <c r="W4" s="50" t="s">
        <v>712</v>
      </c>
      <c r="X4" s="51" t="s">
        <v>713</v>
      </c>
      <c r="Y4" s="53" t="s">
        <v>709</v>
      </c>
      <c r="AA4" s="10" t="s">
        <v>717</v>
      </c>
    </row>
    <row r="5" spans="2:28" x14ac:dyDescent="0.25">
      <c r="B5" s="39" t="s">
        <v>465</v>
      </c>
      <c r="C5" s="40">
        <v>94.763017175493658</v>
      </c>
      <c r="D5" s="36">
        <v>0.86079788130917345</v>
      </c>
      <c r="F5" s="4" t="s">
        <v>386</v>
      </c>
      <c r="G5" s="4">
        <f>AVERAGE(C5:C94)</f>
        <v>76.699498322314611</v>
      </c>
      <c r="I5" s="39" t="s">
        <v>407</v>
      </c>
      <c r="J5" s="40">
        <v>63.066314027852492</v>
      </c>
      <c r="K5" s="36">
        <v>5.1634856335569914</v>
      </c>
      <c r="M5" s="4" t="s">
        <v>386</v>
      </c>
      <c r="N5" s="4">
        <f>AVERAGE(J5:J24)</f>
        <v>72.696327614678665</v>
      </c>
      <c r="P5" s="39" t="s">
        <v>436</v>
      </c>
      <c r="Q5" s="40">
        <v>98.373983739837399</v>
      </c>
      <c r="R5" s="36">
        <v>1.6260162601626009</v>
      </c>
      <c r="T5" s="4" t="s">
        <v>386</v>
      </c>
      <c r="U5" s="4">
        <f>AVERAGE(Q5:Q16)</f>
        <v>77.242385690672066</v>
      </c>
      <c r="W5" s="39" t="s">
        <v>314</v>
      </c>
      <c r="X5" s="40">
        <v>79.486373165618446</v>
      </c>
      <c r="Y5" s="36">
        <v>11.02018350321103</v>
      </c>
      <c r="AA5" s="4" t="s">
        <v>386</v>
      </c>
      <c r="AB5" s="4">
        <f>AVERAGE(X5:X60)</f>
        <v>61.071670026009066</v>
      </c>
    </row>
    <row r="6" spans="2:28" x14ac:dyDescent="0.25">
      <c r="B6" s="39" t="s">
        <v>468</v>
      </c>
      <c r="C6" s="40">
        <v>96.329638243584839</v>
      </c>
      <c r="D6" s="36">
        <v>1.0146862732950361</v>
      </c>
      <c r="F6" s="4" t="s">
        <v>708</v>
      </c>
      <c r="G6" s="4">
        <f>STDEV(C5:C94)</f>
        <v>29.195098563514637</v>
      </c>
      <c r="I6" s="39" t="s">
        <v>408</v>
      </c>
      <c r="J6" s="40">
        <v>41.759454241444047</v>
      </c>
      <c r="K6" s="36">
        <v>4.3362274167167421</v>
      </c>
      <c r="M6" s="4" t="s">
        <v>708</v>
      </c>
      <c r="N6" s="4">
        <f>STDEV(J5:J24)</f>
        <v>24.260565731848651</v>
      </c>
      <c r="P6" s="39" t="s">
        <v>437</v>
      </c>
      <c r="Q6" s="40">
        <v>71.640056478766155</v>
      </c>
      <c r="R6" s="36">
        <v>5.3958623994619392</v>
      </c>
      <c r="T6" s="4" t="s">
        <v>708</v>
      </c>
      <c r="U6" s="4">
        <f>STDEV(Q5:Q16)</f>
        <v>17.496141559421559</v>
      </c>
      <c r="W6" s="39" t="s">
        <v>315</v>
      </c>
      <c r="X6" s="40">
        <v>73.624639249639245</v>
      </c>
      <c r="Y6" s="36">
        <v>7.8386506775365685</v>
      </c>
      <c r="AA6" s="4" t="s">
        <v>708</v>
      </c>
      <c r="AB6" s="4">
        <f>STDEV(X5:X60)</f>
        <v>25.057563043508406</v>
      </c>
    </row>
    <row r="7" spans="2:28" x14ac:dyDescent="0.25">
      <c r="B7" s="39" t="s">
        <v>471</v>
      </c>
      <c r="C7" s="40">
        <v>91.569756415799972</v>
      </c>
      <c r="D7" s="36">
        <v>2.8329155212396908</v>
      </c>
      <c r="I7" s="39" t="s">
        <v>409</v>
      </c>
      <c r="J7" s="40">
        <v>53.338877547523587</v>
      </c>
      <c r="K7" s="36">
        <v>5.9729687355492604</v>
      </c>
      <c r="P7" s="39" t="s">
        <v>296</v>
      </c>
      <c r="Q7" s="40">
        <v>83.684514494373659</v>
      </c>
      <c r="R7" s="36">
        <v>4.0604115541806589</v>
      </c>
      <c r="W7" s="39" t="s">
        <v>316</v>
      </c>
      <c r="X7" s="40">
        <v>71.942110177404302</v>
      </c>
      <c r="Y7" s="36">
        <v>6.4291005073286369</v>
      </c>
    </row>
    <row r="8" spans="2:28" x14ac:dyDescent="0.25">
      <c r="B8" s="39" t="s">
        <v>474</v>
      </c>
      <c r="C8" s="40">
        <v>7.2102604997341837</v>
      </c>
      <c r="D8" s="36">
        <v>1.0935471890793291</v>
      </c>
      <c r="I8" s="39" t="s">
        <v>410</v>
      </c>
      <c r="J8" s="40">
        <v>38.809168477237201</v>
      </c>
      <c r="K8" s="36">
        <v>4.0808677434288319</v>
      </c>
      <c r="P8" s="39" t="s">
        <v>291</v>
      </c>
      <c r="Q8" s="40">
        <v>79.128980591671379</v>
      </c>
      <c r="R8" s="36">
        <v>1.050968549619304</v>
      </c>
      <c r="W8" s="39" t="s">
        <v>317</v>
      </c>
      <c r="X8" s="40">
        <v>63.048931942374566</v>
      </c>
      <c r="Y8" s="36">
        <v>4.9777281743560167</v>
      </c>
    </row>
    <row r="9" spans="2:28" x14ac:dyDescent="0.25">
      <c r="B9" s="39" t="s">
        <v>723</v>
      </c>
      <c r="C9" s="40">
        <v>84.48804874076869</v>
      </c>
      <c r="D9" s="36">
        <v>0.87651642115872241</v>
      </c>
      <c r="I9" s="39" t="s">
        <v>411</v>
      </c>
      <c r="J9" s="40">
        <v>59.903935283021184</v>
      </c>
      <c r="K9" s="36">
        <v>0.27978671257432947</v>
      </c>
      <c r="P9" s="39" t="s">
        <v>438</v>
      </c>
      <c r="Q9" s="40">
        <v>64.123093681917211</v>
      </c>
      <c r="R9" s="36">
        <v>7.1745114227543754</v>
      </c>
      <c r="W9" s="39" t="s">
        <v>318</v>
      </c>
      <c r="X9" s="40">
        <v>37.495034308414596</v>
      </c>
      <c r="Y9" s="36">
        <v>2.1858128414340001</v>
      </c>
    </row>
    <row r="10" spans="2:28" x14ac:dyDescent="0.25">
      <c r="B10" s="39" t="s">
        <v>480</v>
      </c>
      <c r="C10" s="40">
        <v>95.207512291243958</v>
      </c>
      <c r="D10" s="36">
        <v>1.4562917238411208</v>
      </c>
      <c r="I10" s="39" t="s">
        <v>412</v>
      </c>
      <c r="J10" s="40">
        <v>30.222673410121615</v>
      </c>
      <c r="K10" s="36">
        <v>4.8124478667512181</v>
      </c>
      <c r="P10" s="39" t="s">
        <v>439</v>
      </c>
      <c r="Q10" s="40">
        <v>64.123093681917211</v>
      </c>
      <c r="R10" s="36">
        <v>3.7818928150572582</v>
      </c>
      <c r="W10" s="39" t="s">
        <v>319</v>
      </c>
      <c r="X10" s="40">
        <v>78.068232166592821</v>
      </c>
      <c r="Y10" s="36">
        <v>7.4444320798291743</v>
      </c>
    </row>
    <row r="11" spans="2:28" x14ac:dyDescent="0.25">
      <c r="B11" s="39" t="s">
        <v>483</v>
      </c>
      <c r="C11" s="40">
        <v>93.873646795724724</v>
      </c>
      <c r="D11" s="36">
        <v>1.6873267306021411</v>
      </c>
      <c r="I11" s="39" t="s">
        <v>413</v>
      </c>
      <c r="J11" s="40">
        <v>97.362502691907537</v>
      </c>
      <c r="K11" s="36">
        <v>1.0151543419783535</v>
      </c>
      <c r="P11" s="39" t="s">
        <v>441</v>
      </c>
      <c r="Q11" s="40">
        <v>87.176345666911701</v>
      </c>
      <c r="R11" s="36">
        <v>9.5802751113672591E-2</v>
      </c>
      <c r="W11" s="39" t="s">
        <v>320</v>
      </c>
      <c r="X11" s="40">
        <v>54.305421673842723</v>
      </c>
      <c r="Y11" s="36">
        <v>8.6865424494733503</v>
      </c>
    </row>
    <row r="12" spans="2:28" x14ac:dyDescent="0.25">
      <c r="B12" s="39" t="s">
        <v>486</v>
      </c>
      <c r="C12" s="40">
        <v>82.894958415865574</v>
      </c>
      <c r="D12" s="36">
        <v>1.2551022573446728</v>
      </c>
      <c r="I12" s="39" t="s">
        <v>414</v>
      </c>
      <c r="J12" s="40">
        <v>88.164117686326918</v>
      </c>
      <c r="K12" s="36">
        <v>3.6381869094885571</v>
      </c>
      <c r="P12" s="39" t="s">
        <v>442</v>
      </c>
      <c r="Q12" s="40">
        <v>96.489262371615311</v>
      </c>
      <c r="R12" s="36">
        <v>5.9597332178868934</v>
      </c>
      <c r="W12" s="39" t="s">
        <v>321</v>
      </c>
      <c r="X12" s="40">
        <v>23.73305615069685</v>
      </c>
      <c r="Y12" s="36">
        <v>7.3150940232166102</v>
      </c>
    </row>
    <row r="13" spans="2:28" x14ac:dyDescent="0.25">
      <c r="B13" s="39" t="s">
        <v>489</v>
      </c>
      <c r="C13" s="40">
        <v>91.000761035007599</v>
      </c>
      <c r="D13" s="36">
        <v>1.858994499382095</v>
      </c>
      <c r="I13" s="39" t="s">
        <v>415</v>
      </c>
      <c r="J13" s="40">
        <v>50.753953416348473</v>
      </c>
      <c r="K13" s="36">
        <v>0.48340421089880053</v>
      </c>
      <c r="P13" s="39" t="s">
        <v>443</v>
      </c>
      <c r="Q13" s="40">
        <v>37.473036223036225</v>
      </c>
      <c r="R13" s="36">
        <v>5.3902751298830314</v>
      </c>
      <c r="W13" s="39" t="s">
        <v>322</v>
      </c>
      <c r="X13" s="40">
        <v>54.915879442195227</v>
      </c>
      <c r="Y13" s="36">
        <v>5.8555382485367362</v>
      </c>
    </row>
    <row r="14" spans="2:28" x14ac:dyDescent="0.25">
      <c r="B14" s="39" t="s">
        <v>466</v>
      </c>
      <c r="C14" s="40">
        <v>95.719600609364377</v>
      </c>
      <c r="D14" s="36">
        <v>0.90271267664879318</v>
      </c>
      <c r="I14" s="39" t="s">
        <v>416</v>
      </c>
      <c r="J14" s="40">
        <v>97.639626037928323</v>
      </c>
      <c r="K14" s="36">
        <v>0.28314223497650087</v>
      </c>
      <c r="P14" s="39" t="s">
        <v>445</v>
      </c>
      <c r="Q14" s="40">
        <v>88.804619543701278</v>
      </c>
      <c r="R14" s="36">
        <v>1.1317512660692264</v>
      </c>
      <c r="W14" s="39" t="s">
        <v>302</v>
      </c>
      <c r="X14" s="40">
        <v>78.560840775165502</v>
      </c>
      <c r="Y14" s="36">
        <v>5.0276779767421838</v>
      </c>
    </row>
    <row r="15" spans="2:28" x14ac:dyDescent="0.25">
      <c r="B15" s="39" t="s">
        <v>491</v>
      </c>
      <c r="C15" s="40">
        <v>95.738437076267289</v>
      </c>
      <c r="D15" s="36">
        <v>0.96300256529385264</v>
      </c>
      <c r="I15" s="39" t="s">
        <v>417</v>
      </c>
      <c r="J15" s="40">
        <v>98.767246937459717</v>
      </c>
      <c r="K15" s="36">
        <v>0.54579091344334585</v>
      </c>
      <c r="P15" s="39" t="s">
        <v>446</v>
      </c>
      <c r="Q15" s="40">
        <v>90.4885549038775</v>
      </c>
      <c r="R15" s="36">
        <v>1.112824467735799</v>
      </c>
      <c r="W15" s="39" t="s">
        <v>323</v>
      </c>
      <c r="X15" s="40">
        <v>4.640593657051947</v>
      </c>
      <c r="Y15" s="36">
        <v>1.7193914137618691</v>
      </c>
    </row>
    <row r="16" spans="2:28" ht="15.75" thickBot="1" x14ac:dyDescent="0.3">
      <c r="B16" s="39" t="s">
        <v>493</v>
      </c>
      <c r="C16" s="40">
        <v>92.979251085146288</v>
      </c>
      <c r="D16" s="36">
        <v>1.6986286951129832</v>
      </c>
      <c r="I16" s="39" t="s">
        <v>418</v>
      </c>
      <c r="J16" s="40">
        <v>94.404041618250062</v>
      </c>
      <c r="K16" s="36">
        <v>1.4541409231342086</v>
      </c>
      <c r="P16" s="41" t="s">
        <v>447</v>
      </c>
      <c r="Q16" s="42">
        <v>65.403086910439853</v>
      </c>
      <c r="R16" s="36">
        <v>3.4761403349250029</v>
      </c>
      <c r="W16" s="39" t="s">
        <v>324</v>
      </c>
      <c r="X16" s="40">
        <v>19.327894327894327</v>
      </c>
      <c r="Y16" s="36">
        <v>4.6627832165239997</v>
      </c>
    </row>
    <row r="17" spans="2:25" x14ac:dyDescent="0.25">
      <c r="B17" s="39" t="s">
        <v>495</v>
      </c>
      <c r="C17" s="40">
        <v>7.3699460820784912</v>
      </c>
      <c r="D17" s="36">
        <v>0.83992558006539186</v>
      </c>
      <c r="I17" s="39" t="s">
        <v>419</v>
      </c>
      <c r="J17" s="40">
        <v>39.224254044645157</v>
      </c>
      <c r="K17" s="36">
        <v>1.0565799051923805</v>
      </c>
      <c r="W17" s="39" t="s">
        <v>325</v>
      </c>
      <c r="X17" s="40">
        <v>66.317016317016311</v>
      </c>
      <c r="Y17" s="36">
        <v>2.4083890815584854</v>
      </c>
    </row>
    <row r="18" spans="2:25" x14ac:dyDescent="0.25">
      <c r="B18" s="39" t="s">
        <v>498</v>
      </c>
      <c r="C18" s="40">
        <v>84.947738421214197</v>
      </c>
      <c r="D18" s="36">
        <v>1.7709212584863421</v>
      </c>
      <c r="I18" s="39" t="s">
        <v>420</v>
      </c>
      <c r="J18" s="40">
        <v>93.199050629823674</v>
      </c>
      <c r="K18" s="36">
        <v>6.9236390589455663</v>
      </c>
      <c r="W18" s="39" t="s">
        <v>326</v>
      </c>
      <c r="X18" s="40">
        <v>84.455782312925166</v>
      </c>
      <c r="Y18" s="36">
        <v>3.2516366372880969</v>
      </c>
    </row>
    <row r="19" spans="2:25" x14ac:dyDescent="0.25">
      <c r="B19" s="39" t="s">
        <v>500</v>
      </c>
      <c r="C19" s="40">
        <v>94.668674507411836</v>
      </c>
      <c r="D19" s="36">
        <v>1.1139723205581584</v>
      </c>
      <c r="I19" s="39" t="s">
        <v>421</v>
      </c>
      <c r="J19" s="40">
        <v>62.634110127198312</v>
      </c>
      <c r="K19" s="36">
        <v>0.27447745766560783</v>
      </c>
      <c r="W19" s="39" t="s">
        <v>327</v>
      </c>
      <c r="X19" s="40">
        <v>67.924641868303837</v>
      </c>
      <c r="Y19" s="36">
        <v>7.080673021899341</v>
      </c>
    </row>
    <row r="20" spans="2:25" x14ac:dyDescent="0.25">
      <c r="B20" s="39" t="s">
        <v>408</v>
      </c>
      <c r="C20" s="40">
        <v>93.940891351446567</v>
      </c>
      <c r="D20" s="36">
        <v>1.8657387878366045</v>
      </c>
      <c r="I20" s="39" t="s">
        <v>422</v>
      </c>
      <c r="J20" s="40">
        <v>70.638380003164059</v>
      </c>
      <c r="K20" s="36">
        <v>4.1316722078541277</v>
      </c>
      <c r="W20" s="39" t="s">
        <v>328</v>
      </c>
      <c r="X20" s="40">
        <v>80</v>
      </c>
      <c r="Y20" s="36">
        <v>6.226998490772389</v>
      </c>
    </row>
    <row r="21" spans="2:25" x14ac:dyDescent="0.25">
      <c r="B21" s="39" t="s">
        <v>502</v>
      </c>
      <c r="C21" s="40">
        <v>81.659793547048437</v>
      </c>
      <c r="D21" s="36">
        <v>1.3220609382170037</v>
      </c>
      <c r="I21" s="39" t="s">
        <v>423</v>
      </c>
      <c r="J21" s="40">
        <v>82.6594233399979</v>
      </c>
      <c r="K21" s="36">
        <v>0.56916100555483062</v>
      </c>
      <c r="W21" s="39" t="s">
        <v>329</v>
      </c>
      <c r="X21" s="40">
        <v>82.563344972692278</v>
      </c>
      <c r="Y21" s="36">
        <v>2.3960509318837468</v>
      </c>
    </row>
    <row r="22" spans="2:25" x14ac:dyDescent="0.25">
      <c r="B22" s="39" t="s">
        <v>505</v>
      </c>
      <c r="C22" s="40">
        <v>87.834296035802126</v>
      </c>
      <c r="D22" s="36">
        <v>0.49938019524356292</v>
      </c>
      <c r="I22" s="39" t="s">
        <v>424</v>
      </c>
      <c r="J22" s="40">
        <v>97.308056306931448</v>
      </c>
      <c r="K22" s="36">
        <v>1.0985065807221546</v>
      </c>
      <c r="W22" s="39" t="s">
        <v>330</v>
      </c>
      <c r="X22" s="40">
        <v>61.112914862914863</v>
      </c>
      <c r="Y22" s="36">
        <v>9.8685140416927712</v>
      </c>
    </row>
    <row r="23" spans="2:25" x14ac:dyDescent="0.25">
      <c r="B23" s="39" t="s">
        <v>469</v>
      </c>
      <c r="C23" s="40">
        <v>93.938407640827606</v>
      </c>
      <c r="D23" s="36">
        <v>1.1368015501141073</v>
      </c>
      <c r="I23" s="39" t="s">
        <v>425</v>
      </c>
      <c r="J23" s="40">
        <v>95.598388566294247</v>
      </c>
      <c r="K23" s="36">
        <v>0.32971466399833504</v>
      </c>
      <c r="W23" s="39" t="s">
        <v>331</v>
      </c>
      <c r="X23" s="40">
        <v>48.162494291526549</v>
      </c>
      <c r="Y23" s="36">
        <v>2.7775649499126596</v>
      </c>
    </row>
    <row r="24" spans="2:25" ht="15.75" thickBot="1" x14ac:dyDescent="0.3">
      <c r="B24" s="39" t="s">
        <v>492</v>
      </c>
      <c r="C24" s="40">
        <v>83.159222739194561</v>
      </c>
      <c r="D24" s="36">
        <v>1.2340987330270896</v>
      </c>
      <c r="I24" s="41" t="s">
        <v>426</v>
      </c>
      <c r="J24" s="42">
        <v>98.472977900097632</v>
      </c>
      <c r="K24" s="36">
        <v>0.3994415018942109</v>
      </c>
      <c r="W24" s="39" t="s">
        <v>332</v>
      </c>
      <c r="X24" s="40">
        <v>79.401615718751259</v>
      </c>
      <c r="Y24" s="36">
        <v>0.98953613398800322</v>
      </c>
    </row>
    <row r="25" spans="2:25" x14ac:dyDescent="0.25">
      <c r="B25" s="39" t="s">
        <v>507</v>
      </c>
      <c r="C25" s="40">
        <v>1.6831819395139505</v>
      </c>
      <c r="D25" s="36">
        <v>0.10308659499795646</v>
      </c>
      <c r="W25" s="39" t="s">
        <v>333</v>
      </c>
      <c r="X25" s="40">
        <v>74.890206411945528</v>
      </c>
      <c r="Y25" s="36">
        <v>5.0536188869600496</v>
      </c>
    </row>
    <row r="26" spans="2:25" x14ac:dyDescent="0.25">
      <c r="B26" s="39" t="s">
        <v>509</v>
      </c>
      <c r="C26" s="40">
        <v>53.719797830374752</v>
      </c>
      <c r="D26" s="36">
        <v>4.5235917247420065</v>
      </c>
      <c r="W26" s="39" t="s">
        <v>334</v>
      </c>
      <c r="X26" s="40">
        <v>57.446505425228828</v>
      </c>
      <c r="Y26" s="36">
        <v>11.714217281685251</v>
      </c>
    </row>
    <row r="27" spans="2:25" x14ac:dyDescent="0.25">
      <c r="B27" s="39" t="s">
        <v>511</v>
      </c>
      <c r="C27" s="40">
        <v>2.3177699947382266</v>
      </c>
      <c r="D27" s="36">
        <v>0.77954251353491943</v>
      </c>
      <c r="W27" s="39" t="s">
        <v>301</v>
      </c>
      <c r="X27" s="40">
        <v>25.750782378430426</v>
      </c>
      <c r="Y27" s="36">
        <v>5.8301193036836398</v>
      </c>
    </row>
    <row r="28" spans="2:25" x14ac:dyDescent="0.25">
      <c r="B28" s="39" t="s">
        <v>514</v>
      </c>
      <c r="C28" s="40">
        <v>94.4541770865373</v>
      </c>
      <c r="D28" s="36">
        <v>0.78873873274140083</v>
      </c>
      <c r="W28" s="39" t="s">
        <v>335</v>
      </c>
      <c r="X28" s="40">
        <v>65.438224799286346</v>
      </c>
      <c r="Y28" s="36">
        <v>1.6946798737523912</v>
      </c>
    </row>
    <row r="29" spans="2:25" x14ac:dyDescent="0.25">
      <c r="B29" s="39" t="s">
        <v>725</v>
      </c>
      <c r="C29" s="40">
        <v>89.895744801405172</v>
      </c>
      <c r="D29" s="36">
        <v>0.43925871287362916</v>
      </c>
      <c r="W29" s="39" t="s">
        <v>336</v>
      </c>
      <c r="X29" s="40">
        <v>38.562144276761622</v>
      </c>
      <c r="Y29" s="36">
        <v>6.2535700903923477</v>
      </c>
    </row>
    <row r="30" spans="2:25" x14ac:dyDescent="0.25">
      <c r="B30" s="39" t="s">
        <v>726</v>
      </c>
      <c r="C30" s="40">
        <v>78.249180296063471</v>
      </c>
      <c r="D30" s="36">
        <v>1.9635804803204056</v>
      </c>
      <c r="W30" s="39" t="s">
        <v>337</v>
      </c>
      <c r="X30" s="40">
        <v>18.873034096914694</v>
      </c>
      <c r="Y30" s="36">
        <v>3.3308491411457584</v>
      </c>
    </row>
    <row r="31" spans="2:25" x14ac:dyDescent="0.25">
      <c r="B31" s="39" t="s">
        <v>727</v>
      </c>
      <c r="C31" s="40">
        <v>82.587719298245602</v>
      </c>
      <c r="D31" s="36">
        <v>1.3487099836759899</v>
      </c>
      <c r="W31" s="39" t="s">
        <v>338</v>
      </c>
      <c r="X31" s="40">
        <v>40.657113909393537</v>
      </c>
      <c r="Y31" s="36">
        <v>7.7490399858701338</v>
      </c>
    </row>
    <row r="32" spans="2:25" x14ac:dyDescent="0.25">
      <c r="B32" s="39" t="s">
        <v>472</v>
      </c>
      <c r="C32" s="40">
        <v>94.498940386429652</v>
      </c>
      <c r="D32" s="36">
        <v>1.2205963912785347</v>
      </c>
      <c r="W32" s="39" t="s">
        <v>339</v>
      </c>
      <c r="X32" s="40">
        <v>42.674061039122627</v>
      </c>
      <c r="Y32" s="36">
        <v>2.7057793341885716</v>
      </c>
    </row>
    <row r="33" spans="2:25" x14ac:dyDescent="0.25">
      <c r="B33" s="39" t="s">
        <v>494</v>
      </c>
      <c r="C33" s="40">
        <v>80.841965292702398</v>
      </c>
      <c r="D33" s="36">
        <v>1.7546147559183951</v>
      </c>
      <c r="W33" s="39" t="s">
        <v>340</v>
      </c>
      <c r="X33" s="40">
        <v>88.47753542583547</v>
      </c>
      <c r="Y33" s="36">
        <v>1.4514522552844957</v>
      </c>
    </row>
    <row r="34" spans="2:25" x14ac:dyDescent="0.25">
      <c r="B34" s="39" t="s">
        <v>508</v>
      </c>
      <c r="C34" s="40">
        <v>0.47678275290215594</v>
      </c>
      <c r="D34" s="36">
        <v>0.24796030769992838</v>
      </c>
      <c r="W34" s="39" t="s">
        <v>341</v>
      </c>
      <c r="X34" s="40">
        <v>3.5589800036690513</v>
      </c>
      <c r="Y34" s="36">
        <v>1.8691468083273886</v>
      </c>
    </row>
    <row r="35" spans="2:25" x14ac:dyDescent="0.25">
      <c r="B35" s="39" t="s">
        <v>522</v>
      </c>
      <c r="C35" s="40">
        <v>51.502362449185512</v>
      </c>
      <c r="D35" s="36">
        <v>1.8482285859984489</v>
      </c>
      <c r="W35" s="39" t="s">
        <v>342</v>
      </c>
      <c r="X35" s="40">
        <v>99.145299145299148</v>
      </c>
      <c r="Y35" s="36">
        <v>0.85470085470085644</v>
      </c>
    </row>
    <row r="36" spans="2:25" x14ac:dyDescent="0.25">
      <c r="B36" s="39" t="s">
        <v>524</v>
      </c>
      <c r="C36" s="40">
        <v>5.7338163092909795</v>
      </c>
      <c r="D36" s="36">
        <v>2.557660876683709</v>
      </c>
      <c r="W36" s="39" t="s">
        <v>343</v>
      </c>
      <c r="X36" s="40">
        <v>82.004186289900574</v>
      </c>
      <c r="Y36" s="36">
        <v>3.3051688338986822</v>
      </c>
    </row>
    <row r="37" spans="2:25" x14ac:dyDescent="0.25">
      <c r="B37" s="39" t="s">
        <v>527</v>
      </c>
      <c r="C37" s="40">
        <v>95.312377788206504</v>
      </c>
      <c r="D37" s="36">
        <v>0.74625693796208736</v>
      </c>
      <c r="W37" s="39" t="s">
        <v>344</v>
      </c>
      <c r="X37" s="40">
        <v>69.881766978541165</v>
      </c>
      <c r="Y37" s="36">
        <v>4.6243231865731698</v>
      </c>
    </row>
    <row r="38" spans="2:25" x14ac:dyDescent="0.25">
      <c r="B38" s="39" t="s">
        <v>529</v>
      </c>
      <c r="C38" s="40">
        <v>92.458858909900144</v>
      </c>
      <c r="D38" s="36">
        <v>1.6150396031283802</v>
      </c>
      <c r="W38" s="39" t="s">
        <v>345</v>
      </c>
      <c r="X38" s="40">
        <v>89.214600568909745</v>
      </c>
      <c r="Y38" s="36">
        <v>0.98418538943606859</v>
      </c>
    </row>
    <row r="39" spans="2:25" x14ac:dyDescent="0.25">
      <c r="B39" s="39" t="s">
        <v>532</v>
      </c>
      <c r="C39" s="40">
        <v>80.163673960150092</v>
      </c>
      <c r="D39" s="36">
        <v>1.6664949353204648</v>
      </c>
      <c r="W39" s="39" t="s">
        <v>346</v>
      </c>
      <c r="X39" s="40">
        <v>75.247485110855308</v>
      </c>
      <c r="Y39" s="36">
        <v>6.3673744179047675</v>
      </c>
    </row>
    <row r="40" spans="2:25" x14ac:dyDescent="0.25">
      <c r="B40" s="39" t="s">
        <v>534</v>
      </c>
      <c r="C40" s="40">
        <v>86.004617377552066</v>
      </c>
      <c r="D40" s="36">
        <v>2.1476714699954487</v>
      </c>
      <c r="W40" s="39" t="s">
        <v>347</v>
      </c>
      <c r="X40" s="40">
        <v>79.628311866979757</v>
      </c>
      <c r="Y40" s="36">
        <v>11.12861266743999</v>
      </c>
    </row>
    <row r="41" spans="2:25" x14ac:dyDescent="0.25">
      <c r="B41" s="39" t="s">
        <v>475</v>
      </c>
      <c r="C41" s="40">
        <v>93.503913240755352</v>
      </c>
      <c r="D41" s="36">
        <v>0.27549828675305288</v>
      </c>
      <c r="W41" s="39" t="s">
        <v>348</v>
      </c>
      <c r="X41" s="40">
        <v>88.44086021505376</v>
      </c>
      <c r="Y41" s="36">
        <v>4.4311644005014088</v>
      </c>
    </row>
    <row r="42" spans="2:25" x14ac:dyDescent="0.25">
      <c r="B42" s="39" t="s">
        <v>496</v>
      </c>
      <c r="C42" s="40">
        <v>1.4062347117829093</v>
      </c>
      <c r="D42" s="36">
        <v>0.41715601204918146</v>
      </c>
      <c r="W42" s="39" t="s">
        <v>349</v>
      </c>
      <c r="X42" s="40">
        <v>97.710113960113958</v>
      </c>
      <c r="Y42" s="36">
        <v>0.14285022165335767</v>
      </c>
    </row>
    <row r="43" spans="2:25" x14ac:dyDescent="0.25">
      <c r="B43" s="39" t="s">
        <v>510</v>
      </c>
      <c r="C43" s="40">
        <v>90.771157174930167</v>
      </c>
      <c r="D43" s="36">
        <v>1.5373427208441979</v>
      </c>
      <c r="W43" s="39" t="s">
        <v>350</v>
      </c>
      <c r="X43" s="40">
        <v>77.272727272727266</v>
      </c>
      <c r="Y43" s="36">
        <v>1.5745916432444336</v>
      </c>
    </row>
    <row r="44" spans="2:25" x14ac:dyDescent="0.25">
      <c r="B44" s="39" t="s">
        <v>523</v>
      </c>
      <c r="C44" s="40">
        <v>89.089143459082223</v>
      </c>
      <c r="D44" s="36">
        <v>1.0519540182963383</v>
      </c>
      <c r="W44" s="39" t="s">
        <v>351</v>
      </c>
      <c r="X44" s="40">
        <v>69.31450945964859</v>
      </c>
      <c r="Y44" s="36">
        <v>6.3112162473533804</v>
      </c>
    </row>
    <row r="45" spans="2:25" x14ac:dyDescent="0.25">
      <c r="B45" s="39" t="s">
        <v>730</v>
      </c>
      <c r="C45" s="40">
        <v>84.652949146707826</v>
      </c>
      <c r="D45" s="36">
        <v>0.51836008939226552</v>
      </c>
      <c r="W45" s="39" t="s">
        <v>352</v>
      </c>
      <c r="X45" s="40">
        <v>84.523809523809518</v>
      </c>
      <c r="Y45" s="36">
        <v>4.7797285475916027</v>
      </c>
    </row>
    <row r="46" spans="2:25" x14ac:dyDescent="0.25">
      <c r="B46" s="39" t="s">
        <v>731</v>
      </c>
      <c r="C46" s="40">
        <v>93.40501792114695</v>
      </c>
      <c r="D46" s="36">
        <v>0.45846267037507454</v>
      </c>
      <c r="W46" s="39" t="s">
        <v>353</v>
      </c>
      <c r="X46" s="40">
        <v>6.1840554455892223</v>
      </c>
      <c r="Y46" s="36">
        <v>2.7911156112657638</v>
      </c>
    </row>
    <row r="47" spans="2:25" x14ac:dyDescent="0.25">
      <c r="B47" s="39" t="s">
        <v>732</v>
      </c>
      <c r="C47" s="40">
        <v>90.010701374877797</v>
      </c>
      <c r="D47" s="36">
        <v>0.86741434273408435</v>
      </c>
      <c r="W47" s="39" t="s">
        <v>354</v>
      </c>
      <c r="X47" s="40">
        <v>82.811967852311611</v>
      </c>
      <c r="Y47" s="36">
        <v>0.97102610557046209</v>
      </c>
    </row>
    <row r="48" spans="2:25" x14ac:dyDescent="0.25">
      <c r="B48" s="39" t="s">
        <v>733</v>
      </c>
      <c r="C48" s="40">
        <v>82.567210437772758</v>
      </c>
      <c r="D48" s="36">
        <v>4.0532628134294262</v>
      </c>
      <c r="W48" s="39" t="s">
        <v>355</v>
      </c>
      <c r="X48" s="40">
        <v>76.937229437229448</v>
      </c>
      <c r="Y48" s="36">
        <v>3.2429812143362091</v>
      </c>
    </row>
    <row r="49" spans="2:25" x14ac:dyDescent="0.25">
      <c r="B49" s="39" t="s">
        <v>734</v>
      </c>
      <c r="C49" s="40">
        <v>82.132925572917799</v>
      </c>
      <c r="D49" s="36">
        <v>2.2643215670667294</v>
      </c>
      <c r="W49" s="39" t="s">
        <v>356</v>
      </c>
      <c r="X49" s="40">
        <v>71.322182397451215</v>
      </c>
      <c r="Y49" s="36">
        <v>9.7511104295970732</v>
      </c>
    </row>
    <row r="50" spans="2:25" x14ac:dyDescent="0.25">
      <c r="B50" s="39" t="s">
        <v>478</v>
      </c>
      <c r="C50" s="40">
        <v>92.684942294392627</v>
      </c>
      <c r="D50" s="36">
        <v>2.0288875268923752</v>
      </c>
      <c r="W50" s="39" t="s">
        <v>357</v>
      </c>
      <c r="X50" s="40">
        <v>68.863532034887541</v>
      </c>
      <c r="Y50" s="36">
        <v>9.8451497961423815</v>
      </c>
    </row>
    <row r="51" spans="2:25" x14ac:dyDescent="0.25">
      <c r="B51" s="39" t="s">
        <v>499</v>
      </c>
      <c r="C51" s="40">
        <v>68.454307390434849</v>
      </c>
      <c r="D51" s="36">
        <v>1.2159472039949133</v>
      </c>
      <c r="W51" s="39" t="s">
        <v>358</v>
      </c>
      <c r="X51" s="40">
        <v>54.012137389202259</v>
      </c>
      <c r="Y51" s="36">
        <v>0.99421486134113513</v>
      </c>
    </row>
    <row r="52" spans="2:25" x14ac:dyDescent="0.25">
      <c r="B52" s="39" t="s">
        <v>512</v>
      </c>
      <c r="C52" s="40">
        <v>0.46007055123464657</v>
      </c>
      <c r="D52" s="36">
        <v>0.32467376350085941</v>
      </c>
      <c r="W52" s="39" t="s">
        <v>359</v>
      </c>
      <c r="X52" s="40">
        <v>40.72032558874664</v>
      </c>
      <c r="Y52" s="36">
        <v>5.1905051835528475</v>
      </c>
    </row>
    <row r="53" spans="2:25" x14ac:dyDescent="0.25">
      <c r="B53" s="39" t="s">
        <v>525</v>
      </c>
      <c r="C53" s="40">
        <v>0.8895268225047358</v>
      </c>
      <c r="D53" s="36">
        <v>0.4532113917887472</v>
      </c>
      <c r="W53" s="39" t="s">
        <v>360</v>
      </c>
      <c r="X53" s="40">
        <v>80.769070010449312</v>
      </c>
      <c r="Y53" s="36">
        <v>1.9465253258002913</v>
      </c>
    </row>
    <row r="54" spans="2:25" x14ac:dyDescent="0.25">
      <c r="B54" s="39" t="s">
        <v>735</v>
      </c>
      <c r="C54" s="40">
        <v>46.234856652016028</v>
      </c>
      <c r="D54" s="36">
        <v>3.0638960467704801</v>
      </c>
      <c r="W54" s="39" t="s">
        <v>361</v>
      </c>
      <c r="X54" s="40">
        <v>34.853801169590646</v>
      </c>
      <c r="Y54" s="36">
        <v>7.7341254021020367</v>
      </c>
    </row>
    <row r="55" spans="2:25" x14ac:dyDescent="0.25">
      <c r="B55" s="39" t="s">
        <v>536</v>
      </c>
      <c r="C55" s="40">
        <v>91.746885133981905</v>
      </c>
      <c r="D55" s="36">
        <v>1.8916181306594497</v>
      </c>
      <c r="W55" s="39" t="s">
        <v>362</v>
      </c>
      <c r="X55" s="40">
        <v>61.940268918724691</v>
      </c>
      <c r="Y55" s="36">
        <v>13.389639033476092</v>
      </c>
    </row>
    <row r="56" spans="2:25" x14ac:dyDescent="0.25">
      <c r="B56" s="39" t="s">
        <v>538</v>
      </c>
      <c r="C56" s="40">
        <v>87.806796600058021</v>
      </c>
      <c r="D56" s="36">
        <v>3.2340061179901411</v>
      </c>
      <c r="W56" s="39" t="s">
        <v>363</v>
      </c>
      <c r="X56" s="40">
        <v>85.62573099415205</v>
      </c>
      <c r="Y56" s="36">
        <v>0.73330628488502059</v>
      </c>
    </row>
    <row r="57" spans="2:25" x14ac:dyDescent="0.25">
      <c r="B57" s="39" t="s">
        <v>540</v>
      </c>
      <c r="C57" s="40">
        <v>80.024221270294575</v>
      </c>
      <c r="D57" s="36">
        <v>2.247228075440264</v>
      </c>
      <c r="W57" s="39" t="s">
        <v>364</v>
      </c>
      <c r="X57" s="40">
        <v>76.524747830166547</v>
      </c>
      <c r="Y57" s="36">
        <v>7.739563424705957</v>
      </c>
    </row>
    <row r="58" spans="2:25" x14ac:dyDescent="0.25">
      <c r="B58" s="39" t="s">
        <v>542</v>
      </c>
      <c r="C58" s="40">
        <v>71.628419370354848</v>
      </c>
      <c r="D58" s="36">
        <v>1.3492966696656465</v>
      </c>
      <c r="W58" s="39" t="s">
        <v>365</v>
      </c>
      <c r="X58" s="40">
        <v>46.151571739807032</v>
      </c>
      <c r="Y58" s="36">
        <v>5.5110961107128675</v>
      </c>
    </row>
    <row r="59" spans="2:25" x14ac:dyDescent="0.25">
      <c r="B59" s="39" t="s">
        <v>481</v>
      </c>
      <c r="C59" s="40">
        <v>96.039974177168844</v>
      </c>
      <c r="D59" s="36">
        <v>0.37623161866619781</v>
      </c>
      <c r="W59" s="39" t="s">
        <v>366</v>
      </c>
      <c r="X59" s="40">
        <v>7.2504389666283799</v>
      </c>
      <c r="Y59" s="36">
        <v>0.12138555979153998</v>
      </c>
    </row>
    <row r="60" spans="2:25" ht="15.75" thickBot="1" x14ac:dyDescent="0.3">
      <c r="B60" s="39" t="s">
        <v>501</v>
      </c>
      <c r="C60" s="40">
        <v>97.236134441684769</v>
      </c>
      <c r="D60" s="36">
        <v>0.64335711459846934</v>
      </c>
      <c r="W60" s="41" t="s">
        <v>367</v>
      </c>
      <c r="X60" s="42">
        <v>48.247386142122984</v>
      </c>
      <c r="Y60" s="36">
        <v>3.9899162072020071</v>
      </c>
    </row>
    <row r="61" spans="2:25" x14ac:dyDescent="0.25">
      <c r="B61" s="39" t="s">
        <v>515</v>
      </c>
      <c r="C61" s="40">
        <v>94.864113203213549</v>
      </c>
      <c r="D61" s="36">
        <v>0.70125326536652866</v>
      </c>
    </row>
    <row r="62" spans="2:25" x14ac:dyDescent="0.25">
      <c r="B62" s="39" t="s">
        <v>528</v>
      </c>
      <c r="C62" s="40">
        <v>90.134445908358956</v>
      </c>
      <c r="D62" s="36">
        <v>0.61877556312183157</v>
      </c>
    </row>
    <row r="63" spans="2:25" x14ac:dyDescent="0.25">
      <c r="B63" s="39" t="s">
        <v>737</v>
      </c>
      <c r="C63" s="40">
        <v>67.086981184945216</v>
      </c>
      <c r="D63" s="36">
        <v>2.4972952099005146</v>
      </c>
    </row>
    <row r="64" spans="2:25" x14ac:dyDescent="0.25">
      <c r="B64" s="39" t="s">
        <v>537</v>
      </c>
      <c r="C64" s="40">
        <v>89.044188436183035</v>
      </c>
      <c r="D64" s="36">
        <v>1.0735833628660858</v>
      </c>
    </row>
    <row r="65" spans="2:4" x14ac:dyDescent="0.25">
      <c r="B65" s="39" t="s">
        <v>544</v>
      </c>
      <c r="C65" s="40">
        <v>91.825354747019517</v>
      </c>
      <c r="D65" s="36">
        <v>0.44900364136690069</v>
      </c>
    </row>
    <row r="66" spans="2:4" x14ac:dyDescent="0.25">
      <c r="B66" s="39" t="s">
        <v>739</v>
      </c>
      <c r="C66" s="40">
        <v>82.802862552549655</v>
      </c>
      <c r="D66" s="36">
        <v>0.22673973877383702</v>
      </c>
    </row>
    <row r="67" spans="2:4" x14ac:dyDescent="0.25">
      <c r="B67" s="39" t="s">
        <v>548</v>
      </c>
      <c r="C67" s="40">
        <v>86.279197800862633</v>
      </c>
      <c r="D67" s="36">
        <v>1.3643681345589327</v>
      </c>
    </row>
    <row r="68" spans="2:4" x14ac:dyDescent="0.25">
      <c r="B68" s="39" t="s">
        <v>484</v>
      </c>
      <c r="C68" s="40">
        <v>96.636668825320257</v>
      </c>
      <c r="D68" s="36">
        <v>0.50075724772987851</v>
      </c>
    </row>
    <row r="69" spans="2:4" x14ac:dyDescent="0.25">
      <c r="B69" s="39" t="s">
        <v>415</v>
      </c>
      <c r="C69" s="40">
        <v>96.228901207620751</v>
      </c>
      <c r="D69" s="36">
        <v>0.17811339477560312</v>
      </c>
    </row>
    <row r="70" spans="2:4" x14ac:dyDescent="0.25">
      <c r="B70" s="39" t="s">
        <v>517</v>
      </c>
      <c r="C70" s="40">
        <v>95.690341738897587</v>
      </c>
      <c r="D70" s="36">
        <v>0.37489548338918705</v>
      </c>
    </row>
    <row r="71" spans="2:4" x14ac:dyDescent="0.25">
      <c r="B71" s="39" t="s">
        <v>530</v>
      </c>
      <c r="C71" s="40">
        <v>92.592319108916698</v>
      </c>
      <c r="D71" s="36">
        <v>0.90626728090443476</v>
      </c>
    </row>
    <row r="72" spans="2:4" x14ac:dyDescent="0.25">
      <c r="B72" s="39" t="s">
        <v>740</v>
      </c>
      <c r="C72" s="40">
        <v>68.539325842696641</v>
      </c>
      <c r="D72" s="36">
        <v>1.8059271088001765</v>
      </c>
    </row>
    <row r="73" spans="2:4" x14ac:dyDescent="0.25">
      <c r="B73" s="39" t="s">
        <v>539</v>
      </c>
      <c r="C73" s="40">
        <v>90.887902751702043</v>
      </c>
      <c r="D73" s="36">
        <v>0.760058105827221</v>
      </c>
    </row>
    <row r="74" spans="2:4" x14ac:dyDescent="0.25">
      <c r="B74" s="39" t="s">
        <v>545</v>
      </c>
      <c r="C74" s="40">
        <v>95.916495866285558</v>
      </c>
      <c r="D74" s="36">
        <v>0.29482322898484764</v>
      </c>
    </row>
    <row r="75" spans="2:4" x14ac:dyDescent="0.25">
      <c r="B75" s="39" t="s">
        <v>550</v>
      </c>
      <c r="C75" s="40">
        <v>84.129247342236269</v>
      </c>
      <c r="D75" s="36">
        <v>1.7101271480470865</v>
      </c>
    </row>
    <row r="76" spans="2:4" x14ac:dyDescent="0.25">
      <c r="B76" s="39" t="s">
        <v>552</v>
      </c>
      <c r="C76" s="40">
        <v>15.558840359327684</v>
      </c>
      <c r="D76" s="36">
        <v>0.78078909102227034</v>
      </c>
    </row>
    <row r="77" spans="2:4" x14ac:dyDescent="0.25">
      <c r="B77" s="39" t="s">
        <v>487</v>
      </c>
      <c r="C77" s="40">
        <v>97.789870542311562</v>
      </c>
      <c r="D77" s="36">
        <v>0.52303718945180511</v>
      </c>
    </row>
    <row r="78" spans="2:4" x14ac:dyDescent="0.25">
      <c r="B78" s="39" t="s">
        <v>503</v>
      </c>
      <c r="C78" s="40">
        <v>91.308615260520881</v>
      </c>
      <c r="D78" s="36">
        <v>1.4970099873806335</v>
      </c>
    </row>
    <row r="79" spans="2:4" x14ac:dyDescent="0.25">
      <c r="B79" s="39" t="s">
        <v>519</v>
      </c>
      <c r="C79" s="40">
        <v>95.290203623536954</v>
      </c>
      <c r="D79" s="36">
        <v>0.28118422169786184</v>
      </c>
    </row>
    <row r="80" spans="2:4" x14ac:dyDescent="0.25">
      <c r="B80" s="39" t="s">
        <v>533</v>
      </c>
      <c r="C80" s="40">
        <v>89.986215074200217</v>
      </c>
      <c r="D80" s="36">
        <v>1.3382650397270555</v>
      </c>
    </row>
    <row r="81" spans="2:4" x14ac:dyDescent="0.25">
      <c r="B81" s="39" t="s">
        <v>741</v>
      </c>
      <c r="C81" s="40">
        <v>59.966092163848714</v>
      </c>
      <c r="D81" s="36">
        <v>2.723844379240997</v>
      </c>
    </row>
    <row r="82" spans="2:4" x14ac:dyDescent="0.25">
      <c r="B82" s="39" t="s">
        <v>541</v>
      </c>
      <c r="C82" s="40">
        <v>88.988819312978322</v>
      </c>
      <c r="D82" s="36">
        <v>1.1135103607772656</v>
      </c>
    </row>
    <row r="83" spans="2:4" x14ac:dyDescent="0.25">
      <c r="B83" s="39" t="s">
        <v>742</v>
      </c>
      <c r="C83" s="40">
        <v>93.369618513512265</v>
      </c>
      <c r="D83" s="36">
        <v>0.81289839416664189</v>
      </c>
    </row>
    <row r="84" spans="2:4" x14ac:dyDescent="0.25">
      <c r="B84" s="39" t="s">
        <v>551</v>
      </c>
      <c r="C84" s="40">
        <v>95.201587539777222</v>
      </c>
      <c r="D84" s="36">
        <v>0.30019554922477437</v>
      </c>
    </row>
    <row r="85" spans="2:4" x14ac:dyDescent="0.25">
      <c r="B85" s="39" t="s">
        <v>554</v>
      </c>
      <c r="C85" s="40">
        <v>87.146653887200614</v>
      </c>
      <c r="D85" s="36">
        <v>1.2940518468375675</v>
      </c>
    </row>
    <row r="86" spans="2:4" x14ac:dyDescent="0.25">
      <c r="B86" t="s">
        <v>490</v>
      </c>
      <c r="C86" s="40">
        <v>93.529147940594427</v>
      </c>
      <c r="D86" s="36">
        <v>0.99679698574291109</v>
      </c>
    </row>
    <row r="87" spans="2:4" x14ac:dyDescent="0.25">
      <c r="B87" t="s">
        <v>506</v>
      </c>
      <c r="C87" s="40">
        <v>92.633799039329006</v>
      </c>
      <c r="D87" s="36">
        <v>1.1299501257663502</v>
      </c>
    </row>
    <row r="88" spans="2:4" x14ac:dyDescent="0.25">
      <c r="B88" t="s">
        <v>521</v>
      </c>
      <c r="C88" s="40">
        <v>93.006068885062447</v>
      </c>
      <c r="D88" s="36">
        <v>1.0282552096785555</v>
      </c>
    </row>
    <row r="89" spans="2:4" x14ac:dyDescent="0.25">
      <c r="B89" t="s">
        <v>535</v>
      </c>
      <c r="C89" s="40">
        <v>90.428799988048752</v>
      </c>
      <c r="D89" s="36">
        <v>0.87447798480844985</v>
      </c>
    </row>
    <row r="90" spans="2:4" x14ac:dyDescent="0.25">
      <c r="B90" t="s">
        <v>744</v>
      </c>
      <c r="C90" s="40">
        <v>58.339891330905452</v>
      </c>
      <c r="D90" s="36">
        <v>2.3243705803725137</v>
      </c>
    </row>
    <row r="91" spans="2:4" x14ac:dyDescent="0.25">
      <c r="B91" t="s">
        <v>543</v>
      </c>
      <c r="C91" s="40">
        <v>83.417402845932273</v>
      </c>
      <c r="D91" s="36">
        <v>1.7938110265301668</v>
      </c>
    </row>
    <row r="92" spans="2:4" x14ac:dyDescent="0.25">
      <c r="B92" t="s">
        <v>549</v>
      </c>
      <c r="C92" s="40">
        <v>95.26675902688261</v>
      </c>
      <c r="D92" s="36">
        <v>0.89829812869168024</v>
      </c>
    </row>
    <row r="93" spans="2:4" x14ac:dyDescent="0.25">
      <c r="B93" t="s">
        <v>553</v>
      </c>
      <c r="C93" s="40">
        <v>1.952003284304294</v>
      </c>
      <c r="D93" s="36">
        <v>0.12866246094220196</v>
      </c>
    </row>
    <row r="94" spans="2:4" x14ac:dyDescent="0.25">
      <c r="B94" t="s">
        <v>555</v>
      </c>
      <c r="C94" s="40">
        <v>77.17590094690803</v>
      </c>
      <c r="D94" s="36">
        <v>0.92779084409843138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A.cer 1</vt:lpstr>
      <vt:lpstr>Acer 1 ova counts</vt:lpstr>
      <vt:lpstr>A.cer 2</vt:lpstr>
      <vt:lpstr>A.cer big graph</vt:lpstr>
      <vt:lpstr>A.cer duplicates</vt:lpstr>
      <vt:lpstr>O.fav 1</vt:lpstr>
      <vt:lpstr>O.fav 2</vt:lpstr>
      <vt:lpstr>Norm. Dist w self crosses </vt:lpstr>
      <vt:lpstr>Norm.Dist.No.Self</vt:lpstr>
      <vt:lpstr>O.fav big graph</vt:lpstr>
      <vt:lpstr>O.fav duplicates 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Parsons</dc:creator>
  <cp:lastModifiedBy>Emily Parsons</cp:lastModifiedBy>
  <cp:lastPrinted>2019-08-14T18:26:59Z</cp:lastPrinted>
  <dcterms:created xsi:type="dcterms:W3CDTF">2019-08-06T16:05:35Z</dcterms:created>
  <dcterms:modified xsi:type="dcterms:W3CDTF">2020-02-05T00:43:08Z</dcterms:modified>
</cp:coreProperties>
</file>