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Theoretical models\Cobb-Douglas model\"/>
    </mc:Choice>
  </mc:AlternateContent>
  <xr:revisionPtr revIDLastSave="0" documentId="13_ncr:1_{B2621CA1-E792-4749-8556-465ADB234FF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emand" sheetId="2" r:id="rId1"/>
    <sheet name="Supply" sheetId="1" r:id="rId2"/>
    <sheet name="Equilibrium" sheetId="6" r:id="rId3"/>
    <sheet name="Simple 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K7" i="4"/>
  <c r="L4" i="4"/>
  <c r="K4" i="4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01" i="4"/>
  <c r="C99" i="4"/>
  <c r="C93" i="4"/>
  <c r="C91" i="4"/>
  <c r="C85" i="4"/>
  <c r="C83" i="4"/>
  <c r="C77" i="4"/>
  <c r="C75" i="4"/>
  <c r="C69" i="4"/>
  <c r="C67" i="4"/>
  <c r="C61" i="4"/>
  <c r="C59" i="4"/>
  <c r="C53" i="4"/>
  <c r="C51" i="4"/>
  <c r="C45" i="4"/>
  <c r="C43" i="4"/>
  <c r="C37" i="4"/>
  <c r="C35" i="4"/>
  <c r="C29" i="4"/>
  <c r="C27" i="4"/>
  <c r="C21" i="4"/>
  <c r="C19" i="4"/>
  <c r="C13" i="4"/>
  <c r="C11" i="4"/>
  <c r="C5" i="4"/>
  <c r="C3" i="4"/>
  <c r="D96" i="4"/>
  <c r="D95" i="4"/>
  <c r="D88" i="4"/>
  <c r="D87" i="4"/>
  <c r="D80" i="4"/>
  <c r="D79" i="4"/>
  <c r="D72" i="4"/>
  <c r="D71" i="4"/>
  <c r="D64" i="4"/>
  <c r="D63" i="4"/>
  <c r="D56" i="4"/>
  <c r="D55" i="4"/>
  <c r="D48" i="4"/>
  <c r="D47" i="4"/>
  <c r="D40" i="4"/>
  <c r="D39" i="4"/>
  <c r="D32" i="4"/>
  <c r="D31" i="4"/>
  <c r="D24" i="4"/>
  <c r="D23" i="4"/>
  <c r="D16" i="4"/>
  <c r="D15" i="4"/>
  <c r="D8" i="4"/>
  <c r="D7" i="4"/>
  <c r="C2" i="4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02" i="4"/>
  <c r="C102" i="4" s="1"/>
  <c r="A101" i="4"/>
  <c r="D101" i="4" s="1"/>
  <c r="A100" i="4"/>
  <c r="D100" i="4" s="1"/>
  <c r="A99" i="4"/>
  <c r="D99" i="4" s="1"/>
  <c r="A98" i="4"/>
  <c r="D98" i="4" s="1"/>
  <c r="A97" i="4"/>
  <c r="C97" i="4" s="1"/>
  <c r="A96" i="4"/>
  <c r="C96" i="4" s="1"/>
  <c r="A95" i="4"/>
  <c r="C95" i="4" s="1"/>
  <c r="A94" i="4"/>
  <c r="C94" i="4" s="1"/>
  <c r="A93" i="4"/>
  <c r="D93" i="4" s="1"/>
  <c r="A92" i="4"/>
  <c r="D92" i="4" s="1"/>
  <c r="A91" i="4"/>
  <c r="D91" i="4" s="1"/>
  <c r="A90" i="4"/>
  <c r="D90" i="4" s="1"/>
  <c r="A89" i="4"/>
  <c r="C89" i="4" s="1"/>
  <c r="A88" i="4"/>
  <c r="C88" i="4" s="1"/>
  <c r="A87" i="4"/>
  <c r="C87" i="4" s="1"/>
  <c r="A86" i="4"/>
  <c r="C86" i="4" s="1"/>
  <c r="A85" i="4"/>
  <c r="D85" i="4" s="1"/>
  <c r="A84" i="4"/>
  <c r="D84" i="4" s="1"/>
  <c r="A83" i="4"/>
  <c r="D83" i="4" s="1"/>
  <c r="A82" i="4"/>
  <c r="D82" i="4" s="1"/>
  <c r="A81" i="4"/>
  <c r="C81" i="4" s="1"/>
  <c r="A80" i="4"/>
  <c r="C80" i="4" s="1"/>
  <c r="A79" i="4"/>
  <c r="C79" i="4" s="1"/>
  <c r="A78" i="4"/>
  <c r="C78" i="4" s="1"/>
  <c r="A77" i="4"/>
  <c r="D77" i="4" s="1"/>
  <c r="A76" i="4"/>
  <c r="D76" i="4" s="1"/>
  <c r="A75" i="4"/>
  <c r="D75" i="4" s="1"/>
  <c r="A74" i="4"/>
  <c r="D74" i="4" s="1"/>
  <c r="A73" i="4"/>
  <c r="C73" i="4" s="1"/>
  <c r="A72" i="4"/>
  <c r="C72" i="4" s="1"/>
  <c r="A71" i="4"/>
  <c r="C71" i="4" s="1"/>
  <c r="A70" i="4"/>
  <c r="C70" i="4" s="1"/>
  <c r="A69" i="4"/>
  <c r="D69" i="4" s="1"/>
  <c r="A68" i="4"/>
  <c r="D68" i="4" s="1"/>
  <c r="A67" i="4"/>
  <c r="D67" i="4" s="1"/>
  <c r="A66" i="4"/>
  <c r="D66" i="4" s="1"/>
  <c r="A65" i="4"/>
  <c r="C65" i="4" s="1"/>
  <c r="A64" i="4"/>
  <c r="C64" i="4" s="1"/>
  <c r="A63" i="4"/>
  <c r="C63" i="4" s="1"/>
  <c r="A62" i="4"/>
  <c r="C62" i="4" s="1"/>
  <c r="A61" i="4"/>
  <c r="D61" i="4" s="1"/>
  <c r="A60" i="4"/>
  <c r="D60" i="4" s="1"/>
  <c r="A59" i="4"/>
  <c r="D59" i="4" s="1"/>
  <c r="A58" i="4"/>
  <c r="D58" i="4" s="1"/>
  <c r="A57" i="4"/>
  <c r="C57" i="4" s="1"/>
  <c r="A56" i="4"/>
  <c r="C56" i="4" s="1"/>
  <c r="A55" i="4"/>
  <c r="C55" i="4" s="1"/>
  <c r="A54" i="4"/>
  <c r="C54" i="4" s="1"/>
  <c r="A53" i="4"/>
  <c r="D53" i="4" s="1"/>
  <c r="A52" i="4"/>
  <c r="D52" i="4" s="1"/>
  <c r="A51" i="4"/>
  <c r="D51" i="4" s="1"/>
  <c r="A50" i="4"/>
  <c r="D50" i="4" s="1"/>
  <c r="A49" i="4"/>
  <c r="C49" i="4" s="1"/>
  <c r="A48" i="4"/>
  <c r="C48" i="4" s="1"/>
  <c r="A47" i="4"/>
  <c r="C47" i="4" s="1"/>
  <c r="A46" i="4"/>
  <c r="C46" i="4" s="1"/>
  <c r="A45" i="4"/>
  <c r="D45" i="4" s="1"/>
  <c r="A44" i="4"/>
  <c r="D44" i="4" s="1"/>
  <c r="A43" i="4"/>
  <c r="D43" i="4" s="1"/>
  <c r="A42" i="4"/>
  <c r="D42" i="4" s="1"/>
  <c r="A41" i="4"/>
  <c r="C41" i="4" s="1"/>
  <c r="A40" i="4"/>
  <c r="C40" i="4" s="1"/>
  <c r="A39" i="4"/>
  <c r="C39" i="4" s="1"/>
  <c r="A38" i="4"/>
  <c r="C38" i="4" s="1"/>
  <c r="A37" i="4"/>
  <c r="D37" i="4" s="1"/>
  <c r="A36" i="4"/>
  <c r="D36" i="4" s="1"/>
  <c r="A35" i="4"/>
  <c r="D35" i="4" s="1"/>
  <c r="A34" i="4"/>
  <c r="D34" i="4" s="1"/>
  <c r="A33" i="4"/>
  <c r="C33" i="4" s="1"/>
  <c r="A32" i="4"/>
  <c r="C32" i="4" s="1"/>
  <c r="A31" i="4"/>
  <c r="C31" i="4" s="1"/>
  <c r="A30" i="4"/>
  <c r="C30" i="4" s="1"/>
  <c r="A29" i="4"/>
  <c r="D29" i="4" s="1"/>
  <c r="A28" i="4"/>
  <c r="D28" i="4" s="1"/>
  <c r="A27" i="4"/>
  <c r="D27" i="4" s="1"/>
  <c r="A26" i="4"/>
  <c r="D26" i="4" s="1"/>
  <c r="A25" i="4"/>
  <c r="C25" i="4" s="1"/>
  <c r="A24" i="4"/>
  <c r="C24" i="4" s="1"/>
  <c r="A23" i="4"/>
  <c r="C23" i="4" s="1"/>
  <c r="A22" i="4"/>
  <c r="C22" i="4" s="1"/>
  <c r="A21" i="4"/>
  <c r="D21" i="4" s="1"/>
  <c r="A20" i="4"/>
  <c r="D20" i="4" s="1"/>
  <c r="A19" i="4"/>
  <c r="D19" i="4" s="1"/>
  <c r="A18" i="4"/>
  <c r="D18" i="4" s="1"/>
  <c r="A17" i="4"/>
  <c r="C17" i="4" s="1"/>
  <c r="A16" i="4"/>
  <c r="C16" i="4" s="1"/>
  <c r="A15" i="4"/>
  <c r="C15" i="4" s="1"/>
  <c r="A14" i="4"/>
  <c r="C14" i="4" s="1"/>
  <c r="A13" i="4"/>
  <c r="D13" i="4" s="1"/>
  <c r="A12" i="4"/>
  <c r="D12" i="4" s="1"/>
  <c r="A11" i="4"/>
  <c r="D11" i="4" s="1"/>
  <c r="A10" i="4"/>
  <c r="D10" i="4" s="1"/>
  <c r="A9" i="4"/>
  <c r="C9" i="4" s="1"/>
  <c r="A8" i="4"/>
  <c r="C8" i="4" s="1"/>
  <c r="A7" i="4"/>
  <c r="C7" i="4" s="1"/>
  <c r="A6" i="4"/>
  <c r="C6" i="4" s="1"/>
  <c r="A5" i="4"/>
  <c r="A4" i="4"/>
  <c r="A3" i="4"/>
  <c r="D3" i="4" s="1"/>
  <c r="A2" i="4"/>
  <c r="E2" i="4"/>
  <c r="F2" i="4"/>
  <c r="D2" i="6"/>
  <c r="B2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D2" i="4"/>
  <c r="B2" i="4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3" i="2"/>
  <c r="D17" i="1"/>
  <c r="C17" i="1"/>
  <c r="B17" i="1"/>
  <c r="E17" i="1"/>
  <c r="B2" i="2"/>
  <c r="B4" i="1"/>
  <c r="B5" i="1" s="1"/>
  <c r="B6" i="1" s="1"/>
  <c r="B7" i="1" s="1"/>
  <c r="B8" i="1" s="1"/>
  <c r="B9" i="1" s="1"/>
  <c r="B10" i="1" s="1"/>
  <c r="B11" i="1" s="1"/>
  <c r="B12" i="1" s="1"/>
  <c r="B13" i="1" s="1"/>
  <c r="D2" i="1"/>
  <c r="E2" i="1" s="1"/>
  <c r="F2" i="1" s="1"/>
  <c r="G2" i="1" s="1"/>
  <c r="H2" i="1" s="1"/>
  <c r="I2" i="1" s="1"/>
  <c r="J2" i="1" s="1"/>
  <c r="K2" i="1" s="1"/>
  <c r="L2" i="1" s="1"/>
  <c r="M2" i="1" s="1"/>
  <c r="D57" i="4" l="1"/>
  <c r="D97" i="4"/>
  <c r="D6" i="4"/>
  <c r="D14" i="4"/>
  <c r="D22" i="4"/>
  <c r="D30" i="4"/>
  <c r="D38" i="4"/>
  <c r="D46" i="4"/>
  <c r="D54" i="4"/>
  <c r="D62" i="4"/>
  <c r="D70" i="4"/>
  <c r="D78" i="4"/>
  <c r="D86" i="4"/>
  <c r="D94" i="4"/>
  <c r="D102" i="4"/>
  <c r="C10" i="4"/>
  <c r="C18" i="4"/>
  <c r="C26" i="4"/>
  <c r="C34" i="4"/>
  <c r="C42" i="4"/>
  <c r="C50" i="4"/>
  <c r="C58" i="4"/>
  <c r="C66" i="4"/>
  <c r="C74" i="4"/>
  <c r="C82" i="4"/>
  <c r="C90" i="4"/>
  <c r="C98" i="4"/>
  <c r="C4" i="4"/>
  <c r="C12" i="4"/>
  <c r="C20" i="4"/>
  <c r="C28" i="4"/>
  <c r="C36" i="4"/>
  <c r="C44" i="4"/>
  <c r="C52" i="4"/>
  <c r="C60" i="4"/>
  <c r="C68" i="4"/>
  <c r="C76" i="4"/>
  <c r="C84" i="4"/>
  <c r="C92" i="4"/>
  <c r="C100" i="4"/>
  <c r="D25" i="4"/>
  <c r="D49" i="4"/>
  <c r="D81" i="4"/>
  <c r="D9" i="4"/>
  <c r="D33" i="4"/>
  <c r="D73" i="4"/>
  <c r="D41" i="4"/>
  <c r="D89" i="4"/>
  <c r="D4" i="4"/>
  <c r="E4" i="4" s="1"/>
  <c r="D17" i="4"/>
  <c r="D65" i="4"/>
  <c r="D5" i="4"/>
  <c r="E5" i="4" s="1"/>
  <c r="E3" i="4"/>
  <c r="D18" i="1"/>
  <c r="E18" i="1"/>
  <c r="D3" i="6" s="1"/>
  <c r="C18" i="1"/>
  <c r="B3" i="4"/>
  <c r="B4" i="4"/>
  <c r="B5" i="4"/>
  <c r="E28" i="1"/>
  <c r="D13" i="6" s="1"/>
  <c r="E117" i="1"/>
  <c r="D102" i="6" s="1"/>
  <c r="E30" i="1"/>
  <c r="D15" i="6" s="1"/>
  <c r="E54" i="1"/>
  <c r="D39" i="6" s="1"/>
  <c r="E78" i="1"/>
  <c r="D63" i="6" s="1"/>
  <c r="E110" i="1"/>
  <c r="D95" i="6" s="1"/>
  <c r="E23" i="1"/>
  <c r="D8" i="6" s="1"/>
  <c r="E31" i="1"/>
  <c r="D16" i="6" s="1"/>
  <c r="E39" i="1"/>
  <c r="D24" i="6" s="1"/>
  <c r="E47" i="1"/>
  <c r="D32" i="6" s="1"/>
  <c r="E55" i="1"/>
  <c r="D40" i="6" s="1"/>
  <c r="E63" i="1"/>
  <c r="D48" i="6" s="1"/>
  <c r="E71" i="1"/>
  <c r="D56" i="6" s="1"/>
  <c r="E79" i="1"/>
  <c r="D64" i="6" s="1"/>
  <c r="E87" i="1"/>
  <c r="D72" i="6" s="1"/>
  <c r="E95" i="1"/>
  <c r="D80" i="6" s="1"/>
  <c r="E103" i="1"/>
  <c r="D88" i="6" s="1"/>
  <c r="E111" i="1"/>
  <c r="D96" i="6" s="1"/>
  <c r="E56" i="1"/>
  <c r="D41" i="6" s="1"/>
  <c r="E88" i="1"/>
  <c r="D73" i="6" s="1"/>
  <c r="E112" i="1"/>
  <c r="D97" i="6" s="1"/>
  <c r="E70" i="1"/>
  <c r="D55" i="6" s="1"/>
  <c r="E102" i="1"/>
  <c r="D87" i="6" s="1"/>
  <c r="E24" i="1"/>
  <c r="D9" i="6" s="1"/>
  <c r="E64" i="1"/>
  <c r="D49" i="6" s="1"/>
  <c r="E80" i="1"/>
  <c r="D65" i="6" s="1"/>
  <c r="E104" i="1"/>
  <c r="D89" i="6" s="1"/>
  <c r="E25" i="1"/>
  <c r="D10" i="6" s="1"/>
  <c r="E33" i="1"/>
  <c r="D18" i="6" s="1"/>
  <c r="E41" i="1"/>
  <c r="D26" i="6" s="1"/>
  <c r="E49" i="1"/>
  <c r="D34" i="6" s="1"/>
  <c r="E57" i="1"/>
  <c r="D42" i="6" s="1"/>
  <c r="E65" i="1"/>
  <c r="D50" i="6" s="1"/>
  <c r="E73" i="1"/>
  <c r="D58" i="6" s="1"/>
  <c r="E81" i="1"/>
  <c r="D66" i="6" s="1"/>
  <c r="E89" i="1"/>
  <c r="D74" i="6" s="1"/>
  <c r="E97" i="1"/>
  <c r="D82" i="6" s="1"/>
  <c r="E105" i="1"/>
  <c r="D90" i="6" s="1"/>
  <c r="E113" i="1"/>
  <c r="D98" i="6" s="1"/>
  <c r="E38" i="1"/>
  <c r="D23" i="6" s="1"/>
  <c r="E86" i="1"/>
  <c r="D71" i="6" s="1"/>
  <c r="E48" i="1"/>
  <c r="D33" i="6" s="1"/>
  <c r="E96" i="1"/>
  <c r="D81" i="6" s="1"/>
  <c r="E26" i="1"/>
  <c r="D11" i="6" s="1"/>
  <c r="E34" i="1"/>
  <c r="D19" i="6" s="1"/>
  <c r="E42" i="1"/>
  <c r="D27" i="6" s="1"/>
  <c r="E50" i="1"/>
  <c r="D35" i="6" s="1"/>
  <c r="E58" i="1"/>
  <c r="D43" i="6" s="1"/>
  <c r="E66" i="1"/>
  <c r="D51" i="6" s="1"/>
  <c r="E74" i="1"/>
  <c r="D59" i="6" s="1"/>
  <c r="E82" i="1"/>
  <c r="D67" i="6" s="1"/>
  <c r="E90" i="1"/>
  <c r="D75" i="6" s="1"/>
  <c r="E98" i="1"/>
  <c r="D83" i="6" s="1"/>
  <c r="E106" i="1"/>
  <c r="D91" i="6" s="1"/>
  <c r="E114" i="1"/>
  <c r="D99" i="6" s="1"/>
  <c r="E46" i="1"/>
  <c r="D31" i="6" s="1"/>
  <c r="E19" i="1"/>
  <c r="D4" i="6" s="1"/>
  <c r="E27" i="1"/>
  <c r="D12" i="6" s="1"/>
  <c r="E35" i="1"/>
  <c r="D20" i="6" s="1"/>
  <c r="E43" i="1"/>
  <c r="D28" i="6" s="1"/>
  <c r="E51" i="1"/>
  <c r="D36" i="6" s="1"/>
  <c r="E59" i="1"/>
  <c r="D44" i="6" s="1"/>
  <c r="E67" i="1"/>
  <c r="D52" i="6" s="1"/>
  <c r="E75" i="1"/>
  <c r="D60" i="6" s="1"/>
  <c r="E83" i="1"/>
  <c r="D68" i="6" s="1"/>
  <c r="E91" i="1"/>
  <c r="D76" i="6" s="1"/>
  <c r="E99" i="1"/>
  <c r="D84" i="6" s="1"/>
  <c r="E107" i="1"/>
  <c r="D92" i="6" s="1"/>
  <c r="E115" i="1"/>
  <c r="D100" i="6" s="1"/>
  <c r="E32" i="1"/>
  <c r="D17" i="6" s="1"/>
  <c r="E116" i="1"/>
  <c r="D101" i="6" s="1"/>
  <c r="E22" i="1"/>
  <c r="D7" i="6" s="1"/>
  <c r="E62" i="1"/>
  <c r="D47" i="6" s="1"/>
  <c r="E94" i="1"/>
  <c r="D79" i="6" s="1"/>
  <c r="E40" i="1"/>
  <c r="D25" i="6" s="1"/>
  <c r="E72" i="1"/>
  <c r="D57" i="6" s="1"/>
  <c r="E20" i="1"/>
  <c r="D5" i="6" s="1"/>
  <c r="E36" i="1"/>
  <c r="D21" i="6" s="1"/>
  <c r="E44" i="1"/>
  <c r="D29" i="6" s="1"/>
  <c r="E52" i="1"/>
  <c r="D37" i="6" s="1"/>
  <c r="E60" i="1"/>
  <c r="D45" i="6" s="1"/>
  <c r="E68" i="1"/>
  <c r="D53" i="6" s="1"/>
  <c r="E76" i="1"/>
  <c r="D61" i="6" s="1"/>
  <c r="E84" i="1"/>
  <c r="D69" i="6" s="1"/>
  <c r="E92" i="1"/>
  <c r="D77" i="6" s="1"/>
  <c r="E100" i="1"/>
  <c r="D85" i="6" s="1"/>
  <c r="E108" i="1"/>
  <c r="D93" i="6" s="1"/>
  <c r="E21" i="1"/>
  <c r="D6" i="6" s="1"/>
  <c r="E29" i="1"/>
  <c r="D14" i="6" s="1"/>
  <c r="E37" i="1"/>
  <c r="D22" i="6" s="1"/>
  <c r="E45" i="1"/>
  <c r="D30" i="6" s="1"/>
  <c r="E53" i="1"/>
  <c r="D38" i="6" s="1"/>
  <c r="E61" i="1"/>
  <c r="D46" i="6" s="1"/>
  <c r="E69" i="1"/>
  <c r="D54" i="6" s="1"/>
  <c r="E77" i="1"/>
  <c r="D62" i="6" s="1"/>
  <c r="E85" i="1"/>
  <c r="D70" i="6" s="1"/>
  <c r="E93" i="1"/>
  <c r="D78" i="6" s="1"/>
  <c r="E101" i="1"/>
  <c r="D86" i="6" s="1"/>
  <c r="E109" i="1"/>
  <c r="D94" i="6" s="1"/>
  <c r="D30" i="1"/>
  <c r="D110" i="1"/>
  <c r="D23" i="1"/>
  <c r="D31" i="1"/>
  <c r="D39" i="1"/>
  <c r="D47" i="1"/>
  <c r="D55" i="1"/>
  <c r="D63" i="1"/>
  <c r="D71" i="1"/>
  <c r="D79" i="1"/>
  <c r="D87" i="1"/>
  <c r="D95" i="1"/>
  <c r="D103" i="1"/>
  <c r="D111" i="1"/>
  <c r="D40" i="1"/>
  <c r="D48" i="1"/>
  <c r="D56" i="1"/>
  <c r="D64" i="1"/>
  <c r="D72" i="1"/>
  <c r="D80" i="1"/>
  <c r="D88" i="1"/>
  <c r="D96" i="1"/>
  <c r="D104" i="1"/>
  <c r="D112" i="1"/>
  <c r="D22" i="1"/>
  <c r="D46" i="1"/>
  <c r="D78" i="1"/>
  <c r="D24" i="1"/>
  <c r="D25" i="1"/>
  <c r="D33" i="1"/>
  <c r="D41" i="1"/>
  <c r="D49" i="1"/>
  <c r="D57" i="1"/>
  <c r="D65" i="1"/>
  <c r="D73" i="1"/>
  <c r="D81" i="1"/>
  <c r="D89" i="1"/>
  <c r="D97" i="1"/>
  <c r="D105" i="1"/>
  <c r="D113" i="1"/>
  <c r="D62" i="1"/>
  <c r="D86" i="1"/>
  <c r="D32" i="1"/>
  <c r="D26" i="1"/>
  <c r="D34" i="1"/>
  <c r="D42" i="1"/>
  <c r="D50" i="1"/>
  <c r="D58" i="1"/>
  <c r="D66" i="1"/>
  <c r="D74" i="1"/>
  <c r="D82" i="1"/>
  <c r="D90" i="1"/>
  <c r="D98" i="1"/>
  <c r="D106" i="1"/>
  <c r="D114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38" i="1"/>
  <c r="D70" i="1"/>
  <c r="D94" i="1"/>
  <c r="D20" i="1"/>
  <c r="D36" i="1"/>
  <c r="D60" i="1"/>
  <c r="D92" i="1"/>
  <c r="D116" i="1"/>
  <c r="D54" i="1"/>
  <c r="D102" i="1"/>
  <c r="D28" i="1"/>
  <c r="D44" i="1"/>
  <c r="D52" i="1"/>
  <c r="D68" i="1"/>
  <c r="D76" i="1"/>
  <c r="D84" i="1"/>
  <c r="D100" i="1"/>
  <c r="D108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C117" i="1"/>
  <c r="C39" i="1"/>
  <c r="C71" i="1"/>
  <c r="C23" i="1"/>
  <c r="C63" i="1"/>
  <c r="C64" i="1"/>
  <c r="C22" i="1"/>
  <c r="C30" i="1"/>
  <c r="C38" i="1"/>
  <c r="C46" i="1"/>
  <c r="C54" i="1"/>
  <c r="C62" i="1"/>
  <c r="C70" i="1"/>
  <c r="C78" i="1"/>
  <c r="C86" i="1"/>
  <c r="C94" i="1"/>
  <c r="C102" i="1"/>
  <c r="C110" i="1"/>
  <c r="C48" i="1"/>
  <c r="C112" i="1"/>
  <c r="C87" i="1"/>
  <c r="C32" i="1"/>
  <c r="C25" i="1"/>
  <c r="C33" i="1"/>
  <c r="C41" i="1"/>
  <c r="C49" i="1"/>
  <c r="C57" i="1"/>
  <c r="C65" i="1"/>
  <c r="C73" i="1"/>
  <c r="C81" i="1"/>
  <c r="C89" i="1"/>
  <c r="C97" i="1"/>
  <c r="C105" i="1"/>
  <c r="C113" i="1"/>
  <c r="C55" i="1"/>
  <c r="C40" i="1"/>
  <c r="C72" i="1"/>
  <c r="C80" i="1"/>
  <c r="C96" i="1"/>
  <c r="C104" i="1"/>
  <c r="C26" i="1"/>
  <c r="C34" i="1"/>
  <c r="C42" i="1"/>
  <c r="C50" i="1"/>
  <c r="C58" i="1"/>
  <c r="C66" i="1"/>
  <c r="C74" i="1"/>
  <c r="C82" i="1"/>
  <c r="C90" i="1"/>
  <c r="C98" i="1"/>
  <c r="C106" i="1"/>
  <c r="C114" i="1"/>
  <c r="C1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47" i="1"/>
  <c r="C79" i="1"/>
  <c r="C103" i="1"/>
  <c r="C116" i="1"/>
  <c r="C31" i="1"/>
  <c r="C95" i="1"/>
  <c r="C24" i="1"/>
  <c r="C56" i="1"/>
  <c r="C88" i="1"/>
  <c r="C20" i="1"/>
  <c r="C28" i="1"/>
  <c r="C36" i="1"/>
  <c r="C44" i="1"/>
  <c r="C52" i="1"/>
  <c r="C60" i="1"/>
  <c r="C68" i="1"/>
  <c r="C76" i="1"/>
  <c r="C84" i="1"/>
  <c r="C92" i="1"/>
  <c r="C100" i="1"/>
  <c r="C108" i="1"/>
  <c r="C21" i="1"/>
  <c r="C29" i="1"/>
  <c r="C37" i="1"/>
  <c r="C45" i="1"/>
  <c r="C53" i="1"/>
  <c r="C61" i="1"/>
  <c r="C69" i="1"/>
  <c r="C77" i="1"/>
  <c r="C85" i="1"/>
  <c r="C93" i="1"/>
  <c r="C101" i="1"/>
  <c r="C109" i="1"/>
  <c r="B57" i="2"/>
  <c r="B57" i="6" s="1"/>
  <c r="B64" i="2"/>
  <c r="B64" i="6" s="1"/>
  <c r="B12" i="2"/>
  <c r="B12" i="6" s="1"/>
  <c r="B25" i="2"/>
  <c r="B25" i="6" s="1"/>
  <c r="B54" i="2"/>
  <c r="B54" i="6" s="1"/>
  <c r="B38" i="2"/>
  <c r="B38" i="6" s="1"/>
  <c r="B50" i="2"/>
  <c r="B50" i="6" s="1"/>
  <c r="B14" i="2"/>
  <c r="B14" i="6" s="1"/>
  <c r="B40" i="2"/>
  <c r="B40" i="6" s="1"/>
  <c r="B8" i="2"/>
  <c r="B8" i="6" s="1"/>
  <c r="B20" i="2"/>
  <c r="B20" i="6" s="1"/>
  <c r="B33" i="2"/>
  <c r="B33" i="6" s="1"/>
  <c r="B46" i="2"/>
  <c r="B46" i="6" s="1"/>
  <c r="B62" i="2"/>
  <c r="B62" i="6" s="1"/>
  <c r="B9" i="2"/>
  <c r="B9" i="6" s="1"/>
  <c r="B22" i="2"/>
  <c r="B22" i="6" s="1"/>
  <c r="B34" i="2"/>
  <c r="B34" i="6" s="1"/>
  <c r="B48" i="2"/>
  <c r="B48" i="6" s="1"/>
  <c r="B26" i="2"/>
  <c r="B26" i="6" s="1"/>
  <c r="B4" i="2"/>
  <c r="B4" i="6" s="1"/>
  <c r="B17" i="2"/>
  <c r="B17" i="6" s="1"/>
  <c r="B30" i="2"/>
  <c r="B30" i="6" s="1"/>
  <c r="B42" i="2"/>
  <c r="B42" i="6" s="1"/>
  <c r="B6" i="2"/>
  <c r="B6" i="6" s="1"/>
  <c r="B18" i="2"/>
  <c r="B18" i="6" s="1"/>
  <c r="B32" i="2"/>
  <c r="B32" i="6" s="1"/>
  <c r="B44" i="2"/>
  <c r="B44" i="6" s="1"/>
  <c r="B58" i="2"/>
  <c r="B58" i="6" s="1"/>
  <c r="B10" i="2"/>
  <c r="B10" i="6" s="1"/>
  <c r="B24" i="2"/>
  <c r="B24" i="6" s="1"/>
  <c r="B36" i="2"/>
  <c r="B36" i="6" s="1"/>
  <c r="B49" i="2"/>
  <c r="B49" i="6" s="1"/>
  <c r="B81" i="2"/>
  <c r="B81" i="6" s="1"/>
  <c r="B86" i="2"/>
  <c r="B86" i="6" s="1"/>
  <c r="B52" i="2"/>
  <c r="B52" i="6" s="1"/>
  <c r="B16" i="2"/>
  <c r="B16" i="6" s="1"/>
  <c r="B28" i="2"/>
  <c r="B28" i="6" s="1"/>
  <c r="B41" i="2"/>
  <c r="B41" i="6" s="1"/>
  <c r="B65" i="2"/>
  <c r="B65" i="6" s="1"/>
  <c r="B76" i="2"/>
  <c r="B76" i="6" s="1"/>
  <c r="B72" i="2"/>
  <c r="B72" i="6" s="1"/>
  <c r="B70" i="2"/>
  <c r="B70" i="6" s="1"/>
  <c r="B74" i="2"/>
  <c r="B74" i="6" s="1"/>
  <c r="B66" i="2"/>
  <c r="B66" i="6" s="1"/>
  <c r="B82" i="2"/>
  <c r="B82" i="6" s="1"/>
  <c r="B56" i="2"/>
  <c r="B56" i="6" s="1"/>
  <c r="B68" i="2"/>
  <c r="B68" i="6" s="1"/>
  <c r="B89" i="2"/>
  <c r="B89" i="6" s="1"/>
  <c r="B94" i="2"/>
  <c r="B94" i="6" s="1"/>
  <c r="B60" i="2"/>
  <c r="B60" i="6" s="1"/>
  <c r="B73" i="2"/>
  <c r="B73" i="6" s="1"/>
  <c r="B80" i="2"/>
  <c r="B80" i="6" s="1"/>
  <c r="B90" i="2"/>
  <c r="B90" i="6" s="1"/>
  <c r="B78" i="2"/>
  <c r="B78" i="6" s="1"/>
  <c r="B97" i="2"/>
  <c r="B97" i="6" s="1"/>
  <c r="B88" i="2"/>
  <c r="B88" i="6" s="1"/>
  <c r="B92" i="2"/>
  <c r="B92" i="6" s="1"/>
  <c r="B84" i="2"/>
  <c r="B84" i="6" s="1"/>
  <c r="B96" i="2"/>
  <c r="B96" i="6" s="1"/>
  <c r="B98" i="2"/>
  <c r="B98" i="6" s="1"/>
  <c r="B100" i="2"/>
  <c r="B100" i="6" s="1"/>
  <c r="B95" i="2"/>
  <c r="B95" i="6" s="1"/>
  <c r="B3" i="2"/>
  <c r="B3" i="6" s="1"/>
  <c r="B11" i="2"/>
  <c r="B11" i="6" s="1"/>
  <c r="B19" i="2"/>
  <c r="B19" i="6" s="1"/>
  <c r="B27" i="2"/>
  <c r="B27" i="6" s="1"/>
  <c r="B35" i="2"/>
  <c r="B35" i="6" s="1"/>
  <c r="B43" i="2"/>
  <c r="B43" i="6" s="1"/>
  <c r="B51" i="2"/>
  <c r="B51" i="6" s="1"/>
  <c r="B59" i="2"/>
  <c r="B59" i="6" s="1"/>
  <c r="B67" i="2"/>
  <c r="B67" i="6" s="1"/>
  <c r="B75" i="2"/>
  <c r="B75" i="6" s="1"/>
  <c r="B83" i="2"/>
  <c r="B83" i="6" s="1"/>
  <c r="B91" i="2"/>
  <c r="B91" i="6" s="1"/>
  <c r="B99" i="2"/>
  <c r="B99" i="6" s="1"/>
  <c r="B5" i="2"/>
  <c r="B5" i="6" s="1"/>
  <c r="B13" i="2"/>
  <c r="B13" i="6" s="1"/>
  <c r="B21" i="2"/>
  <c r="B21" i="6" s="1"/>
  <c r="B29" i="2"/>
  <c r="B29" i="6" s="1"/>
  <c r="B37" i="2"/>
  <c r="B37" i="6" s="1"/>
  <c r="B45" i="2"/>
  <c r="B45" i="6" s="1"/>
  <c r="B53" i="2"/>
  <c r="B53" i="6" s="1"/>
  <c r="B61" i="2"/>
  <c r="B61" i="6" s="1"/>
  <c r="B69" i="2"/>
  <c r="B69" i="6" s="1"/>
  <c r="B77" i="2"/>
  <c r="B77" i="6" s="1"/>
  <c r="B85" i="2"/>
  <c r="B85" i="6" s="1"/>
  <c r="B93" i="2"/>
  <c r="B93" i="6" s="1"/>
  <c r="B102" i="2"/>
  <c r="B102" i="6" s="1"/>
  <c r="B7" i="2"/>
  <c r="B7" i="6" s="1"/>
  <c r="B15" i="2"/>
  <c r="B15" i="6" s="1"/>
  <c r="B23" i="2"/>
  <c r="B23" i="6" s="1"/>
  <c r="B31" i="2"/>
  <c r="B31" i="6" s="1"/>
  <c r="B39" i="2"/>
  <c r="B39" i="6" s="1"/>
  <c r="B47" i="2"/>
  <c r="B47" i="6" s="1"/>
  <c r="B55" i="2"/>
  <c r="B55" i="6" s="1"/>
  <c r="B63" i="2"/>
  <c r="B63" i="6" s="1"/>
  <c r="B71" i="2"/>
  <c r="B71" i="6" s="1"/>
  <c r="B79" i="2"/>
  <c r="B79" i="6" s="1"/>
  <c r="B87" i="2"/>
  <c r="B87" i="6" s="1"/>
  <c r="B101" i="2"/>
  <c r="B101" i="6" s="1"/>
  <c r="B28" i="1"/>
  <c r="B31" i="1"/>
  <c r="B22" i="1"/>
  <c r="B30" i="1"/>
  <c r="B38" i="1"/>
  <c r="B46" i="1"/>
  <c r="B54" i="1"/>
  <c r="B62" i="1"/>
  <c r="B70" i="1"/>
  <c r="B78" i="1"/>
  <c r="B86" i="1"/>
  <c r="B94" i="1"/>
  <c r="B102" i="1"/>
  <c r="B110" i="1"/>
  <c r="B95" i="1"/>
  <c r="B24" i="1"/>
  <c r="B32" i="1"/>
  <c r="B40" i="1"/>
  <c r="B48" i="1"/>
  <c r="B56" i="1"/>
  <c r="B64" i="1"/>
  <c r="B72" i="1"/>
  <c r="B80" i="1"/>
  <c r="B88" i="1"/>
  <c r="B96" i="1"/>
  <c r="B104" i="1"/>
  <c r="B112" i="1"/>
  <c r="B47" i="1"/>
  <c r="B63" i="1"/>
  <c r="B79" i="1"/>
  <c r="B103" i="1"/>
  <c r="B49" i="1"/>
  <c r="B73" i="1"/>
  <c r="B89" i="1"/>
  <c r="B97" i="1"/>
  <c r="B113" i="1"/>
  <c r="B55" i="1"/>
  <c r="B111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39" i="1"/>
  <c r="B87" i="1"/>
  <c r="B25" i="1"/>
  <c r="B33" i="1"/>
  <c r="B41" i="1"/>
  <c r="B57" i="1"/>
  <c r="B65" i="1"/>
  <c r="B81" i="1"/>
  <c r="B105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23" i="1"/>
  <c r="B71" i="1"/>
  <c r="B20" i="1"/>
  <c r="B36" i="1"/>
  <c r="B44" i="1"/>
  <c r="B52" i="1"/>
  <c r="B60" i="1"/>
  <c r="B68" i="1"/>
  <c r="B76" i="1"/>
  <c r="B84" i="1"/>
  <c r="B92" i="1"/>
  <c r="B100" i="1"/>
  <c r="B108" i="1"/>
  <c r="B116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M3" i="1"/>
  <c r="C3" i="1"/>
  <c r="G13" i="1"/>
  <c r="L3" i="1"/>
  <c r="D3" i="1"/>
  <c r="E3" i="1"/>
  <c r="F3" i="1"/>
  <c r="I4" i="1"/>
  <c r="M8" i="1"/>
  <c r="D11" i="1"/>
  <c r="C5" i="1"/>
  <c r="C7" i="1"/>
  <c r="J9" i="1"/>
  <c r="L11" i="1"/>
  <c r="K9" i="1"/>
  <c r="G5" i="1"/>
  <c r="I7" i="1"/>
  <c r="C10" i="1"/>
  <c r="C12" i="1"/>
  <c r="F5" i="1"/>
  <c r="H7" i="1"/>
  <c r="M11" i="1"/>
  <c r="C6" i="1"/>
  <c r="C8" i="1"/>
  <c r="G10" i="1"/>
  <c r="I12" i="1"/>
  <c r="D6" i="1"/>
  <c r="E8" i="1"/>
  <c r="H10" i="1"/>
  <c r="J12" i="1"/>
  <c r="M13" i="1"/>
  <c r="C4" i="1"/>
  <c r="E6" i="1"/>
  <c r="F8" i="1"/>
  <c r="C11" i="1"/>
  <c r="C13" i="1"/>
  <c r="K6" i="1"/>
  <c r="F13" i="1"/>
  <c r="J4" i="1"/>
  <c r="L6" i="1"/>
  <c r="C9" i="1"/>
  <c r="E11" i="1"/>
  <c r="M6" i="1"/>
  <c r="D9" i="1"/>
  <c r="I10" i="1"/>
  <c r="K12" i="1"/>
  <c r="H13" i="1"/>
  <c r="K4" i="1"/>
  <c r="L9" i="1"/>
  <c r="G3" i="1"/>
  <c r="D4" i="1"/>
  <c r="L4" i="1"/>
  <c r="I5" i="1"/>
  <c r="F6" i="1"/>
  <c r="K7" i="1"/>
  <c r="H8" i="1"/>
  <c r="E9" i="1"/>
  <c r="M9" i="1"/>
  <c r="J10" i="1"/>
  <c r="G11" i="1"/>
  <c r="D12" i="1"/>
  <c r="L12" i="1"/>
  <c r="I13" i="1"/>
  <c r="F11" i="1"/>
  <c r="H3" i="1"/>
  <c r="E4" i="1"/>
  <c r="M4" i="1"/>
  <c r="J5" i="1"/>
  <c r="G6" i="1"/>
  <c r="D7" i="1"/>
  <c r="L7" i="1"/>
  <c r="I8" i="1"/>
  <c r="F9" i="1"/>
  <c r="K10" i="1"/>
  <c r="H11" i="1"/>
  <c r="E12" i="1"/>
  <c r="M12" i="1"/>
  <c r="J13" i="1"/>
  <c r="J7" i="1"/>
  <c r="I3" i="1"/>
  <c r="F4" i="1"/>
  <c r="K5" i="1"/>
  <c r="H6" i="1"/>
  <c r="E7" i="1"/>
  <c r="M7" i="1"/>
  <c r="J8" i="1"/>
  <c r="G9" i="1"/>
  <c r="D10" i="1"/>
  <c r="L10" i="1"/>
  <c r="I11" i="1"/>
  <c r="F12" i="1"/>
  <c r="K13" i="1"/>
  <c r="H5" i="1"/>
  <c r="G8" i="1"/>
  <c r="J3" i="1"/>
  <c r="G4" i="1"/>
  <c r="D5" i="1"/>
  <c r="L5" i="1"/>
  <c r="I6" i="1"/>
  <c r="F7" i="1"/>
  <c r="K8" i="1"/>
  <c r="H9" i="1"/>
  <c r="E10" i="1"/>
  <c r="M10" i="1"/>
  <c r="J11" i="1"/>
  <c r="G12" i="1"/>
  <c r="D13" i="1"/>
  <c r="L13" i="1"/>
  <c r="K3" i="1"/>
  <c r="H4" i="1"/>
  <c r="E5" i="1"/>
  <c r="M5" i="1"/>
  <c r="J6" i="1"/>
  <c r="G7" i="1"/>
  <c r="D8" i="1"/>
  <c r="L8" i="1"/>
  <c r="I9" i="1"/>
  <c r="F10" i="1"/>
  <c r="K11" i="1"/>
  <c r="H12" i="1"/>
  <c r="E13" i="1"/>
  <c r="E6" i="4" l="1"/>
  <c r="F5" i="4"/>
  <c r="F4" i="4"/>
  <c r="F3" i="4"/>
  <c r="B6" i="4"/>
  <c r="F6" i="4" s="1"/>
  <c r="E7" i="4"/>
  <c r="E8" i="4" l="1"/>
  <c r="B7" i="4"/>
  <c r="F7" i="4" s="1"/>
  <c r="E9" i="4" l="1"/>
  <c r="B8" i="4"/>
  <c r="F8" i="4" s="1"/>
  <c r="E10" i="4" l="1"/>
  <c r="B9" i="4"/>
  <c r="F9" i="4" s="1"/>
  <c r="E11" i="4" l="1"/>
  <c r="B10" i="4"/>
  <c r="F10" i="4" s="1"/>
  <c r="E12" i="4" l="1"/>
  <c r="B11" i="4"/>
  <c r="F11" i="4" s="1"/>
  <c r="E13" i="4" l="1"/>
  <c r="B12" i="4"/>
  <c r="F12" i="4" s="1"/>
  <c r="E14" i="4" l="1"/>
  <c r="B13" i="4"/>
  <c r="F13" i="4" s="1"/>
  <c r="E15" i="4" l="1"/>
  <c r="B14" i="4"/>
  <c r="F14" i="4" s="1"/>
  <c r="E16" i="4" l="1"/>
  <c r="B15" i="4"/>
  <c r="F15" i="4" s="1"/>
  <c r="E17" i="4" l="1"/>
  <c r="B16" i="4"/>
  <c r="F16" i="4" s="1"/>
  <c r="E18" i="4" l="1"/>
  <c r="B17" i="4"/>
  <c r="F17" i="4" s="1"/>
  <c r="E19" i="4" l="1"/>
  <c r="B18" i="4"/>
  <c r="F18" i="4" s="1"/>
  <c r="E20" i="4" l="1"/>
  <c r="B19" i="4"/>
  <c r="F19" i="4" s="1"/>
  <c r="B20" i="4" l="1"/>
  <c r="F20" i="4" s="1"/>
  <c r="E21" i="4"/>
  <c r="E22" i="4" l="1"/>
  <c r="B21" i="4"/>
  <c r="F21" i="4" s="1"/>
  <c r="E23" i="4" l="1"/>
  <c r="B22" i="4"/>
  <c r="F22" i="4" s="1"/>
  <c r="E24" i="4" l="1"/>
  <c r="B23" i="4"/>
  <c r="F23" i="4" s="1"/>
  <c r="E25" i="4" l="1"/>
  <c r="B24" i="4"/>
  <c r="F24" i="4" s="1"/>
  <c r="E26" i="4" l="1"/>
  <c r="B25" i="4"/>
  <c r="F25" i="4" s="1"/>
  <c r="E27" i="4" l="1"/>
  <c r="B26" i="4"/>
  <c r="F26" i="4" s="1"/>
  <c r="E28" i="4" l="1"/>
  <c r="B27" i="4"/>
  <c r="F27" i="4" s="1"/>
  <c r="E29" i="4" l="1"/>
  <c r="B28" i="4"/>
  <c r="F28" i="4" s="1"/>
  <c r="E30" i="4" l="1"/>
  <c r="B29" i="4"/>
  <c r="F29" i="4" s="1"/>
  <c r="E31" i="4" l="1"/>
  <c r="B30" i="4"/>
  <c r="F30" i="4" s="1"/>
  <c r="E32" i="4" l="1"/>
  <c r="B31" i="4"/>
  <c r="F31" i="4" s="1"/>
  <c r="E33" i="4" l="1"/>
  <c r="B32" i="4"/>
  <c r="F32" i="4" s="1"/>
  <c r="E34" i="4" l="1"/>
  <c r="B33" i="4"/>
  <c r="F33" i="4" s="1"/>
  <c r="E35" i="4" l="1"/>
  <c r="B34" i="4"/>
  <c r="F34" i="4" s="1"/>
  <c r="E36" i="4" l="1"/>
  <c r="B35" i="4"/>
  <c r="F35" i="4" s="1"/>
  <c r="B36" i="4" l="1"/>
  <c r="F36" i="4" s="1"/>
  <c r="E37" i="4"/>
  <c r="E38" i="4" l="1"/>
  <c r="B37" i="4"/>
  <c r="F37" i="4" s="1"/>
  <c r="E39" i="4" l="1"/>
  <c r="B38" i="4"/>
  <c r="F38" i="4" s="1"/>
  <c r="E40" i="4" l="1"/>
  <c r="B39" i="4"/>
  <c r="F39" i="4" s="1"/>
  <c r="E41" i="4" l="1"/>
  <c r="B40" i="4"/>
  <c r="F40" i="4" s="1"/>
  <c r="E42" i="4" l="1"/>
  <c r="B41" i="4"/>
  <c r="F41" i="4" s="1"/>
  <c r="E43" i="4" l="1"/>
  <c r="B42" i="4"/>
  <c r="F42" i="4" s="1"/>
  <c r="E44" i="4" l="1"/>
  <c r="B43" i="4"/>
  <c r="F43" i="4" s="1"/>
  <c r="E45" i="4" l="1"/>
  <c r="B44" i="4"/>
  <c r="F44" i="4" s="1"/>
  <c r="E46" i="4" l="1"/>
  <c r="B45" i="4"/>
  <c r="F45" i="4" s="1"/>
  <c r="E47" i="4" l="1"/>
  <c r="B46" i="4"/>
  <c r="F46" i="4" s="1"/>
  <c r="E48" i="4" l="1"/>
  <c r="B47" i="4"/>
  <c r="F47" i="4" s="1"/>
  <c r="E49" i="4" l="1"/>
  <c r="B48" i="4"/>
  <c r="F48" i="4" s="1"/>
  <c r="E50" i="4" l="1"/>
  <c r="B49" i="4"/>
  <c r="F49" i="4" s="1"/>
  <c r="E51" i="4" l="1"/>
  <c r="B50" i="4"/>
  <c r="F50" i="4" s="1"/>
  <c r="E52" i="4" l="1"/>
  <c r="B51" i="4"/>
  <c r="F51" i="4" s="1"/>
  <c r="B52" i="4" l="1"/>
  <c r="F52" i="4" s="1"/>
  <c r="E53" i="4"/>
  <c r="E54" i="4" l="1"/>
  <c r="B53" i="4"/>
  <c r="F53" i="4" s="1"/>
  <c r="E55" i="4" l="1"/>
  <c r="B54" i="4"/>
  <c r="F54" i="4" s="1"/>
  <c r="E56" i="4" l="1"/>
  <c r="B55" i="4"/>
  <c r="F55" i="4" s="1"/>
  <c r="E57" i="4" l="1"/>
  <c r="B56" i="4"/>
  <c r="F56" i="4" s="1"/>
  <c r="E58" i="4" l="1"/>
  <c r="B57" i="4"/>
  <c r="F57" i="4" s="1"/>
  <c r="E59" i="4" l="1"/>
  <c r="B58" i="4"/>
  <c r="F58" i="4" s="1"/>
  <c r="E60" i="4" l="1"/>
  <c r="B59" i="4"/>
  <c r="F59" i="4" s="1"/>
  <c r="B60" i="4" l="1"/>
  <c r="F60" i="4" s="1"/>
  <c r="E61" i="4"/>
  <c r="E62" i="4" l="1"/>
  <c r="B61" i="4"/>
  <c r="F61" i="4" s="1"/>
  <c r="E63" i="4" l="1"/>
  <c r="B62" i="4"/>
  <c r="F62" i="4" s="1"/>
  <c r="E64" i="4" l="1"/>
  <c r="B63" i="4"/>
  <c r="F63" i="4" s="1"/>
  <c r="E65" i="4" l="1"/>
  <c r="B64" i="4"/>
  <c r="F64" i="4" s="1"/>
  <c r="E66" i="4" l="1"/>
  <c r="B65" i="4"/>
  <c r="F65" i="4" s="1"/>
  <c r="E67" i="4" l="1"/>
  <c r="B66" i="4"/>
  <c r="F66" i="4" s="1"/>
  <c r="E68" i="4" l="1"/>
  <c r="B67" i="4"/>
  <c r="F67" i="4" s="1"/>
  <c r="E69" i="4" l="1"/>
  <c r="B68" i="4"/>
  <c r="F68" i="4" s="1"/>
  <c r="E70" i="4" l="1"/>
  <c r="B69" i="4"/>
  <c r="F69" i="4" s="1"/>
  <c r="E71" i="4" l="1"/>
  <c r="B70" i="4"/>
  <c r="F70" i="4" s="1"/>
  <c r="E72" i="4" l="1"/>
  <c r="B71" i="4"/>
  <c r="F71" i="4" s="1"/>
  <c r="E73" i="4" l="1"/>
  <c r="B72" i="4"/>
  <c r="F72" i="4" s="1"/>
  <c r="E74" i="4" l="1"/>
  <c r="B73" i="4"/>
  <c r="F73" i="4" s="1"/>
  <c r="E75" i="4" l="1"/>
  <c r="B74" i="4"/>
  <c r="F74" i="4" s="1"/>
  <c r="E76" i="4" l="1"/>
  <c r="B75" i="4"/>
  <c r="F75" i="4" s="1"/>
  <c r="B76" i="4" l="1"/>
  <c r="F76" i="4" s="1"/>
  <c r="E77" i="4"/>
  <c r="E78" i="4" l="1"/>
  <c r="B77" i="4"/>
  <c r="F77" i="4" s="1"/>
  <c r="E79" i="4" l="1"/>
  <c r="B78" i="4"/>
  <c r="F78" i="4" s="1"/>
  <c r="E80" i="4" l="1"/>
  <c r="B79" i="4"/>
  <c r="F79" i="4" s="1"/>
  <c r="E81" i="4" l="1"/>
  <c r="B80" i="4"/>
  <c r="F80" i="4" s="1"/>
  <c r="E82" i="4" l="1"/>
  <c r="B81" i="4"/>
  <c r="F81" i="4" s="1"/>
  <c r="E83" i="4" l="1"/>
  <c r="B82" i="4"/>
  <c r="F82" i="4" s="1"/>
  <c r="E84" i="4" l="1"/>
  <c r="B83" i="4"/>
  <c r="F83" i="4" s="1"/>
  <c r="E85" i="4" l="1"/>
  <c r="B84" i="4"/>
  <c r="F84" i="4" s="1"/>
  <c r="E86" i="4" l="1"/>
  <c r="B85" i="4"/>
  <c r="F85" i="4" s="1"/>
  <c r="E87" i="4" l="1"/>
  <c r="B86" i="4"/>
  <c r="F86" i="4" s="1"/>
  <c r="E88" i="4" l="1"/>
  <c r="B87" i="4"/>
  <c r="F87" i="4" s="1"/>
  <c r="E89" i="4" l="1"/>
  <c r="B88" i="4"/>
  <c r="F88" i="4" s="1"/>
  <c r="E90" i="4" l="1"/>
  <c r="B89" i="4"/>
  <c r="F89" i="4" s="1"/>
  <c r="E91" i="4" l="1"/>
  <c r="B90" i="4"/>
  <c r="F90" i="4" s="1"/>
  <c r="E92" i="4" l="1"/>
  <c r="B91" i="4"/>
  <c r="F91" i="4" s="1"/>
  <c r="B92" i="4" l="1"/>
  <c r="F92" i="4" s="1"/>
  <c r="E93" i="4"/>
  <c r="E94" i="4" l="1"/>
  <c r="B93" i="4"/>
  <c r="F93" i="4" s="1"/>
  <c r="E95" i="4" l="1"/>
  <c r="B94" i="4"/>
  <c r="F94" i="4" s="1"/>
  <c r="E96" i="4" l="1"/>
  <c r="B95" i="4"/>
  <c r="F95" i="4" s="1"/>
  <c r="E97" i="4" l="1"/>
  <c r="B96" i="4"/>
  <c r="F96" i="4" s="1"/>
  <c r="E98" i="4" l="1"/>
  <c r="B97" i="4"/>
  <c r="F97" i="4" s="1"/>
  <c r="E99" i="4" l="1"/>
  <c r="B98" i="4"/>
  <c r="F98" i="4" s="1"/>
  <c r="E100" i="4" l="1"/>
  <c r="B99" i="4"/>
  <c r="F99" i="4" s="1"/>
  <c r="E101" i="4" l="1"/>
  <c r="B100" i="4"/>
  <c r="F100" i="4" s="1"/>
  <c r="E102" i="4" l="1"/>
  <c r="B101" i="4"/>
  <c r="F101" i="4" s="1"/>
  <c r="B102" i="4" l="1"/>
  <c r="F102" i="4" s="1"/>
</calcChain>
</file>

<file path=xl/sharedStrings.xml><?xml version="1.0" encoding="utf-8"?>
<sst xmlns="http://schemas.openxmlformats.org/spreadsheetml/2006/main" count="43" uniqueCount="31">
  <si>
    <t>Parameters</t>
  </si>
  <si>
    <t>Labour</t>
  </si>
  <si>
    <t>Capital</t>
  </si>
  <si>
    <t>Q</t>
  </si>
  <si>
    <t>k</t>
  </si>
  <si>
    <t>l</t>
  </si>
  <si>
    <t>w</t>
  </si>
  <si>
    <t>i</t>
  </si>
  <si>
    <t>TC</t>
  </si>
  <si>
    <t>AC</t>
  </si>
  <si>
    <t>MC</t>
  </si>
  <si>
    <t>P</t>
  </si>
  <si>
    <t>sum w</t>
  </si>
  <si>
    <t>b</t>
  </si>
  <si>
    <t>K/L</t>
  </si>
  <si>
    <t>Consumer surplus</t>
  </si>
  <si>
    <t>Producer surplus</t>
  </si>
  <si>
    <t>a</t>
  </si>
  <si>
    <t>c</t>
  </si>
  <si>
    <t>B</t>
  </si>
  <si>
    <t>FC</t>
  </si>
  <si>
    <t>T</t>
  </si>
  <si>
    <t>P*</t>
  </si>
  <si>
    <t>Q*</t>
  </si>
  <si>
    <t>TR</t>
  </si>
  <si>
    <t>d</t>
  </si>
  <si>
    <t>Equilibrium</t>
  </si>
  <si>
    <t>Short-run</t>
  </si>
  <si>
    <t>Long-run</t>
  </si>
  <si>
    <t>P**</t>
  </si>
  <si>
    <t>Q**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</si>
</sst>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Market 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Demand!$B$2:$B$102</c:f>
              <c:numCache>
                <c:formatCode>General</c:formatCode>
                <c:ptCount val="101"/>
                <c:pt idx="0">
                  <c:v>#N/A</c:v>
                </c:pt>
                <c:pt idx="1">
                  <c:v>50</c:v>
                </c:pt>
                <c:pt idx="2">
                  <c:v>25</c:v>
                </c:pt>
                <c:pt idx="3">
                  <c:v>16.666666666666664</c:v>
                </c:pt>
                <c:pt idx="4">
                  <c:v>12.5</c:v>
                </c:pt>
                <c:pt idx="5">
                  <c:v>10</c:v>
                </c:pt>
                <c:pt idx="6">
                  <c:v>8.3333333333333339</c:v>
                </c:pt>
                <c:pt idx="7">
                  <c:v>7.1428571428571432</c:v>
                </c:pt>
                <c:pt idx="8">
                  <c:v>6.2500000000000009</c:v>
                </c:pt>
                <c:pt idx="9">
                  <c:v>5.5555555555555562</c:v>
                </c:pt>
                <c:pt idx="10">
                  <c:v>5.0000000000000009</c:v>
                </c:pt>
                <c:pt idx="11">
                  <c:v>4.5454545454545459</c:v>
                </c:pt>
                <c:pt idx="12">
                  <c:v>4.166666666666667</c:v>
                </c:pt>
                <c:pt idx="13">
                  <c:v>3.8461538461538458</c:v>
                </c:pt>
                <c:pt idx="14">
                  <c:v>3.5714285714285712</c:v>
                </c:pt>
                <c:pt idx="15">
                  <c:v>3.333333333333333</c:v>
                </c:pt>
                <c:pt idx="16">
                  <c:v>3.1249999999999996</c:v>
                </c:pt>
                <c:pt idx="17">
                  <c:v>2.9411764705882346</c:v>
                </c:pt>
                <c:pt idx="18">
                  <c:v>2.7777777777777772</c:v>
                </c:pt>
                <c:pt idx="19">
                  <c:v>2.6315789473684204</c:v>
                </c:pt>
                <c:pt idx="20">
                  <c:v>2.4999999999999996</c:v>
                </c:pt>
                <c:pt idx="21">
                  <c:v>2.3809523809523805</c:v>
                </c:pt>
                <c:pt idx="22">
                  <c:v>2.272727272727272</c:v>
                </c:pt>
                <c:pt idx="23">
                  <c:v>2.1739130434782603</c:v>
                </c:pt>
                <c:pt idx="24">
                  <c:v>2.0833333333333326</c:v>
                </c:pt>
                <c:pt idx="25">
                  <c:v>1.9999999999999993</c:v>
                </c:pt>
                <c:pt idx="26">
                  <c:v>1.9230769230769225</c:v>
                </c:pt>
                <c:pt idx="27">
                  <c:v>1.8518518518518512</c:v>
                </c:pt>
                <c:pt idx="28">
                  <c:v>1.7857142857142849</c:v>
                </c:pt>
                <c:pt idx="29">
                  <c:v>1.724137931034482</c:v>
                </c:pt>
                <c:pt idx="30">
                  <c:v>1.6666666666666659</c:v>
                </c:pt>
                <c:pt idx="31">
                  <c:v>1.6129032258064508</c:v>
                </c:pt>
                <c:pt idx="32">
                  <c:v>1.5624999999999993</c:v>
                </c:pt>
                <c:pt idx="33">
                  <c:v>1.5151515151515145</c:v>
                </c:pt>
                <c:pt idx="34">
                  <c:v>1.4705882352941169</c:v>
                </c:pt>
                <c:pt idx="35">
                  <c:v>1.4285714285714279</c:v>
                </c:pt>
                <c:pt idx="36">
                  <c:v>1.3888888888888882</c:v>
                </c:pt>
                <c:pt idx="37">
                  <c:v>1.3513513513513506</c:v>
                </c:pt>
                <c:pt idx="38">
                  <c:v>1.3157894736842097</c:v>
                </c:pt>
                <c:pt idx="39">
                  <c:v>1.2820512820512813</c:v>
                </c:pt>
                <c:pt idx="40">
                  <c:v>1.2499999999999996</c:v>
                </c:pt>
                <c:pt idx="41">
                  <c:v>1.2195121951219507</c:v>
                </c:pt>
                <c:pt idx="42">
                  <c:v>1.1904761904761902</c:v>
                </c:pt>
                <c:pt idx="43">
                  <c:v>1.1627906976744184</c:v>
                </c:pt>
                <c:pt idx="44">
                  <c:v>1.1363636363636362</c:v>
                </c:pt>
                <c:pt idx="45">
                  <c:v>1.1111111111111112</c:v>
                </c:pt>
                <c:pt idx="46">
                  <c:v>1.0869565217391306</c:v>
                </c:pt>
                <c:pt idx="47">
                  <c:v>1.0638297872340428</c:v>
                </c:pt>
                <c:pt idx="48">
                  <c:v>1.041666666666667</c:v>
                </c:pt>
                <c:pt idx="49">
                  <c:v>1.0204081632653064</c:v>
                </c:pt>
                <c:pt idx="50">
                  <c:v>1.0000000000000004</c:v>
                </c:pt>
                <c:pt idx="51">
                  <c:v>0.9803921568627455</c:v>
                </c:pt>
                <c:pt idx="52">
                  <c:v>0.96153846153846201</c:v>
                </c:pt>
                <c:pt idx="53">
                  <c:v>0.9433962264150948</c:v>
                </c:pt>
                <c:pt idx="54">
                  <c:v>0.92592592592592649</c:v>
                </c:pt>
                <c:pt idx="55">
                  <c:v>0.90909090909090973</c:v>
                </c:pt>
                <c:pt idx="56">
                  <c:v>0.89285714285714346</c:v>
                </c:pt>
                <c:pt idx="57">
                  <c:v>0.87719298245614097</c:v>
                </c:pt>
                <c:pt idx="58">
                  <c:v>0.8620689655172421</c:v>
                </c:pt>
                <c:pt idx="59">
                  <c:v>0.84745762711864481</c:v>
                </c:pt>
                <c:pt idx="60">
                  <c:v>0.83333333333333404</c:v>
                </c:pt>
                <c:pt idx="61">
                  <c:v>0.81967213114754178</c:v>
                </c:pt>
                <c:pt idx="62">
                  <c:v>0.80645161290322664</c:v>
                </c:pt>
                <c:pt idx="63">
                  <c:v>0.79365079365079449</c:v>
                </c:pt>
                <c:pt idx="64">
                  <c:v>0.78125000000000078</c:v>
                </c:pt>
                <c:pt idx="65">
                  <c:v>0.76923076923077005</c:v>
                </c:pt>
                <c:pt idx="66">
                  <c:v>0.75757575757575846</c:v>
                </c:pt>
                <c:pt idx="67">
                  <c:v>0.74626865671641873</c:v>
                </c:pt>
                <c:pt idx="68">
                  <c:v>0.73529411764705965</c:v>
                </c:pt>
                <c:pt idx="69">
                  <c:v>0.72463768115942118</c:v>
                </c:pt>
                <c:pt idx="70">
                  <c:v>0.71428571428571519</c:v>
                </c:pt>
                <c:pt idx="71">
                  <c:v>0.70422535211267701</c:v>
                </c:pt>
                <c:pt idx="72">
                  <c:v>0.69444444444444542</c:v>
                </c:pt>
                <c:pt idx="73">
                  <c:v>0.68493150684931603</c:v>
                </c:pt>
                <c:pt idx="74">
                  <c:v>0.67567567567567666</c:v>
                </c:pt>
                <c:pt idx="75">
                  <c:v>0.66666666666666763</c:v>
                </c:pt>
                <c:pt idx="76">
                  <c:v>0.6578947368421062</c:v>
                </c:pt>
                <c:pt idx="77">
                  <c:v>0.64935064935065034</c:v>
                </c:pt>
                <c:pt idx="78">
                  <c:v>0.64102564102564197</c:v>
                </c:pt>
                <c:pt idx="79">
                  <c:v>0.63291139240506422</c:v>
                </c:pt>
                <c:pt idx="80">
                  <c:v>0.625000000000001</c:v>
                </c:pt>
                <c:pt idx="81">
                  <c:v>0.61728395061728492</c:v>
                </c:pt>
                <c:pt idx="82">
                  <c:v>0.6097560975609766</c:v>
                </c:pt>
                <c:pt idx="83">
                  <c:v>0.60240963855421781</c:v>
                </c:pt>
                <c:pt idx="84">
                  <c:v>0.59523809523809623</c:v>
                </c:pt>
                <c:pt idx="85">
                  <c:v>0.58823529411764808</c:v>
                </c:pt>
                <c:pt idx="86">
                  <c:v>0.58139534883721034</c:v>
                </c:pt>
                <c:pt idx="87">
                  <c:v>0.57471264367816188</c:v>
                </c:pt>
                <c:pt idx="88">
                  <c:v>0.56818181818181912</c:v>
                </c:pt>
                <c:pt idx="89">
                  <c:v>0.5617977528089898</c:v>
                </c:pt>
                <c:pt idx="90">
                  <c:v>0.55555555555555658</c:v>
                </c:pt>
                <c:pt idx="91">
                  <c:v>0.54945054945055039</c:v>
                </c:pt>
                <c:pt idx="92">
                  <c:v>0.54347826086956619</c:v>
                </c:pt>
                <c:pt idx="93">
                  <c:v>0.5376344086021515</c:v>
                </c:pt>
                <c:pt idx="94">
                  <c:v>0.53191489361702227</c:v>
                </c:pt>
                <c:pt idx="95">
                  <c:v>0.52631578947368518</c:v>
                </c:pt>
                <c:pt idx="96">
                  <c:v>0.52083333333333437</c:v>
                </c:pt>
                <c:pt idx="97">
                  <c:v>0.51546391752577414</c:v>
                </c:pt>
                <c:pt idx="98">
                  <c:v>0.51020408163265407</c:v>
                </c:pt>
                <c:pt idx="99">
                  <c:v>0.50505050505050608</c:v>
                </c:pt>
                <c:pt idx="100">
                  <c:v>0.500000000000001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7-4A71-8E55-43C156C2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691727"/>
        <c:axId val="1439686447"/>
      </c:lineChart>
      <c:catAx>
        <c:axId val="14396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447"/>
        <c:crosses val="autoZero"/>
        <c:auto val="1"/>
        <c:lblAlgn val="ctr"/>
        <c:lblOffset val="100"/>
        <c:noMultiLvlLbl val="0"/>
      </c:catAx>
      <c:valAx>
        <c:axId val="14396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9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Cost </a:t>
            </a:r>
            <a:r>
              <a:rPr lang="en-GB" sz="3600" b="1" baseline="0"/>
              <a:t>curves</a:t>
            </a:r>
            <a:endParaRPr lang="en-GB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Supply!$D$16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Supply!$A$17:$A$117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Supply!$D$17:$D$117</c:f>
              <c:numCache>
                <c:formatCode>General</c:formatCode>
                <c:ptCount val="101"/>
                <c:pt idx="0">
                  <c:v>#N/A</c:v>
                </c:pt>
                <c:pt idx="1">
                  <c:v>52.256361855851836</c:v>
                </c:pt>
                <c:pt idx="2">
                  <c:v>27.683281572999746</c:v>
                </c:pt>
                <c:pt idx="3">
                  <c:v>19.636205868970524</c:v>
                </c:pt>
                <c:pt idx="4">
                  <c:v>15.690977538166994</c:v>
                </c:pt>
                <c:pt idx="5">
                  <c:v>13.374047951142096</c:v>
                </c:pt>
                <c:pt idx="6">
                  <c:v>11.864730480992588</c:v>
                </c:pt>
                <c:pt idx="7">
                  <c:v>10.813002452294658</c:v>
                </c:pt>
                <c:pt idx="8">
                  <c:v>10.044733192202056</c:v>
                </c:pt>
                <c:pt idx="9">
                  <c:v>9.4636889301513385</c:v>
                </c:pt>
                <c:pt idx="10">
                  <c:v>9.0124418298585329</c:v>
                </c:pt>
                <c:pt idx="11">
                  <c:v>8.6546511500677088</c:v>
                </c:pt>
                <c:pt idx="12">
                  <c:v>8.3662292805633669</c:v>
                </c:pt>
                <c:pt idx="13">
                  <c:v>8.1305989968045136</c:v>
                </c:pt>
                <c:pt idx="14">
                  <c:v>7.935991486505527</c:v>
                </c:pt>
                <c:pt idx="15">
                  <c:v>7.7738301602870452</c:v>
                </c:pt>
                <c:pt idx="16">
                  <c:v>7.6377237117036714</c:v>
                </c:pt>
                <c:pt idx="17">
                  <c:v>7.5228166595863932</c:v>
                </c:pt>
                <c:pt idx="18">
                  <c:v>7.4253577932266772</c:v>
                </c:pt>
                <c:pt idx="19">
                  <c:v>7.342405882279988</c:v>
                </c:pt>
                <c:pt idx="20">
                  <c:v>7.2716243726023038</c:v>
                </c:pt>
                <c:pt idx="21">
                  <c:v>7.2111352464625771</c:v>
                </c:pt>
                <c:pt idx="22">
                  <c:v>7.1594131118782691</c:v>
                </c:pt>
                <c:pt idx="23">
                  <c:v>7.1152071997951012</c:v>
                </c:pt>
                <c:pt idx="24">
                  <c:v>7.0774830736787138</c:v>
                </c:pt>
                <c:pt idx="25">
                  <c:v>7.0453784915222863</c:v>
                </c:pt>
                <c:pt idx="26">
                  <c:v>7.0181695800696025</c:v>
                </c:pt>
                <c:pt idx="27">
                  <c:v>6.9952446253096907</c:v>
                </c:pt>
                <c:pt idx="28">
                  <c:v>6.976083558200818</c:v>
                </c:pt>
                <c:pt idx="29">
                  <c:v>6.9602417479111178</c:v>
                </c:pt>
                <c:pt idx="30">
                  <c:v>6.9473370874270266</c:v>
                </c:pt>
                <c:pt idx="31">
                  <c:v>6.9370396202316087</c:v>
                </c:pt>
                <c:pt idx="32">
                  <c:v>6.9290631459994945</c:v>
                </c:pt>
                <c:pt idx="33">
                  <c:v>6.9231583805955168</c:v>
                </c:pt>
                <c:pt idx="34">
                  <c:v>6.9191073464331385</c:v>
                </c:pt>
                <c:pt idx="35">
                  <c:v>6.9167187439435951</c:v>
                </c:pt>
                <c:pt idx="36">
                  <c:v>6.9158241108051772</c:v>
                </c:pt>
                <c:pt idx="37">
                  <c:v>6.9162746177902932</c:v>
                </c:pt>
                <c:pt idx="38">
                  <c:v>6.9179383822275069</c:v>
                </c:pt>
                <c:pt idx="39">
                  <c:v>6.9206982047429522</c:v>
                </c:pt>
                <c:pt idx="40">
                  <c:v>6.924449654019055</c:v>
                </c:pt>
                <c:pt idx="41">
                  <c:v>6.9290994391611109</c:v>
                </c:pt>
                <c:pt idx="42">
                  <c:v>6.9345640209051478</c:v>
                </c:pt>
                <c:pt idx="43">
                  <c:v>6.9407684220849699</c:v>
                </c:pt>
                <c:pt idx="44">
                  <c:v>6.9476452050650437</c:v>
                </c:pt>
                <c:pt idx="45">
                  <c:v>6.955133589662891</c:v>
                </c:pt>
                <c:pt idx="46">
                  <c:v>6.9631786897524854</c:v>
                </c:pt>
                <c:pt idx="47">
                  <c:v>6.9717308505049527</c:v>
                </c:pt>
                <c:pt idx="48">
                  <c:v>6.9807450712743844</c:v>
                </c:pt>
                <c:pt idx="49">
                  <c:v>6.9901805016214329</c:v>
                </c:pt>
                <c:pt idx="50">
                  <c:v>7</c:v>
                </c:pt>
                <c:pt idx="51">
                  <c:v>7.0101697463019663</c:v>
                </c:pt>
                <c:pt idx="52">
                  <c:v>7.0206589008322728</c:v>
                </c:pt>
                <c:pt idx="53">
                  <c:v>7.0314393034270486</c:v>
                </c:pt>
                <c:pt idx="54">
                  <c:v>7.0424852073755657</c:v>
                </c:pt>
                <c:pt idx="55">
                  <c:v>7.0537730435975785</c:v>
                </c:pt>
                <c:pt idx="56">
                  <c:v>7.0652812111896237</c:v>
                </c:pt>
                <c:pt idx="57">
                  <c:v>7.0769898910098963</c:v>
                </c:pt>
                <c:pt idx="58">
                  <c:v>7.0888808794398397</c:v>
                </c:pt>
                <c:pt idx="59">
                  <c:v>7.100937439856569</c:v>
                </c:pt>
                <c:pt idx="60">
                  <c:v>7.113144169685965</c:v>
                </c:pt>
                <c:pt idx="61">
                  <c:v>7.1254868811916712</c:v>
                </c:pt>
                <c:pt idx="62">
                  <c:v>7.1379524943985562</c:v>
                </c:pt>
                <c:pt idx="63">
                  <c:v>7.1505289407571659</c:v>
                </c:pt>
                <c:pt idx="64">
                  <c:v>7.163205076333985</c:v>
                </c:pt>
                <c:pt idx="65">
                  <c:v>7.1759706034654123</c:v>
                </c:pt>
                <c:pt idx="66">
                  <c:v>7.1888159999453265</c:v>
                </c:pt>
                <c:pt idx="67">
                  <c:v>7.2017324549298962</c:v>
                </c:pt>
                <c:pt idx="68">
                  <c:v>7.2147118108418828</c:v>
                </c:pt>
                <c:pt idx="69">
                  <c:v>7.2277465106420244</c:v>
                </c:pt>
                <c:pt idx="70">
                  <c:v>7.2408295499093747</c:v>
                </c:pt>
                <c:pt idx="71">
                  <c:v>7.2539544332370784</c:v>
                </c:pt>
                <c:pt idx="72">
                  <c:v>7.2671151345064358</c:v>
                </c:pt>
                <c:pt idx="73">
                  <c:v>7.2803060606514292</c:v>
                </c:pt>
                <c:pt idx="74">
                  <c:v>7.2935220185690453</c:v>
                </c:pt>
                <c:pt idx="75">
                  <c:v>7.3067581848685945</c:v>
                </c:pt>
                <c:pt idx="76">
                  <c:v>7.3200100781865194</c:v>
                </c:pt>
                <c:pt idx="77">
                  <c:v>7.3332735338225419</c:v>
                </c:pt>
                <c:pt idx="78">
                  <c:v>7.3465446804787717</c:v>
                </c:pt>
                <c:pt idx="79">
                  <c:v>7.3598199189063331</c:v>
                </c:pt>
                <c:pt idx="80">
                  <c:v>7.3730959022841871</c:v>
                </c:pt>
                <c:pt idx="81">
                  <c:v>7.3863695181727893</c:v>
                </c:pt>
                <c:pt idx="82">
                  <c:v>7.3996378719011204</c:v>
                </c:pt>
                <c:pt idx="83">
                  <c:v>7.412898271259686</c:v>
                </c:pt>
                <c:pt idx="84">
                  <c:v>7.4261482123847529</c:v>
                </c:pt>
                <c:pt idx="85">
                  <c:v>7.4393853667302032</c:v>
                </c:pt>
                <c:pt idx="86">
                  <c:v>7.4526075690334661</c:v>
                </c:pt>
                <c:pt idx="87">
                  <c:v>7.4658128061908542</c:v>
                </c:pt>
                <c:pt idx="88">
                  <c:v>7.4789992069657032</c:v>
                </c:pt>
                <c:pt idx="89">
                  <c:v>7.4921650324598126</c:v>
                </c:pt>
                <c:pt idx="90">
                  <c:v>7.5053086672851661</c:v>
                </c:pt>
                <c:pt idx="91">
                  <c:v>7.5184286113786616</c:v>
                </c:pt>
                <c:pt idx="92">
                  <c:v>7.53152347240776</c:v>
                </c:pt>
                <c:pt idx="93">
                  <c:v>7.5445919587196801</c:v>
                </c:pt>
                <c:pt idx="94">
                  <c:v>7.5576328727909274</c:v>
                </c:pt>
                <c:pt idx="95">
                  <c:v>7.5706451051377917</c:v>
                </c:pt>
                <c:pt idx="96">
                  <c:v>7.5836276286518398</c:v>
                </c:pt>
                <c:pt idx="97">
                  <c:v>7.5965794933275674</c:v>
                </c:pt>
                <c:pt idx="98">
                  <c:v>7.6094998213521894</c:v>
                </c:pt>
                <c:pt idx="99">
                  <c:v>7.6223878025300182</c:v>
                </c:pt>
                <c:pt idx="100">
                  <c:v>7.6352426900163222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D-4738-9FC1-6CB18EA1C503}"/>
            </c:ext>
          </c:extLst>
        </c:ser>
        <c:ser>
          <c:idx val="0"/>
          <c:order val="1"/>
          <c:tx>
            <c:strRef>
              <c:f>Supply!$E$16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Supply!$A$17:$A$117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Supply!$E$17:$E$117</c:f>
              <c:numCache>
                <c:formatCode>General</c:formatCode>
                <c:ptCount val="101"/>
                <c:pt idx="0">
                  <c:v>#N/A</c:v>
                </c:pt>
                <c:pt idx="1">
                  <c:v>3.408046553109545</c:v>
                </c:pt>
                <c:pt idx="2">
                  <c:v>4.0528732092183697</c:v>
                </c:pt>
                <c:pt idx="3">
                  <c:v>4.4852415034797888</c:v>
                </c:pt>
                <c:pt idx="4">
                  <c:v>4.8197056566063967</c:v>
                </c:pt>
                <c:pt idx="5">
                  <c:v>5.0962182595375394</c:v>
                </c:pt>
                <c:pt idx="6">
                  <c:v>5.3338811084436655</c:v>
                </c:pt>
                <c:pt idx="7">
                  <c:v>5.543448644462913</c:v>
                </c:pt>
                <c:pt idx="8">
                  <c:v>5.7316282590551877</c:v>
                </c:pt>
                <c:pt idx="9">
                  <c:v>5.9029097845457148</c:v>
                </c:pt>
                <c:pt idx="10">
                  <c:v>6.060459013848825</c:v>
                </c:pt>
                <c:pt idx="11">
                  <c:v>6.2065990382177985</c:v>
                </c:pt>
                <c:pt idx="12">
                  <c:v>6.3430893647398081</c:v>
                </c:pt>
                <c:pt idx="13">
                  <c:v>6.4712973629619475</c:v>
                </c:pt>
                <c:pt idx="14">
                  <c:v>6.5923085696474857</c:v>
                </c:pt>
                <c:pt idx="15">
                  <c:v>6.7070004157113363</c:v>
                </c:pt>
                <c:pt idx="16">
                  <c:v>6.816093106219089</c:v>
                </c:pt>
                <c:pt idx="17">
                  <c:v>6.9201857021326356</c:v>
                </c:pt>
                <c:pt idx="18">
                  <c:v>7.0197823150009437</c:v>
                </c:pt>
                <c:pt idx="19">
                  <c:v>7.1153115162726817</c:v>
                </c:pt>
                <c:pt idx="20">
                  <c:v>7.2071409794513972</c:v>
                </c:pt>
                <c:pt idx="21">
                  <c:v>7.2955887031143609</c:v>
                </c:pt>
                <c:pt idx="22">
                  <c:v>7.3809317362176516</c:v>
                </c:pt>
                <c:pt idx="23">
                  <c:v>7.4634130486035639</c:v>
                </c:pt>
                <c:pt idx="24">
                  <c:v>7.5432470036466697</c:v>
                </c:pt>
                <c:pt idx="25">
                  <c:v>7.6206237632367886</c:v>
                </c:pt>
                <c:pt idx="26">
                  <c:v>7.6957128673326949</c:v>
                </c:pt>
                <c:pt idx="27">
                  <c:v>7.7686661682436124</c:v>
                </c:pt>
                <c:pt idx="28">
                  <c:v>7.8396202553182013</c:v>
                </c:pt>
                <c:pt idx="29">
                  <c:v>7.9086984734074193</c:v>
                </c:pt>
                <c:pt idx="30">
                  <c:v>7.9760126146901289</c:v>
                </c:pt>
                <c:pt idx="31">
                  <c:v>8.0416643457463319</c:v>
                </c:pt>
                <c:pt idx="32">
                  <c:v>8.1057464184367376</c:v>
                </c:pt>
                <c:pt idx="33">
                  <c:v>8.1683437030143793</c:v>
                </c:pt>
                <c:pt idx="34">
                  <c:v>8.2295340741162324</c:v>
                </c:pt>
                <c:pt idx="35">
                  <c:v>8.2893891742600445</c:v>
                </c:pt>
                <c:pt idx="36">
                  <c:v>8.3479750747693942</c:v>
                </c:pt>
                <c:pt idx="37">
                  <c:v>8.4053528503504857</c:v>
                </c:pt>
                <c:pt idx="38">
                  <c:v>8.4615790806122728</c:v>
                </c:pt>
                <c:pt idx="39">
                  <c:v>8.5167062894822134</c:v>
                </c:pt>
                <c:pt idx="40">
                  <c:v>8.5707833315912811</c:v>
                </c:pt>
                <c:pt idx="41">
                  <c:v>8.6238557331841488</c:v>
                </c:pt>
                <c:pt idx="42">
                  <c:v>8.6759659938770728</c:v>
                </c:pt>
                <c:pt idx="43">
                  <c:v>8.7271538545784377</c:v>
                </c:pt>
                <c:pt idx="44">
                  <c:v>8.7774565360594181</c:v>
                </c:pt>
                <c:pt idx="45">
                  <c:v>8.8269089519792505</c:v>
                </c:pt>
                <c:pt idx="46">
                  <c:v>8.875543899603505</c:v>
                </c:pt>
                <c:pt idx="47">
                  <c:v>8.9233922309821043</c:v>
                </c:pt>
                <c:pt idx="48">
                  <c:v>8.970483006959574</c:v>
                </c:pt>
                <c:pt idx="49">
                  <c:v>9.0168436360587343</c:v>
                </c:pt>
                <c:pt idx="50">
                  <c:v>9.0624999999999982</c:v>
                </c:pt>
                <c:pt idx="51">
                  <c:v>9.1074765673821574</c:v>
                </c:pt>
                <c:pt idx="52">
                  <c:v>9.1517964968500287</c:v>
                </c:pt>
                <c:pt idx="53">
                  <c:v>9.195481730903472</c:v>
                </c:pt>
                <c:pt idx="54">
                  <c:v>9.2385530813562262</c:v>
                </c:pt>
                <c:pt idx="55">
                  <c:v>9.2810303073277822</c:v>
                </c:pt>
                <c:pt idx="56">
                  <c:v>9.3229321865438504</c:v>
                </c:pt>
                <c:pt idx="57">
                  <c:v>9.3642765806280686</c:v>
                </c:pt>
                <c:pt idx="58">
                  <c:v>9.4050804949872582</c:v>
                </c:pt>
                <c:pt idx="59">
                  <c:v>9.4453601338229074</c:v>
                </c:pt>
                <c:pt idx="60">
                  <c:v>9.4851309507409542</c:v>
                </c:pt>
                <c:pt idx="61">
                  <c:v>9.5244076953791552</c:v>
                </c:pt>
                <c:pt idx="62">
                  <c:v>9.5632044564252379</c:v>
                </c:pt>
                <c:pt idx="63">
                  <c:v>9.6015347013585828</c:v>
                </c:pt>
                <c:pt idx="64">
                  <c:v>9.6394113132127899</c:v>
                </c:pt>
                <c:pt idx="65">
                  <c:v>9.6768466246252416</c:v>
                </c:pt>
                <c:pt idx="66">
                  <c:v>9.7138524494123697</c:v>
                </c:pt>
                <c:pt idx="67">
                  <c:v>9.7504401118849415</c:v>
                </c:pt>
                <c:pt idx="68">
                  <c:v>9.7866204740963489</c:v>
                </c:pt>
                <c:pt idx="69">
                  <c:v>9.8224039611976828</c:v>
                </c:pt>
                <c:pt idx="70">
                  <c:v>9.8578005850565695</c:v>
                </c:pt>
                <c:pt idx="71">
                  <c:v>9.8928199662816496</c:v>
                </c:pt>
                <c:pt idx="72">
                  <c:v>9.9274713547811331</c:v>
                </c:pt>
                <c:pt idx="73">
                  <c:v>9.9617636489719423</c:v>
                </c:pt>
                <c:pt idx="74">
                  <c:v>9.9957054137451937</c:v>
                </c:pt>
                <c:pt idx="75">
                  <c:v>10.029304897284161</c:v>
                </c:pt>
                <c:pt idx="76">
                  <c:v>10.062570046822291</c:v>
                </c:pt>
                <c:pt idx="77">
                  <c:v>10.095508523421087</c:v>
                </c:pt>
                <c:pt idx="78">
                  <c:v>10.128127715840666</c:v>
                </c:pt>
                <c:pt idx="79">
                  <c:v>10.160434753569627</c:v>
                </c:pt>
                <c:pt idx="80">
                  <c:v>10.192436519075073</c:v>
                </c:pt>
                <c:pt idx="81">
                  <c:v>10.224139659328628</c:v>
                </c:pt>
                <c:pt idx="82">
                  <c:v>10.255550596659594</c:v>
                </c:pt>
                <c:pt idx="83">
                  <c:v>10.286675538982218</c:v>
                </c:pt>
                <c:pt idx="84">
                  <c:v>10.317520489440263</c:v>
                </c:pt>
                <c:pt idx="85">
                  <c:v>10.348091255508548</c:v>
                </c:pt>
                <c:pt idx="86">
                  <c:v>10.378393457588095</c:v>
                </c:pt>
                <c:pt idx="87">
                  <c:v>10.408432537128547</c:v>
                </c:pt>
                <c:pt idx="88">
                  <c:v>10.438213764308992</c:v>
                </c:pt>
                <c:pt idx="89">
                  <c:v>10.467742245305931</c:v>
                </c:pt>
                <c:pt idx="90">
                  <c:v>10.497022929174934</c:v>
                </c:pt>
                <c:pt idx="91">
                  <c:v>10.526060614370586</c:v>
                </c:pt>
                <c:pt idx="92">
                  <c:v>10.554859954927482</c:v>
                </c:pt>
                <c:pt idx="93">
                  <c:v>10.58342546632335</c:v>
                </c:pt>
                <c:pt idx="94">
                  <c:v>10.61176153104392</c:v>
                </c:pt>
                <c:pt idx="95">
                  <c:v>10.639872403867662</c:v>
                </c:pt>
                <c:pt idx="96">
                  <c:v>10.667762216887326</c:v>
                </c:pt>
                <c:pt idx="97">
                  <c:v>10.69543498428396</c:v>
                </c:pt>
                <c:pt idx="98">
                  <c:v>10.722894606868049</c:v>
                </c:pt>
                <c:pt idx="99">
                  <c:v>10.750144876401349</c:v>
                </c:pt>
                <c:pt idx="100">
                  <c:v>10.777189479712153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D-4738-9FC1-6CB18EA1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20399"/>
        <c:axId val="1135118959"/>
      </c:lineChart>
      <c:catAx>
        <c:axId val="113512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18959"/>
        <c:crosses val="autoZero"/>
        <c:auto val="1"/>
        <c:lblAlgn val="ctr"/>
        <c:lblOffset val="100"/>
        <c:noMultiLvlLbl val="0"/>
      </c:catAx>
      <c:valAx>
        <c:axId val="11351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Market supply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Supply!$E$16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Supply!$A$17:$A$117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Supply!$E$17:$E$117</c:f>
              <c:numCache>
                <c:formatCode>General</c:formatCode>
                <c:ptCount val="101"/>
                <c:pt idx="0">
                  <c:v>#N/A</c:v>
                </c:pt>
                <c:pt idx="1">
                  <c:v>3.408046553109545</c:v>
                </c:pt>
                <c:pt idx="2">
                  <c:v>4.0528732092183697</c:v>
                </c:pt>
                <c:pt idx="3">
                  <c:v>4.4852415034797888</c:v>
                </c:pt>
                <c:pt idx="4">
                  <c:v>4.8197056566063967</c:v>
                </c:pt>
                <c:pt idx="5">
                  <c:v>5.0962182595375394</c:v>
                </c:pt>
                <c:pt idx="6">
                  <c:v>5.3338811084436655</c:v>
                </c:pt>
                <c:pt idx="7">
                  <c:v>5.543448644462913</c:v>
                </c:pt>
                <c:pt idx="8">
                  <c:v>5.7316282590551877</c:v>
                </c:pt>
                <c:pt idx="9">
                  <c:v>5.9029097845457148</c:v>
                </c:pt>
                <c:pt idx="10">
                  <c:v>6.060459013848825</c:v>
                </c:pt>
                <c:pt idx="11">
                  <c:v>6.2065990382177985</c:v>
                </c:pt>
                <c:pt idx="12">
                  <c:v>6.3430893647398081</c:v>
                </c:pt>
                <c:pt idx="13">
                  <c:v>6.4712973629619475</c:v>
                </c:pt>
                <c:pt idx="14">
                  <c:v>6.5923085696474857</c:v>
                </c:pt>
                <c:pt idx="15">
                  <c:v>6.7070004157113363</c:v>
                </c:pt>
                <c:pt idx="16">
                  <c:v>6.816093106219089</c:v>
                </c:pt>
                <c:pt idx="17">
                  <c:v>6.9201857021326356</c:v>
                </c:pt>
                <c:pt idx="18">
                  <c:v>7.0197823150009437</c:v>
                </c:pt>
                <c:pt idx="19">
                  <c:v>7.1153115162726817</c:v>
                </c:pt>
                <c:pt idx="20">
                  <c:v>7.2071409794513972</c:v>
                </c:pt>
                <c:pt idx="21">
                  <c:v>7.2955887031143609</c:v>
                </c:pt>
                <c:pt idx="22">
                  <c:v>7.3809317362176516</c:v>
                </c:pt>
                <c:pt idx="23">
                  <c:v>7.4634130486035639</c:v>
                </c:pt>
                <c:pt idx="24">
                  <c:v>7.5432470036466697</c:v>
                </c:pt>
                <c:pt idx="25">
                  <c:v>7.6206237632367886</c:v>
                </c:pt>
                <c:pt idx="26">
                  <c:v>7.6957128673326949</c:v>
                </c:pt>
                <c:pt idx="27">
                  <c:v>7.7686661682436124</c:v>
                </c:pt>
                <c:pt idx="28">
                  <c:v>7.8396202553182013</c:v>
                </c:pt>
                <c:pt idx="29">
                  <c:v>7.9086984734074193</c:v>
                </c:pt>
                <c:pt idx="30">
                  <c:v>7.9760126146901289</c:v>
                </c:pt>
                <c:pt idx="31">
                  <c:v>8.0416643457463319</c:v>
                </c:pt>
                <c:pt idx="32">
                  <c:v>8.1057464184367376</c:v>
                </c:pt>
                <c:pt idx="33">
                  <c:v>8.1683437030143793</c:v>
                </c:pt>
                <c:pt idx="34">
                  <c:v>8.2295340741162324</c:v>
                </c:pt>
                <c:pt idx="35">
                  <c:v>8.2893891742600445</c:v>
                </c:pt>
                <c:pt idx="36">
                  <c:v>8.3479750747693942</c:v>
                </c:pt>
                <c:pt idx="37">
                  <c:v>8.4053528503504857</c:v>
                </c:pt>
                <c:pt idx="38">
                  <c:v>8.4615790806122728</c:v>
                </c:pt>
                <c:pt idx="39">
                  <c:v>8.5167062894822134</c:v>
                </c:pt>
                <c:pt idx="40">
                  <c:v>8.5707833315912811</c:v>
                </c:pt>
                <c:pt idx="41">
                  <c:v>8.6238557331841488</c:v>
                </c:pt>
                <c:pt idx="42">
                  <c:v>8.6759659938770728</c:v>
                </c:pt>
                <c:pt idx="43">
                  <c:v>8.7271538545784377</c:v>
                </c:pt>
                <c:pt idx="44">
                  <c:v>8.7774565360594181</c:v>
                </c:pt>
                <c:pt idx="45">
                  <c:v>8.8269089519792505</c:v>
                </c:pt>
                <c:pt idx="46">
                  <c:v>8.875543899603505</c:v>
                </c:pt>
                <c:pt idx="47">
                  <c:v>8.9233922309821043</c:v>
                </c:pt>
                <c:pt idx="48">
                  <c:v>8.970483006959574</c:v>
                </c:pt>
                <c:pt idx="49">
                  <c:v>9.0168436360587343</c:v>
                </c:pt>
                <c:pt idx="50">
                  <c:v>9.0624999999999982</c:v>
                </c:pt>
                <c:pt idx="51">
                  <c:v>9.1074765673821574</c:v>
                </c:pt>
                <c:pt idx="52">
                  <c:v>9.1517964968500287</c:v>
                </c:pt>
                <c:pt idx="53">
                  <c:v>9.195481730903472</c:v>
                </c:pt>
                <c:pt idx="54">
                  <c:v>9.2385530813562262</c:v>
                </c:pt>
                <c:pt idx="55">
                  <c:v>9.2810303073277822</c:v>
                </c:pt>
                <c:pt idx="56">
                  <c:v>9.3229321865438504</c:v>
                </c:pt>
                <c:pt idx="57">
                  <c:v>9.3642765806280686</c:v>
                </c:pt>
                <c:pt idx="58">
                  <c:v>9.4050804949872582</c:v>
                </c:pt>
                <c:pt idx="59">
                  <c:v>9.4453601338229074</c:v>
                </c:pt>
                <c:pt idx="60">
                  <c:v>9.4851309507409542</c:v>
                </c:pt>
                <c:pt idx="61">
                  <c:v>9.5244076953791552</c:v>
                </c:pt>
                <c:pt idx="62">
                  <c:v>9.5632044564252379</c:v>
                </c:pt>
                <c:pt idx="63">
                  <c:v>9.6015347013585828</c:v>
                </c:pt>
                <c:pt idx="64">
                  <c:v>9.6394113132127899</c:v>
                </c:pt>
                <c:pt idx="65">
                  <c:v>9.6768466246252416</c:v>
                </c:pt>
                <c:pt idx="66">
                  <c:v>9.7138524494123697</c:v>
                </c:pt>
                <c:pt idx="67">
                  <c:v>9.7504401118849415</c:v>
                </c:pt>
                <c:pt idx="68">
                  <c:v>9.7866204740963489</c:v>
                </c:pt>
                <c:pt idx="69">
                  <c:v>9.8224039611976828</c:v>
                </c:pt>
                <c:pt idx="70">
                  <c:v>9.8578005850565695</c:v>
                </c:pt>
                <c:pt idx="71">
                  <c:v>9.8928199662816496</c:v>
                </c:pt>
                <c:pt idx="72">
                  <c:v>9.9274713547811331</c:v>
                </c:pt>
                <c:pt idx="73">
                  <c:v>9.9617636489719423</c:v>
                </c:pt>
                <c:pt idx="74">
                  <c:v>9.9957054137451937</c:v>
                </c:pt>
                <c:pt idx="75">
                  <c:v>10.029304897284161</c:v>
                </c:pt>
                <c:pt idx="76">
                  <c:v>10.062570046822291</c:v>
                </c:pt>
                <c:pt idx="77">
                  <c:v>10.095508523421087</c:v>
                </c:pt>
                <c:pt idx="78">
                  <c:v>10.128127715840666</c:v>
                </c:pt>
                <c:pt idx="79">
                  <c:v>10.160434753569627</c:v>
                </c:pt>
                <c:pt idx="80">
                  <c:v>10.192436519075073</c:v>
                </c:pt>
                <c:pt idx="81">
                  <c:v>10.224139659328628</c:v>
                </c:pt>
                <c:pt idx="82">
                  <c:v>10.255550596659594</c:v>
                </c:pt>
                <c:pt idx="83">
                  <c:v>10.286675538982218</c:v>
                </c:pt>
                <c:pt idx="84">
                  <c:v>10.317520489440263</c:v>
                </c:pt>
                <c:pt idx="85">
                  <c:v>10.348091255508548</c:v>
                </c:pt>
                <c:pt idx="86">
                  <c:v>10.378393457588095</c:v>
                </c:pt>
                <c:pt idx="87">
                  <c:v>10.408432537128547</c:v>
                </c:pt>
                <c:pt idx="88">
                  <c:v>10.438213764308992</c:v>
                </c:pt>
                <c:pt idx="89">
                  <c:v>10.467742245305931</c:v>
                </c:pt>
                <c:pt idx="90">
                  <c:v>10.497022929174934</c:v>
                </c:pt>
                <c:pt idx="91">
                  <c:v>10.526060614370586</c:v>
                </c:pt>
                <c:pt idx="92">
                  <c:v>10.554859954927482</c:v>
                </c:pt>
                <c:pt idx="93">
                  <c:v>10.58342546632335</c:v>
                </c:pt>
                <c:pt idx="94">
                  <c:v>10.61176153104392</c:v>
                </c:pt>
                <c:pt idx="95">
                  <c:v>10.639872403867662</c:v>
                </c:pt>
                <c:pt idx="96">
                  <c:v>10.667762216887326</c:v>
                </c:pt>
                <c:pt idx="97">
                  <c:v>10.69543498428396</c:v>
                </c:pt>
                <c:pt idx="98">
                  <c:v>10.722894606868049</c:v>
                </c:pt>
                <c:pt idx="99">
                  <c:v>10.750144876401349</c:v>
                </c:pt>
                <c:pt idx="100">
                  <c:v>10.777189479712153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3-4588-AACC-08A3F18E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20399"/>
        <c:axId val="1135118959"/>
      </c:lineChart>
      <c:catAx>
        <c:axId val="113512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18959"/>
        <c:crosses val="autoZero"/>
        <c:auto val="1"/>
        <c:lblAlgn val="ctr"/>
        <c:lblOffset val="100"/>
        <c:noMultiLvlLbl val="0"/>
      </c:catAx>
      <c:valAx>
        <c:axId val="11351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Market equilibrium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558966377577312E-2"/>
          <c:y val="0.18708132933379359"/>
          <c:w val="0.9343590373700037"/>
          <c:h val="0.70573476800640578"/>
        </c:manualLayout>
      </c:layout>
      <c:lineChart>
        <c:grouping val="standard"/>
        <c:varyColors val="0"/>
        <c:ser>
          <c:idx val="0"/>
          <c:order val="0"/>
          <c:tx>
            <c:strRef>
              <c:f>Equilibrium!$B$1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Equilibrium!$A$2:$A$102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Equilibrium!$B$2:$B$102</c:f>
              <c:numCache>
                <c:formatCode>General</c:formatCode>
                <c:ptCount val="101"/>
                <c:pt idx="0">
                  <c:v>#N/A</c:v>
                </c:pt>
                <c:pt idx="1">
                  <c:v>50</c:v>
                </c:pt>
                <c:pt idx="2">
                  <c:v>25</c:v>
                </c:pt>
                <c:pt idx="3">
                  <c:v>16.666666666666664</c:v>
                </c:pt>
                <c:pt idx="4">
                  <c:v>12.5</c:v>
                </c:pt>
                <c:pt idx="5">
                  <c:v>10</c:v>
                </c:pt>
                <c:pt idx="6">
                  <c:v>8.3333333333333339</c:v>
                </c:pt>
                <c:pt idx="7">
                  <c:v>7.1428571428571432</c:v>
                </c:pt>
                <c:pt idx="8">
                  <c:v>6.2500000000000009</c:v>
                </c:pt>
                <c:pt idx="9">
                  <c:v>5.5555555555555562</c:v>
                </c:pt>
                <c:pt idx="10">
                  <c:v>5.0000000000000009</c:v>
                </c:pt>
                <c:pt idx="11">
                  <c:v>4.5454545454545459</c:v>
                </c:pt>
                <c:pt idx="12">
                  <c:v>4.166666666666667</c:v>
                </c:pt>
                <c:pt idx="13">
                  <c:v>3.8461538461538458</c:v>
                </c:pt>
                <c:pt idx="14">
                  <c:v>3.5714285714285712</c:v>
                </c:pt>
                <c:pt idx="15">
                  <c:v>3.333333333333333</c:v>
                </c:pt>
                <c:pt idx="16">
                  <c:v>3.1249999999999996</c:v>
                </c:pt>
                <c:pt idx="17">
                  <c:v>2.9411764705882346</c:v>
                </c:pt>
                <c:pt idx="18">
                  <c:v>2.7777777777777772</c:v>
                </c:pt>
                <c:pt idx="19">
                  <c:v>2.6315789473684204</c:v>
                </c:pt>
                <c:pt idx="20">
                  <c:v>2.4999999999999996</c:v>
                </c:pt>
                <c:pt idx="21">
                  <c:v>2.3809523809523805</c:v>
                </c:pt>
                <c:pt idx="22">
                  <c:v>2.272727272727272</c:v>
                </c:pt>
                <c:pt idx="23">
                  <c:v>2.1739130434782603</c:v>
                </c:pt>
                <c:pt idx="24">
                  <c:v>2.0833333333333326</c:v>
                </c:pt>
                <c:pt idx="25">
                  <c:v>1.9999999999999993</c:v>
                </c:pt>
                <c:pt idx="26">
                  <c:v>1.9230769230769225</c:v>
                </c:pt>
                <c:pt idx="27">
                  <c:v>1.8518518518518512</c:v>
                </c:pt>
                <c:pt idx="28">
                  <c:v>1.7857142857142849</c:v>
                </c:pt>
                <c:pt idx="29">
                  <c:v>1.724137931034482</c:v>
                </c:pt>
                <c:pt idx="30">
                  <c:v>1.6666666666666659</c:v>
                </c:pt>
                <c:pt idx="31">
                  <c:v>1.6129032258064508</c:v>
                </c:pt>
                <c:pt idx="32">
                  <c:v>1.5624999999999993</c:v>
                </c:pt>
                <c:pt idx="33">
                  <c:v>1.5151515151515145</c:v>
                </c:pt>
                <c:pt idx="34">
                  <c:v>1.4705882352941169</c:v>
                </c:pt>
                <c:pt idx="35">
                  <c:v>1.4285714285714279</c:v>
                </c:pt>
                <c:pt idx="36">
                  <c:v>1.3888888888888882</c:v>
                </c:pt>
                <c:pt idx="37">
                  <c:v>1.3513513513513506</c:v>
                </c:pt>
                <c:pt idx="38">
                  <c:v>1.3157894736842097</c:v>
                </c:pt>
                <c:pt idx="39">
                  <c:v>1.2820512820512813</c:v>
                </c:pt>
                <c:pt idx="40">
                  <c:v>1.2499999999999996</c:v>
                </c:pt>
                <c:pt idx="41">
                  <c:v>1.2195121951219507</c:v>
                </c:pt>
                <c:pt idx="42">
                  <c:v>1.1904761904761902</c:v>
                </c:pt>
                <c:pt idx="43">
                  <c:v>1.1627906976744184</c:v>
                </c:pt>
                <c:pt idx="44">
                  <c:v>1.1363636363636362</c:v>
                </c:pt>
                <c:pt idx="45">
                  <c:v>1.1111111111111112</c:v>
                </c:pt>
                <c:pt idx="46">
                  <c:v>1.0869565217391306</c:v>
                </c:pt>
                <c:pt idx="47">
                  <c:v>1.0638297872340428</c:v>
                </c:pt>
                <c:pt idx="48">
                  <c:v>1.041666666666667</c:v>
                </c:pt>
                <c:pt idx="49">
                  <c:v>1.0204081632653064</c:v>
                </c:pt>
                <c:pt idx="50">
                  <c:v>1.0000000000000004</c:v>
                </c:pt>
                <c:pt idx="51">
                  <c:v>0.9803921568627455</c:v>
                </c:pt>
                <c:pt idx="52">
                  <c:v>0.96153846153846201</c:v>
                </c:pt>
                <c:pt idx="53">
                  <c:v>0.9433962264150948</c:v>
                </c:pt>
                <c:pt idx="54">
                  <c:v>0.92592592592592649</c:v>
                </c:pt>
                <c:pt idx="55">
                  <c:v>0.90909090909090973</c:v>
                </c:pt>
                <c:pt idx="56">
                  <c:v>0.89285714285714346</c:v>
                </c:pt>
                <c:pt idx="57">
                  <c:v>0.87719298245614097</c:v>
                </c:pt>
                <c:pt idx="58">
                  <c:v>0.8620689655172421</c:v>
                </c:pt>
                <c:pt idx="59">
                  <c:v>0.84745762711864481</c:v>
                </c:pt>
                <c:pt idx="60">
                  <c:v>0.83333333333333404</c:v>
                </c:pt>
                <c:pt idx="61">
                  <c:v>0.81967213114754178</c:v>
                </c:pt>
                <c:pt idx="62">
                  <c:v>0.80645161290322664</c:v>
                </c:pt>
                <c:pt idx="63">
                  <c:v>0.79365079365079449</c:v>
                </c:pt>
                <c:pt idx="64">
                  <c:v>0.78125000000000078</c:v>
                </c:pt>
                <c:pt idx="65">
                  <c:v>0.76923076923077005</c:v>
                </c:pt>
                <c:pt idx="66">
                  <c:v>0.75757575757575846</c:v>
                </c:pt>
                <c:pt idx="67">
                  <c:v>0.74626865671641873</c:v>
                </c:pt>
                <c:pt idx="68">
                  <c:v>0.73529411764705965</c:v>
                </c:pt>
                <c:pt idx="69">
                  <c:v>0.72463768115942118</c:v>
                </c:pt>
                <c:pt idx="70">
                  <c:v>0.71428571428571519</c:v>
                </c:pt>
                <c:pt idx="71">
                  <c:v>0.70422535211267701</c:v>
                </c:pt>
                <c:pt idx="72">
                  <c:v>0.69444444444444542</c:v>
                </c:pt>
                <c:pt idx="73">
                  <c:v>0.68493150684931603</c:v>
                </c:pt>
                <c:pt idx="74">
                  <c:v>0.67567567567567666</c:v>
                </c:pt>
                <c:pt idx="75">
                  <c:v>0.66666666666666763</c:v>
                </c:pt>
                <c:pt idx="76">
                  <c:v>0.6578947368421062</c:v>
                </c:pt>
                <c:pt idx="77">
                  <c:v>0.64935064935065034</c:v>
                </c:pt>
                <c:pt idx="78">
                  <c:v>0.64102564102564197</c:v>
                </c:pt>
                <c:pt idx="79">
                  <c:v>0.63291139240506422</c:v>
                </c:pt>
                <c:pt idx="80">
                  <c:v>0.625000000000001</c:v>
                </c:pt>
                <c:pt idx="81">
                  <c:v>0.61728395061728492</c:v>
                </c:pt>
                <c:pt idx="82">
                  <c:v>0.6097560975609766</c:v>
                </c:pt>
                <c:pt idx="83">
                  <c:v>0.60240963855421781</c:v>
                </c:pt>
                <c:pt idx="84">
                  <c:v>0.59523809523809623</c:v>
                </c:pt>
                <c:pt idx="85">
                  <c:v>0.58823529411764808</c:v>
                </c:pt>
                <c:pt idx="86">
                  <c:v>0.58139534883721034</c:v>
                </c:pt>
                <c:pt idx="87">
                  <c:v>0.57471264367816188</c:v>
                </c:pt>
                <c:pt idx="88">
                  <c:v>0.56818181818181912</c:v>
                </c:pt>
                <c:pt idx="89">
                  <c:v>0.5617977528089898</c:v>
                </c:pt>
                <c:pt idx="90">
                  <c:v>0.55555555555555658</c:v>
                </c:pt>
                <c:pt idx="91">
                  <c:v>0.54945054945055039</c:v>
                </c:pt>
                <c:pt idx="92">
                  <c:v>0.54347826086956619</c:v>
                </c:pt>
                <c:pt idx="93">
                  <c:v>0.5376344086021515</c:v>
                </c:pt>
                <c:pt idx="94">
                  <c:v>0.53191489361702227</c:v>
                </c:pt>
                <c:pt idx="95">
                  <c:v>0.52631578947368518</c:v>
                </c:pt>
                <c:pt idx="96">
                  <c:v>0.52083333333333437</c:v>
                </c:pt>
                <c:pt idx="97">
                  <c:v>0.51546391752577414</c:v>
                </c:pt>
                <c:pt idx="98">
                  <c:v>0.51020408163265407</c:v>
                </c:pt>
                <c:pt idx="99">
                  <c:v>0.50505050505050608</c:v>
                </c:pt>
                <c:pt idx="100">
                  <c:v>0.500000000000001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5-45D7-9FDC-4C9237D2A847}"/>
            </c:ext>
          </c:extLst>
        </c:ser>
        <c:ser>
          <c:idx val="2"/>
          <c:order val="1"/>
          <c:tx>
            <c:strRef>
              <c:f>Equilibrium!$C$1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Equilibrium!$C$2:$C$102</c:f>
              <c:numCache>
                <c:formatCode>General</c:formatCode>
                <c:ptCount val="101"/>
                <c:pt idx="0">
                  <c:v>#N/A</c:v>
                </c:pt>
                <c:pt idx="1">
                  <c:v>52.256361855851836</c:v>
                </c:pt>
                <c:pt idx="2">
                  <c:v>27.683281572999746</c:v>
                </c:pt>
                <c:pt idx="3">
                  <c:v>19.636205868970524</c:v>
                </c:pt>
                <c:pt idx="4">
                  <c:v>15.690977538166994</c:v>
                </c:pt>
                <c:pt idx="5">
                  <c:v>13.374047951142096</c:v>
                </c:pt>
                <c:pt idx="6">
                  <c:v>11.864730480992588</c:v>
                </c:pt>
                <c:pt idx="7">
                  <c:v>10.813002452294658</c:v>
                </c:pt>
                <c:pt idx="8">
                  <c:v>10.044733192202056</c:v>
                </c:pt>
                <c:pt idx="9">
                  <c:v>9.4636889301513385</c:v>
                </c:pt>
                <c:pt idx="10">
                  <c:v>9.0124418298585329</c:v>
                </c:pt>
                <c:pt idx="11">
                  <c:v>8.6546511500677088</c:v>
                </c:pt>
                <c:pt idx="12">
                  <c:v>8.3662292805633669</c:v>
                </c:pt>
                <c:pt idx="13">
                  <c:v>8.1305989968045136</c:v>
                </c:pt>
                <c:pt idx="14">
                  <c:v>7.935991486505527</c:v>
                </c:pt>
                <c:pt idx="15">
                  <c:v>7.7738301602870452</c:v>
                </c:pt>
                <c:pt idx="16">
                  <c:v>7.6377237117036714</c:v>
                </c:pt>
                <c:pt idx="17">
                  <c:v>7.5228166595863932</c:v>
                </c:pt>
                <c:pt idx="18">
                  <c:v>7.4253577932266772</c:v>
                </c:pt>
                <c:pt idx="19">
                  <c:v>7.342405882279988</c:v>
                </c:pt>
                <c:pt idx="20">
                  <c:v>7.2716243726023038</c:v>
                </c:pt>
                <c:pt idx="21">
                  <c:v>7.2111352464625771</c:v>
                </c:pt>
                <c:pt idx="22">
                  <c:v>7.1594131118782691</c:v>
                </c:pt>
                <c:pt idx="23">
                  <c:v>7.1152071997951012</c:v>
                </c:pt>
                <c:pt idx="24">
                  <c:v>7.0774830736787138</c:v>
                </c:pt>
                <c:pt idx="25">
                  <c:v>7.0453784915222863</c:v>
                </c:pt>
                <c:pt idx="26">
                  <c:v>7.0181695800696025</c:v>
                </c:pt>
                <c:pt idx="27">
                  <c:v>6.9952446253096907</c:v>
                </c:pt>
                <c:pt idx="28">
                  <c:v>6.976083558200818</c:v>
                </c:pt>
                <c:pt idx="29">
                  <c:v>6.9602417479111178</c:v>
                </c:pt>
                <c:pt idx="30">
                  <c:v>6.9473370874270266</c:v>
                </c:pt>
                <c:pt idx="31">
                  <c:v>6.9370396202316087</c:v>
                </c:pt>
                <c:pt idx="32">
                  <c:v>6.9290631459994945</c:v>
                </c:pt>
                <c:pt idx="33">
                  <c:v>6.9231583805955168</c:v>
                </c:pt>
                <c:pt idx="34">
                  <c:v>6.9191073464331385</c:v>
                </c:pt>
                <c:pt idx="35">
                  <c:v>6.9167187439435951</c:v>
                </c:pt>
                <c:pt idx="36">
                  <c:v>6.9158241108051772</c:v>
                </c:pt>
                <c:pt idx="37">
                  <c:v>6.9162746177902932</c:v>
                </c:pt>
                <c:pt idx="38">
                  <c:v>6.9179383822275069</c:v>
                </c:pt>
                <c:pt idx="39">
                  <c:v>6.9206982047429522</c:v>
                </c:pt>
                <c:pt idx="40">
                  <c:v>6.924449654019055</c:v>
                </c:pt>
                <c:pt idx="41">
                  <c:v>6.9290994391611109</c:v>
                </c:pt>
                <c:pt idx="42">
                  <c:v>6.9345640209051478</c:v>
                </c:pt>
                <c:pt idx="43">
                  <c:v>6.9407684220849699</c:v>
                </c:pt>
                <c:pt idx="44">
                  <c:v>6.9476452050650437</c:v>
                </c:pt>
                <c:pt idx="45">
                  <c:v>6.955133589662891</c:v>
                </c:pt>
                <c:pt idx="46">
                  <c:v>6.9631786897524854</c:v>
                </c:pt>
                <c:pt idx="47">
                  <c:v>6.9717308505049527</c:v>
                </c:pt>
                <c:pt idx="48">
                  <c:v>6.9807450712743844</c:v>
                </c:pt>
                <c:pt idx="49">
                  <c:v>6.9901805016214329</c:v>
                </c:pt>
                <c:pt idx="50">
                  <c:v>7</c:v>
                </c:pt>
                <c:pt idx="51">
                  <c:v>7.0101697463019663</c:v>
                </c:pt>
                <c:pt idx="52">
                  <c:v>7.0206589008322728</c:v>
                </c:pt>
                <c:pt idx="53">
                  <c:v>7.0314393034270486</c:v>
                </c:pt>
                <c:pt idx="54">
                  <c:v>7.0424852073755657</c:v>
                </c:pt>
                <c:pt idx="55">
                  <c:v>7.0537730435975785</c:v>
                </c:pt>
                <c:pt idx="56">
                  <c:v>7.0652812111896237</c:v>
                </c:pt>
                <c:pt idx="57">
                  <c:v>7.0769898910098963</c:v>
                </c:pt>
                <c:pt idx="58">
                  <c:v>7.0888808794398397</c:v>
                </c:pt>
                <c:pt idx="59">
                  <c:v>7.100937439856569</c:v>
                </c:pt>
                <c:pt idx="60">
                  <c:v>7.113144169685965</c:v>
                </c:pt>
                <c:pt idx="61">
                  <c:v>7.1254868811916712</c:v>
                </c:pt>
                <c:pt idx="62">
                  <c:v>7.1379524943985562</c:v>
                </c:pt>
                <c:pt idx="63">
                  <c:v>7.1505289407571659</c:v>
                </c:pt>
                <c:pt idx="64">
                  <c:v>7.163205076333985</c:v>
                </c:pt>
                <c:pt idx="65">
                  <c:v>7.1759706034654123</c:v>
                </c:pt>
                <c:pt idx="66">
                  <c:v>7.1888159999453265</c:v>
                </c:pt>
                <c:pt idx="67">
                  <c:v>7.2017324549298962</c:v>
                </c:pt>
                <c:pt idx="68">
                  <c:v>7.2147118108418828</c:v>
                </c:pt>
                <c:pt idx="69">
                  <c:v>7.2277465106420244</c:v>
                </c:pt>
                <c:pt idx="70">
                  <c:v>7.2408295499093747</c:v>
                </c:pt>
                <c:pt idx="71">
                  <c:v>7.2539544332370784</c:v>
                </c:pt>
                <c:pt idx="72">
                  <c:v>7.2671151345064358</c:v>
                </c:pt>
                <c:pt idx="73">
                  <c:v>7.2803060606514292</c:v>
                </c:pt>
                <c:pt idx="74">
                  <c:v>7.2935220185690453</c:v>
                </c:pt>
                <c:pt idx="75">
                  <c:v>7.3067581848685945</c:v>
                </c:pt>
                <c:pt idx="76">
                  <c:v>7.3200100781865194</c:v>
                </c:pt>
                <c:pt idx="77">
                  <c:v>7.3332735338225419</c:v>
                </c:pt>
                <c:pt idx="78">
                  <c:v>7.3465446804787717</c:v>
                </c:pt>
                <c:pt idx="79">
                  <c:v>7.3598199189063331</c:v>
                </c:pt>
                <c:pt idx="80">
                  <c:v>7.3730959022841871</c:v>
                </c:pt>
                <c:pt idx="81">
                  <c:v>7.3863695181727893</c:v>
                </c:pt>
                <c:pt idx="82">
                  <c:v>7.3996378719011204</c:v>
                </c:pt>
                <c:pt idx="83">
                  <c:v>7.412898271259686</c:v>
                </c:pt>
                <c:pt idx="84">
                  <c:v>7.4261482123847529</c:v>
                </c:pt>
                <c:pt idx="85">
                  <c:v>7.4393853667302032</c:v>
                </c:pt>
                <c:pt idx="86">
                  <c:v>7.4526075690334661</c:v>
                </c:pt>
                <c:pt idx="87">
                  <c:v>7.4658128061908542</c:v>
                </c:pt>
                <c:pt idx="88">
                  <c:v>7.4789992069657032</c:v>
                </c:pt>
                <c:pt idx="89">
                  <c:v>7.4921650324598126</c:v>
                </c:pt>
                <c:pt idx="90">
                  <c:v>7.5053086672851661</c:v>
                </c:pt>
                <c:pt idx="91">
                  <c:v>7.5184286113786616</c:v>
                </c:pt>
                <c:pt idx="92">
                  <c:v>7.53152347240776</c:v>
                </c:pt>
                <c:pt idx="93">
                  <c:v>7.5445919587196801</c:v>
                </c:pt>
                <c:pt idx="94">
                  <c:v>7.5576328727909274</c:v>
                </c:pt>
                <c:pt idx="95">
                  <c:v>7.5706451051377917</c:v>
                </c:pt>
                <c:pt idx="96">
                  <c:v>7.5836276286518398</c:v>
                </c:pt>
                <c:pt idx="97">
                  <c:v>7.5965794933275674</c:v>
                </c:pt>
                <c:pt idx="98">
                  <c:v>7.6094998213521894</c:v>
                </c:pt>
                <c:pt idx="99">
                  <c:v>7.6223878025300182</c:v>
                </c:pt>
                <c:pt idx="100">
                  <c:v>7.6352426900163222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1-4597-94E2-ED4B36989609}"/>
            </c:ext>
          </c:extLst>
        </c:ser>
        <c:ser>
          <c:idx val="1"/>
          <c:order val="2"/>
          <c:tx>
            <c:strRef>
              <c:f>Equilibrium!$D$1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Equilibrium!$A$2:$A$102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Equilibrium!$D$2:$D$102</c:f>
              <c:numCache>
                <c:formatCode>General</c:formatCode>
                <c:ptCount val="101"/>
                <c:pt idx="0">
                  <c:v>#N/A</c:v>
                </c:pt>
                <c:pt idx="1">
                  <c:v>3.408046553109545</c:v>
                </c:pt>
                <c:pt idx="2">
                  <c:v>4.0528732092183697</c:v>
                </c:pt>
                <c:pt idx="3">
                  <c:v>4.4852415034797888</c:v>
                </c:pt>
                <c:pt idx="4">
                  <c:v>4.8197056566063967</c:v>
                </c:pt>
                <c:pt idx="5">
                  <c:v>5.0962182595375394</c:v>
                </c:pt>
                <c:pt idx="6">
                  <c:v>5.3338811084436655</c:v>
                </c:pt>
                <c:pt idx="7">
                  <c:v>5.543448644462913</c:v>
                </c:pt>
                <c:pt idx="8">
                  <c:v>5.7316282590551877</c:v>
                </c:pt>
                <c:pt idx="9">
                  <c:v>5.9029097845457148</c:v>
                </c:pt>
                <c:pt idx="10">
                  <c:v>6.060459013848825</c:v>
                </c:pt>
                <c:pt idx="11">
                  <c:v>6.2065990382177985</c:v>
                </c:pt>
                <c:pt idx="12">
                  <c:v>6.3430893647398081</c:v>
                </c:pt>
                <c:pt idx="13">
                  <c:v>6.4712973629619475</c:v>
                </c:pt>
                <c:pt idx="14">
                  <c:v>6.5923085696474857</c:v>
                </c:pt>
                <c:pt idx="15">
                  <c:v>6.7070004157113363</c:v>
                </c:pt>
                <c:pt idx="16">
                  <c:v>6.816093106219089</c:v>
                </c:pt>
                <c:pt idx="17">
                  <c:v>6.9201857021326356</c:v>
                </c:pt>
                <c:pt idx="18">
                  <c:v>7.0197823150009437</c:v>
                </c:pt>
                <c:pt idx="19">
                  <c:v>7.1153115162726817</c:v>
                </c:pt>
                <c:pt idx="20">
                  <c:v>7.2071409794513972</c:v>
                </c:pt>
                <c:pt idx="21">
                  <c:v>7.2955887031143609</c:v>
                </c:pt>
                <c:pt idx="22">
                  <c:v>7.3809317362176516</c:v>
                </c:pt>
                <c:pt idx="23">
                  <c:v>7.4634130486035639</c:v>
                </c:pt>
                <c:pt idx="24">
                  <c:v>7.5432470036466697</c:v>
                </c:pt>
                <c:pt idx="25">
                  <c:v>7.6206237632367886</c:v>
                </c:pt>
                <c:pt idx="26">
                  <c:v>7.6957128673326949</c:v>
                </c:pt>
                <c:pt idx="27">
                  <c:v>7.7686661682436124</c:v>
                </c:pt>
                <c:pt idx="28">
                  <c:v>7.8396202553182013</c:v>
                </c:pt>
                <c:pt idx="29">
                  <c:v>7.9086984734074193</c:v>
                </c:pt>
                <c:pt idx="30">
                  <c:v>7.9760126146901289</c:v>
                </c:pt>
                <c:pt idx="31">
                  <c:v>8.0416643457463319</c:v>
                </c:pt>
                <c:pt idx="32">
                  <c:v>8.1057464184367376</c:v>
                </c:pt>
                <c:pt idx="33">
                  <c:v>8.1683437030143793</c:v>
                </c:pt>
                <c:pt idx="34">
                  <c:v>8.2295340741162324</c:v>
                </c:pt>
                <c:pt idx="35">
                  <c:v>8.2893891742600445</c:v>
                </c:pt>
                <c:pt idx="36">
                  <c:v>8.3479750747693942</c:v>
                </c:pt>
                <c:pt idx="37">
                  <c:v>8.4053528503504857</c:v>
                </c:pt>
                <c:pt idx="38">
                  <c:v>8.4615790806122728</c:v>
                </c:pt>
                <c:pt idx="39">
                  <c:v>8.5167062894822134</c:v>
                </c:pt>
                <c:pt idx="40">
                  <c:v>8.5707833315912811</c:v>
                </c:pt>
                <c:pt idx="41">
                  <c:v>8.6238557331841488</c:v>
                </c:pt>
                <c:pt idx="42">
                  <c:v>8.6759659938770728</c:v>
                </c:pt>
                <c:pt idx="43">
                  <c:v>8.7271538545784377</c:v>
                </c:pt>
                <c:pt idx="44">
                  <c:v>8.7774565360594181</c:v>
                </c:pt>
                <c:pt idx="45">
                  <c:v>8.8269089519792505</c:v>
                </c:pt>
                <c:pt idx="46">
                  <c:v>8.875543899603505</c:v>
                </c:pt>
                <c:pt idx="47">
                  <c:v>8.9233922309821043</c:v>
                </c:pt>
                <c:pt idx="48">
                  <c:v>8.970483006959574</c:v>
                </c:pt>
                <c:pt idx="49">
                  <c:v>9.0168436360587343</c:v>
                </c:pt>
                <c:pt idx="50">
                  <c:v>9.0624999999999982</c:v>
                </c:pt>
                <c:pt idx="51">
                  <c:v>9.1074765673821574</c:v>
                </c:pt>
                <c:pt idx="52">
                  <c:v>9.1517964968500287</c:v>
                </c:pt>
                <c:pt idx="53">
                  <c:v>9.195481730903472</c:v>
                </c:pt>
                <c:pt idx="54">
                  <c:v>9.2385530813562262</c:v>
                </c:pt>
                <c:pt idx="55">
                  <c:v>9.2810303073277822</c:v>
                </c:pt>
                <c:pt idx="56">
                  <c:v>9.3229321865438504</c:v>
                </c:pt>
                <c:pt idx="57">
                  <c:v>9.3642765806280686</c:v>
                </c:pt>
                <c:pt idx="58">
                  <c:v>9.4050804949872582</c:v>
                </c:pt>
                <c:pt idx="59">
                  <c:v>9.4453601338229074</c:v>
                </c:pt>
                <c:pt idx="60">
                  <c:v>9.4851309507409542</c:v>
                </c:pt>
                <c:pt idx="61">
                  <c:v>9.5244076953791552</c:v>
                </c:pt>
                <c:pt idx="62">
                  <c:v>9.5632044564252379</c:v>
                </c:pt>
                <c:pt idx="63">
                  <c:v>9.6015347013585828</c:v>
                </c:pt>
                <c:pt idx="64">
                  <c:v>9.6394113132127899</c:v>
                </c:pt>
                <c:pt idx="65">
                  <c:v>9.6768466246252416</c:v>
                </c:pt>
                <c:pt idx="66">
                  <c:v>9.7138524494123697</c:v>
                </c:pt>
                <c:pt idx="67">
                  <c:v>9.7504401118849415</c:v>
                </c:pt>
                <c:pt idx="68">
                  <c:v>9.7866204740963489</c:v>
                </c:pt>
                <c:pt idx="69">
                  <c:v>9.8224039611976828</c:v>
                </c:pt>
                <c:pt idx="70">
                  <c:v>9.8578005850565695</c:v>
                </c:pt>
                <c:pt idx="71">
                  <c:v>9.8928199662816496</c:v>
                </c:pt>
                <c:pt idx="72">
                  <c:v>9.9274713547811331</c:v>
                </c:pt>
                <c:pt idx="73">
                  <c:v>9.9617636489719423</c:v>
                </c:pt>
                <c:pt idx="74">
                  <c:v>9.9957054137451937</c:v>
                </c:pt>
                <c:pt idx="75">
                  <c:v>10.029304897284161</c:v>
                </c:pt>
                <c:pt idx="76">
                  <c:v>10.062570046822291</c:v>
                </c:pt>
                <c:pt idx="77">
                  <c:v>10.095508523421087</c:v>
                </c:pt>
                <c:pt idx="78">
                  <c:v>10.128127715840666</c:v>
                </c:pt>
                <c:pt idx="79">
                  <c:v>10.160434753569627</c:v>
                </c:pt>
                <c:pt idx="80">
                  <c:v>10.192436519075073</c:v>
                </c:pt>
                <c:pt idx="81">
                  <c:v>10.224139659328628</c:v>
                </c:pt>
                <c:pt idx="82">
                  <c:v>10.255550596659594</c:v>
                </c:pt>
                <c:pt idx="83">
                  <c:v>10.286675538982218</c:v>
                </c:pt>
                <c:pt idx="84">
                  <c:v>10.317520489440263</c:v>
                </c:pt>
                <c:pt idx="85">
                  <c:v>10.348091255508548</c:v>
                </c:pt>
                <c:pt idx="86">
                  <c:v>10.378393457588095</c:v>
                </c:pt>
                <c:pt idx="87">
                  <c:v>10.408432537128547</c:v>
                </c:pt>
                <c:pt idx="88">
                  <c:v>10.438213764308992</c:v>
                </c:pt>
                <c:pt idx="89">
                  <c:v>10.467742245305931</c:v>
                </c:pt>
                <c:pt idx="90">
                  <c:v>10.497022929174934</c:v>
                </c:pt>
                <c:pt idx="91">
                  <c:v>10.526060614370586</c:v>
                </c:pt>
                <c:pt idx="92">
                  <c:v>10.554859954927482</c:v>
                </c:pt>
                <c:pt idx="93">
                  <c:v>10.58342546632335</c:v>
                </c:pt>
                <c:pt idx="94">
                  <c:v>10.61176153104392</c:v>
                </c:pt>
                <c:pt idx="95">
                  <c:v>10.639872403867662</c:v>
                </c:pt>
                <c:pt idx="96">
                  <c:v>10.667762216887326</c:v>
                </c:pt>
                <c:pt idx="97">
                  <c:v>10.69543498428396</c:v>
                </c:pt>
                <c:pt idx="98">
                  <c:v>10.722894606868049</c:v>
                </c:pt>
                <c:pt idx="99">
                  <c:v>10.750144876401349</c:v>
                </c:pt>
                <c:pt idx="100">
                  <c:v>10.777189479712153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5-45D7-9FDC-4C9237D2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14927"/>
        <c:axId val="1673114447"/>
      </c:lineChart>
      <c:catAx>
        <c:axId val="16731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14447"/>
        <c:crosses val="autoZero"/>
        <c:auto val="1"/>
        <c:lblAlgn val="ctr"/>
        <c:lblOffset val="100"/>
        <c:noMultiLvlLbl val="0"/>
      </c:catAx>
      <c:valAx>
        <c:axId val="16731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Market equilibrium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model'!$B$1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model'!$B$2:$B$102</c:f>
              <c:numCache>
                <c:formatCode>General</c:formatCode>
                <c:ptCount val="101"/>
                <c:pt idx="0">
                  <c:v>#N/A</c:v>
                </c:pt>
                <c:pt idx="1">
                  <c:v>250</c:v>
                </c:pt>
                <c:pt idx="2">
                  <c:v>125</c:v>
                </c:pt>
                <c:pt idx="3">
                  <c:v>83.333333333333314</c:v>
                </c:pt>
                <c:pt idx="4">
                  <c:v>62.5</c:v>
                </c:pt>
                <c:pt idx="5">
                  <c:v>50</c:v>
                </c:pt>
                <c:pt idx="6">
                  <c:v>41.666666666666671</c:v>
                </c:pt>
                <c:pt idx="7">
                  <c:v>35.714285714285715</c:v>
                </c:pt>
                <c:pt idx="8">
                  <c:v>31.250000000000004</c:v>
                </c:pt>
                <c:pt idx="9">
                  <c:v>27.777777777777782</c:v>
                </c:pt>
                <c:pt idx="10">
                  <c:v>25.000000000000004</c:v>
                </c:pt>
                <c:pt idx="11">
                  <c:v>22.72727272727273</c:v>
                </c:pt>
                <c:pt idx="12">
                  <c:v>20.833333333333336</c:v>
                </c:pt>
                <c:pt idx="13">
                  <c:v>19.23076923076923</c:v>
                </c:pt>
                <c:pt idx="14">
                  <c:v>17.857142857142854</c:v>
                </c:pt>
                <c:pt idx="15">
                  <c:v>16.666666666666664</c:v>
                </c:pt>
                <c:pt idx="16">
                  <c:v>15.624999999999996</c:v>
                </c:pt>
                <c:pt idx="17">
                  <c:v>14.705882352941172</c:v>
                </c:pt>
                <c:pt idx="18">
                  <c:v>13.888888888888886</c:v>
                </c:pt>
                <c:pt idx="19">
                  <c:v>13.157894736842101</c:v>
                </c:pt>
                <c:pt idx="20">
                  <c:v>12.499999999999996</c:v>
                </c:pt>
                <c:pt idx="21">
                  <c:v>11.904761904761902</c:v>
                </c:pt>
                <c:pt idx="22">
                  <c:v>11.36363636363636</c:v>
                </c:pt>
                <c:pt idx="23">
                  <c:v>10.869565217391301</c:v>
                </c:pt>
                <c:pt idx="24">
                  <c:v>10.416666666666663</c:v>
                </c:pt>
                <c:pt idx="25">
                  <c:v>9.9999999999999964</c:v>
                </c:pt>
                <c:pt idx="26">
                  <c:v>9.6153846153846114</c:v>
                </c:pt>
                <c:pt idx="27">
                  <c:v>9.259259259259256</c:v>
                </c:pt>
                <c:pt idx="28">
                  <c:v>8.9285714285714253</c:v>
                </c:pt>
                <c:pt idx="29">
                  <c:v>8.6206896551724093</c:v>
                </c:pt>
                <c:pt idx="30">
                  <c:v>8.3333333333333304</c:v>
                </c:pt>
                <c:pt idx="31">
                  <c:v>8.0645161290322545</c:v>
                </c:pt>
                <c:pt idx="32">
                  <c:v>7.8124999999999964</c:v>
                </c:pt>
                <c:pt idx="33">
                  <c:v>7.5757575757575717</c:v>
                </c:pt>
                <c:pt idx="34">
                  <c:v>7.3529411764705843</c:v>
                </c:pt>
                <c:pt idx="35">
                  <c:v>7.1428571428571388</c:v>
                </c:pt>
                <c:pt idx="36">
                  <c:v>6.9444444444444411</c:v>
                </c:pt>
                <c:pt idx="37">
                  <c:v>6.7567567567567535</c:v>
                </c:pt>
                <c:pt idx="38">
                  <c:v>6.5789473684210487</c:v>
                </c:pt>
                <c:pt idx="39">
                  <c:v>6.410256410256407</c:v>
                </c:pt>
                <c:pt idx="40">
                  <c:v>6.2499999999999973</c:v>
                </c:pt>
                <c:pt idx="41">
                  <c:v>6.0975609756097544</c:v>
                </c:pt>
                <c:pt idx="42">
                  <c:v>5.9523809523809508</c:v>
                </c:pt>
                <c:pt idx="43">
                  <c:v>5.8139534883720918</c:v>
                </c:pt>
                <c:pt idx="44">
                  <c:v>5.6818181818181817</c:v>
                </c:pt>
                <c:pt idx="45">
                  <c:v>5.5555555555555554</c:v>
                </c:pt>
                <c:pt idx="46">
                  <c:v>5.4347826086956523</c:v>
                </c:pt>
                <c:pt idx="47">
                  <c:v>5.3191489361702136</c:v>
                </c:pt>
                <c:pt idx="48">
                  <c:v>5.2083333333333348</c:v>
                </c:pt>
                <c:pt idx="49">
                  <c:v>5.1020408163265323</c:v>
                </c:pt>
                <c:pt idx="50">
                  <c:v>5.0000000000000018</c:v>
                </c:pt>
                <c:pt idx="51">
                  <c:v>4.9019607843137276</c:v>
                </c:pt>
                <c:pt idx="52">
                  <c:v>4.8076923076923102</c:v>
                </c:pt>
                <c:pt idx="53">
                  <c:v>4.7169811320754746</c:v>
                </c:pt>
                <c:pt idx="54">
                  <c:v>4.6296296296296324</c:v>
                </c:pt>
                <c:pt idx="55">
                  <c:v>4.5454545454545485</c:v>
                </c:pt>
                <c:pt idx="56">
                  <c:v>4.4642857142857171</c:v>
                </c:pt>
                <c:pt idx="57">
                  <c:v>4.3859649122807047</c:v>
                </c:pt>
                <c:pt idx="58">
                  <c:v>4.31034482758621</c:v>
                </c:pt>
                <c:pt idx="59">
                  <c:v>4.2372881355932241</c:v>
                </c:pt>
                <c:pt idx="60">
                  <c:v>4.1666666666666705</c:v>
                </c:pt>
                <c:pt idx="61">
                  <c:v>4.098360655737709</c:v>
                </c:pt>
                <c:pt idx="62">
                  <c:v>4.0322580645161326</c:v>
                </c:pt>
                <c:pt idx="63">
                  <c:v>3.9682539682539724</c:v>
                </c:pt>
                <c:pt idx="64">
                  <c:v>3.906250000000004</c:v>
                </c:pt>
                <c:pt idx="65">
                  <c:v>3.8461538461538503</c:v>
                </c:pt>
                <c:pt idx="66">
                  <c:v>3.7878787878787921</c:v>
                </c:pt>
                <c:pt idx="67">
                  <c:v>3.7313432835820941</c:v>
                </c:pt>
                <c:pt idx="68">
                  <c:v>3.6764705882352984</c:v>
                </c:pt>
                <c:pt idx="69">
                  <c:v>3.623188405797106</c:v>
                </c:pt>
                <c:pt idx="70">
                  <c:v>3.5714285714285761</c:v>
                </c:pt>
                <c:pt idx="71">
                  <c:v>3.5211267605633849</c:v>
                </c:pt>
                <c:pt idx="72">
                  <c:v>3.4722222222222268</c:v>
                </c:pt>
                <c:pt idx="73">
                  <c:v>3.4246575342465801</c:v>
                </c:pt>
                <c:pt idx="74">
                  <c:v>3.378378378378383</c:v>
                </c:pt>
                <c:pt idx="75">
                  <c:v>3.3333333333333379</c:v>
                </c:pt>
                <c:pt idx="76">
                  <c:v>3.289473684210531</c:v>
                </c:pt>
                <c:pt idx="77">
                  <c:v>3.2467532467532516</c:v>
                </c:pt>
                <c:pt idx="78">
                  <c:v>3.2051282051282097</c:v>
                </c:pt>
                <c:pt idx="79">
                  <c:v>3.1645569620253213</c:v>
                </c:pt>
                <c:pt idx="80">
                  <c:v>3.1250000000000049</c:v>
                </c:pt>
                <c:pt idx="81">
                  <c:v>3.0864197530864246</c:v>
                </c:pt>
                <c:pt idx="82">
                  <c:v>3.048780487804883</c:v>
                </c:pt>
                <c:pt idx="83">
                  <c:v>3.0120481927710894</c:v>
                </c:pt>
                <c:pt idx="84">
                  <c:v>2.9761904761904812</c:v>
                </c:pt>
                <c:pt idx="85">
                  <c:v>2.9411764705882404</c:v>
                </c:pt>
                <c:pt idx="86">
                  <c:v>2.9069767441860512</c:v>
                </c:pt>
                <c:pt idx="87">
                  <c:v>2.8735632183908093</c:v>
                </c:pt>
                <c:pt idx="88">
                  <c:v>2.8409090909090957</c:v>
                </c:pt>
                <c:pt idx="89">
                  <c:v>2.8089887640449489</c:v>
                </c:pt>
                <c:pt idx="90">
                  <c:v>2.7777777777777826</c:v>
                </c:pt>
                <c:pt idx="91">
                  <c:v>2.7472527472527521</c:v>
                </c:pt>
                <c:pt idx="92">
                  <c:v>2.717391304347831</c:v>
                </c:pt>
                <c:pt idx="93">
                  <c:v>2.6881720430107574</c:v>
                </c:pt>
                <c:pt idx="94">
                  <c:v>2.6595744680851112</c:v>
                </c:pt>
                <c:pt idx="95">
                  <c:v>2.6315789473684261</c:v>
                </c:pt>
                <c:pt idx="96">
                  <c:v>2.6041666666666714</c:v>
                </c:pt>
                <c:pt idx="97">
                  <c:v>2.577319587628871</c:v>
                </c:pt>
                <c:pt idx="98">
                  <c:v>2.5510204081632701</c:v>
                </c:pt>
                <c:pt idx="99">
                  <c:v>2.52525252525253</c:v>
                </c:pt>
                <c:pt idx="100">
                  <c:v>2.5000000000000049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5-4246-81A3-60B0B15C2AFB}"/>
            </c:ext>
          </c:extLst>
        </c:ser>
        <c:ser>
          <c:idx val="2"/>
          <c:order val="1"/>
          <c:tx>
            <c:strRef>
              <c:f>'Simple model'!$C$1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'Simple model'!$C$2:$C$102</c:f>
              <c:numCache>
                <c:formatCode>General</c:formatCode>
                <c:ptCount val="101"/>
                <c:pt idx="0">
                  <c:v>#N/A</c:v>
                </c:pt>
                <c:pt idx="1">
                  <c:v>100.01865206693766</c:v>
                </c:pt>
                <c:pt idx="2">
                  <c:v>50.076191948078069</c:v>
                </c:pt>
                <c:pt idx="3">
                  <c:v>33.506884562802135</c:v>
                </c:pt>
                <c:pt idx="4">
                  <c:v>25.311236978257305</c:v>
                </c:pt>
                <c:pt idx="5">
                  <c:v>20.489607298623</c:v>
                </c:pt>
                <c:pt idx="6">
                  <c:v>17.375607199035834</c:v>
                </c:pt>
                <c:pt idx="7">
                  <c:v>15.255179156855039</c:v>
                </c:pt>
                <c:pt idx="8">
                  <c:v>13.771373932262222</c:v>
                </c:pt>
                <c:pt idx="9">
                  <c:v>12.725947115656735</c:v>
                </c:pt>
                <c:pt idx="10">
                  <c:v>12.000000000000002</c:v>
                </c:pt>
                <c:pt idx="11">
                  <c:v>11.517908607186023</c:v>
                </c:pt>
                <c:pt idx="12">
                  <c:v>11.229289069136421</c:v>
                </c:pt>
                <c:pt idx="13">
                  <c:v>11.099287260837604</c:v>
                </c:pt>
                <c:pt idx="14">
                  <c:v>11.103030424045274</c:v>
                </c:pt>
                <c:pt idx="15">
                  <c:v>11.222298432138157</c:v>
                </c:pt>
                <c:pt idx="16">
                  <c:v>11.443443544807868</c:v>
                </c:pt>
                <c:pt idx="17">
                  <c:v>11.756044528321144</c:v>
                </c:pt>
                <c:pt idx="18">
                  <c:v>12.152009526267509</c:v>
                </c:pt>
                <c:pt idx="19">
                  <c:v>12.624962331036571</c:v>
                </c:pt>
                <c:pt idx="20">
                  <c:v>13.169812850522913</c:v>
                </c:pt>
                <c:pt idx="21">
                  <c:v>13.782450360180821</c:v>
                </c:pt>
                <c:pt idx="22">
                  <c:v>14.459520463600633</c:v>
                </c:pt>
                <c:pt idx="23">
                  <c:v>15.198260278310833</c:v>
                </c:pt>
                <c:pt idx="24">
                  <c:v>15.996374859121463</c:v>
                </c:pt>
                <c:pt idx="25">
                  <c:v>16.851943308269579</c:v>
                </c:pt>
                <c:pt idx="26">
                  <c:v>17.763346576376197</c:v>
                </c:pt>
                <c:pt idx="27">
                  <c:v>18.729211327926663</c:v>
                </c:pt>
                <c:pt idx="28">
                  <c:v>19.748365852902715</c:v>
                </c:pt>
                <c:pt idx="29">
                  <c:v>20.819805115029759</c:v>
                </c:pt>
                <c:pt idx="30">
                  <c:v>21.942662803233031</c:v>
                </c:pt>
                <c:pt idx="31">
                  <c:v>23.116188803655731</c:v>
                </c:pt>
                <c:pt idx="32">
                  <c:v>24.339730905418303</c:v>
                </c:pt>
                <c:pt idx="33">
                  <c:v>25.612719841145328</c:v>
                </c:pt>
                <c:pt idx="34">
                  <c:v>26.93465697491969</c:v>
                </c:pt>
                <c:pt idx="35">
                  <c:v>28.305104107519767</c:v>
                </c:pt>
                <c:pt idx="36">
                  <c:v>29.723674986680486</c:v>
                </c:pt>
                <c:pt idx="37">
                  <c:v>31.190028199318625</c:v>
                </c:pt>
                <c:pt idx="38">
                  <c:v>32.703861190727487</c:v>
                </c:pt>
                <c:pt idx="39">
                  <c:v>34.264905208097495</c:v>
                </c:pt>
                <c:pt idx="40">
                  <c:v>35.872921006284656</c:v>
                </c:pt>
                <c:pt idx="41">
                  <c:v>37.527695185406635</c:v>
                </c:pt>
                <c:pt idx="42">
                  <c:v>39.229037054714198</c:v>
                </c:pt>
                <c:pt idx="43">
                  <c:v>40.97677593684827</c:v>
                </c:pt>
                <c:pt idx="44">
                  <c:v>42.770758842227799</c:v>
                </c:pt>
                <c:pt idx="45">
                  <c:v>44.610848455822065</c:v>
                </c:pt>
                <c:pt idx="46">
                  <c:v>46.496921388618027</c:v>
                </c:pt>
                <c:pt idx="47">
                  <c:v>48.428866654224663</c:v>
                </c:pt>
                <c:pt idx="48">
                  <c:v>50.406584337659964</c:v>
                </c:pt>
                <c:pt idx="49">
                  <c:v>52.429984428757287</c:v>
                </c:pt>
                <c:pt idx="50">
                  <c:v>54.498985797046288</c:v>
                </c:pt>
                <c:pt idx="51">
                  <c:v>56.613515288602017</c:v>
                </c:pt>
                <c:pt idx="52">
                  <c:v>58.773506928364114</c:v>
                </c:pt>
                <c:pt idx="53">
                  <c:v>60.978901213923514</c:v>
                </c:pt>
                <c:pt idx="54">
                  <c:v>63.229644488855108</c:v>
                </c:pt>
                <c:pt idx="55">
                  <c:v>65.525688385412209</c:v>
                </c:pt>
                <c:pt idx="56">
                  <c:v>67.866989327859457</c:v>
                </c:pt>
                <c:pt idx="57">
                  <c:v>70.253508088947527</c:v>
                </c:pt>
                <c:pt idx="58">
                  <c:v>72.685209393071176</c:v>
                </c:pt>
                <c:pt idx="59">
                  <c:v>75.162061560531285</c:v>
                </c:pt>
                <c:pt idx="60">
                  <c:v>77.684036188067068</c:v>
                </c:pt>
                <c:pt idx="61">
                  <c:v>80.251107861462373</c:v>
                </c:pt>
                <c:pt idx="62">
                  <c:v>82.863253896573013</c:v>
                </c:pt>
                <c:pt idx="63">
                  <c:v>85.520454105587646</c:v>
                </c:pt>
                <c:pt idx="64">
                  <c:v>88.222690585735734</c:v>
                </c:pt>
                <c:pt idx="65">
                  <c:v>90.969947528000773</c:v>
                </c:pt>
                <c:pt idx="66">
                  <c:v>93.762211043693242</c:v>
                </c:pt>
                <c:pt idx="67">
                  <c:v>96.599469006996529</c:v>
                </c:pt>
                <c:pt idx="68">
                  <c:v>99.481710911822788</c:v>
                </c:pt>
                <c:pt idx="69">
                  <c:v>102.40892774150693</c:v>
                </c:pt>
                <c:pt idx="70">
                  <c:v>105.38111185004023</c:v>
                </c:pt>
                <c:pt idx="71">
                  <c:v>108.39825685368811</c:v>
                </c:pt>
                <c:pt idx="72">
                  <c:v>111.4603575319699</c:v>
                </c:pt>
                <c:pt idx="73">
                  <c:v>114.56740973708737</c:v>
                </c:pt>
                <c:pt idx="74">
                  <c:v>117.71941031099171</c:v>
                </c:pt>
                <c:pt idx="75">
                  <c:v>120.91635700936347</c:v>
                </c:pt>
                <c:pt idx="76">
                  <c:v>124.15824843185709</c:v>
                </c:pt>
                <c:pt idx="77">
                  <c:v>127.44508395803268</c:v>
                </c:pt>
                <c:pt idx="78">
                  <c:v>130.77686368845093</c:v>
                </c:pt>
                <c:pt idx="79">
                  <c:v>134.15358839046908</c:v>
                </c:pt>
                <c:pt idx="80">
                  <c:v>137.57525944831471</c:v>
                </c:pt>
                <c:pt idx="81">
                  <c:v>141.04187881706133</c:v>
                </c:pt>
                <c:pt idx="82">
                  <c:v>144.55344898016554</c:v>
                </c:pt>
                <c:pt idx="83">
                  <c:v>148.10997291025669</c:v>
                </c:pt>
                <c:pt idx="84">
                  <c:v>151.71145403290336</c:v>
                </c:pt>
                <c:pt idx="85">
                  <c:v>155.35789619310412</c:v>
                </c:pt>
                <c:pt idx="86">
                  <c:v>159.04930362427538</c:v>
                </c:pt>
                <c:pt idx="87">
                  <c:v>162.78568091952954</c:v>
                </c:pt>
                <c:pt idx="88">
                  <c:v>166.567033005057</c:v>
                </c:pt>
                <c:pt idx="89">
                  <c:v>170.39336511544076</c:v>
                </c:pt>
                <c:pt idx="90">
                  <c:v>174.26468277074886</c:v>
                </c:pt>
                <c:pt idx="91">
                  <c:v>178.18099175526294</c:v>
                </c:pt>
                <c:pt idx="92">
                  <c:v>182.14229809771695</c:v>
                </c:pt>
                <c:pt idx="93">
                  <c:v>186.14860805292497</c:v>
                </c:pt>
                <c:pt idx="94">
                  <c:v>190.19992808469203</c:v>
                </c:pt>
                <c:pt idx="95">
                  <c:v>194.29626484991263</c:v>
                </c:pt>
                <c:pt idx="96">
                  <c:v>198.43762518376195</c:v>
                </c:pt>
                <c:pt idx="97">
                  <c:v>202.62401608590272</c:v>
                </c:pt>
                <c:pt idx="98">
                  <c:v>206.85544470762991</c:v>
                </c:pt>
                <c:pt idx="99">
                  <c:v>211.13191833988259</c:v>
                </c:pt>
                <c:pt idx="100">
                  <c:v>215.4534444020635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F-43DB-9121-D14177265B60}"/>
            </c:ext>
          </c:extLst>
        </c:ser>
        <c:ser>
          <c:idx val="1"/>
          <c:order val="2"/>
          <c:tx>
            <c:strRef>
              <c:f>'Simple model'!$D$1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model'!$D$2:$D$102</c:f>
              <c:numCache>
                <c:formatCode>General</c:formatCode>
                <c:ptCount val="101"/>
                <c:pt idx="0">
                  <c:v>#N/A</c:v>
                </c:pt>
                <c:pt idx="1">
                  <c:v>5.6521414962619483E-2</c:v>
                </c:pt>
                <c:pt idx="2">
                  <c:v>0.2308846911456732</c:v>
                </c:pt>
                <c:pt idx="3">
                  <c:v>0.52591281657215128</c:v>
                </c:pt>
                <c:pt idx="4">
                  <c:v>0.94314235835546667</c:v>
                </c:pt>
                <c:pt idx="5">
                  <c:v>1.4836584806757602</c:v>
                </c:pt>
                <c:pt idx="6">
                  <c:v>2.1483046435429296</c:v>
                </c:pt>
                <c:pt idx="7">
                  <c:v>2.9377723367901609</c:v>
                </c:pt>
                <c:pt idx="8">
                  <c:v>3.8526482795824868</c:v>
                </c:pt>
                <c:pt idx="9">
                  <c:v>4.893442438017038</c:v>
                </c:pt>
                <c:pt idx="10">
                  <c:v>6.0606060606060588</c:v>
                </c:pt>
                <c:pt idx="11">
                  <c:v>7.354543988717972</c:v>
                </c:pt>
                <c:pt idx="12">
                  <c:v>8.7756234418275323</c:v>
                </c:pt>
                <c:pt idx="13">
                  <c:v>10.324180510696705</c:v>
                </c:pt>
                <c:pt idx="14">
                  <c:v>12.000525094509491</c:v>
                </c:pt>
                <c:pt idx="15">
                  <c:v>13.804944743853005</c:v>
                </c:pt>
                <c:pt idx="16">
                  <c:v>15.737707711538997</c:v>
                </c:pt>
                <c:pt idx="17">
                  <c:v>17.799065415589926</c:v>
                </c:pt>
                <c:pt idx="18">
                  <c:v>19.989254456702891</c:v>
                </c:pt>
                <c:pt idx="19">
                  <c:v>22.308498291817365</c:v>
                </c:pt>
                <c:pt idx="20">
                  <c:v>24.757008637948221</c:v>
                </c:pt>
                <c:pt idx="21">
                  <c:v>27.334986661442606</c:v>
                </c:pt>
                <c:pt idx="22">
                  <c:v>30.042623994382083</c:v>
                </c:pt>
                <c:pt idx="23">
                  <c:v>32.880103610164582</c:v>
                </c:pt>
                <c:pt idx="24">
                  <c:v>35.84760058319636</c:v>
                </c:pt>
                <c:pt idx="25">
                  <c:v>38.945282752332062</c:v>
                </c:pt>
                <c:pt idx="26">
                  <c:v>42.173311303704097</c:v>
                </c:pt>
                <c:pt idx="27">
                  <c:v>45.531841285524131</c:v>
                </c:pt>
                <c:pt idx="28">
                  <c:v>49.021022065073169</c:v>
                </c:pt>
                <c:pt idx="29">
                  <c:v>52.640997736244827</c:v>
                </c:pt>
                <c:pt idx="30">
                  <c:v>56.391907484544539</c:v>
                </c:pt>
                <c:pt idx="31">
                  <c:v>60.273885915281305</c:v>
                </c:pt>
                <c:pt idx="32">
                  <c:v>64.28706334975243</c:v>
                </c:pt>
                <c:pt idx="33">
                  <c:v>68.431566093461512</c:v>
                </c:pt>
                <c:pt idx="34">
                  <c:v>72.707516679792292</c:v>
                </c:pt>
                <c:pt idx="35">
                  <c:v>77.115034092051246</c:v>
                </c:pt>
                <c:pt idx="36">
                  <c:v>81.654233966371848</c:v>
                </c:pt>
                <c:pt idx="37">
                  <c:v>86.325228777624005</c:v>
                </c:pt>
                <c:pt idx="38">
                  <c:v>91.128128010178997</c:v>
                </c:pt>
                <c:pt idx="39">
                  <c:v>96.063038315136154</c:v>
                </c:pt>
                <c:pt idx="40">
                  <c:v>101.13006365540805</c:v>
                </c:pt>
                <c:pt idx="41">
                  <c:v>106.32930543988708</c:v>
                </c:pt>
                <c:pt idx="42">
                  <c:v>111.66086264776308</c:v>
                </c:pt>
                <c:pt idx="43">
                  <c:v>117.12483194393768</c:v>
                </c:pt>
                <c:pt idx="44">
                  <c:v>122.72130778636523</c:v>
                </c:pt>
                <c:pt idx="45">
                  <c:v>128.45038252606014</c:v>
                </c:pt>
                <c:pt idx="46">
                  <c:v>134.31214650042355</c:v>
                </c:pt>
                <c:pt idx="47">
                  <c:v>140.30668812047449</c:v>
                </c:pt>
                <c:pt idx="48">
                  <c:v>146.43409395250492</c:v>
                </c:pt>
                <c:pt idx="49">
                  <c:v>152.69444879462628</c:v>
                </c:pt>
                <c:pt idx="50">
                  <c:v>159.08783574862511</c:v>
                </c:pt>
                <c:pt idx="51">
                  <c:v>165.61433628750461</c:v>
                </c:pt>
                <c:pt idx="52">
                  <c:v>172.27403031905209</c:v>
                </c:pt>
                <c:pt idx="53">
                  <c:v>179.06699624573733</c:v>
                </c:pt>
                <c:pt idx="54">
                  <c:v>185.99331102122198</c:v>
                </c:pt>
                <c:pt idx="55">
                  <c:v>193.05305020372847</c:v>
                </c:pt>
                <c:pt idx="56">
                  <c:v>200.24628800650049</c:v>
                </c:pt>
                <c:pt idx="57">
                  <c:v>207.57309734556134</c:v>
                </c:pt>
                <c:pt idx="58">
                  <c:v>215.03354988495965</c:v>
                </c:pt>
                <c:pt idx="59">
                  <c:v>222.62771607967878</c:v>
                </c:pt>
                <c:pt idx="60">
                  <c:v>230.35566521636483</c:v>
                </c:pt>
                <c:pt idx="61">
                  <c:v>238.21746545202208</c:v>
                </c:pt>
                <c:pt idx="62">
                  <c:v>246.21318385080778</c:v>
                </c:pt>
                <c:pt idx="63">
                  <c:v>254.34288641904863</c:v>
                </c:pt>
                <c:pt idx="64">
                  <c:v>262.60663813859315</c:v>
                </c:pt>
                <c:pt idx="65">
                  <c:v>271.0045029986037</c:v>
                </c:pt>
                <c:pt idx="66">
                  <c:v>279.53654402588404</c:v>
                </c:pt>
                <c:pt idx="67">
                  <c:v>288.20282331382936</c:v>
                </c:pt>
                <c:pt idx="68">
                  <c:v>297.00340205008689</c:v>
                </c:pt>
                <c:pt idx="69">
                  <c:v>305.93834054299418</c:v>
                </c:pt>
                <c:pt idx="70">
                  <c:v>315.00769824687512</c:v>
                </c:pt>
                <c:pt idx="71">
                  <c:v>324.21153378625075</c:v>
                </c:pt>
                <c:pt idx="72">
                  <c:v>333.54990497903339</c:v>
                </c:pt>
                <c:pt idx="73">
                  <c:v>343.02286885875378</c:v>
                </c:pt>
                <c:pt idx="74">
                  <c:v>352.63048169587984</c:v>
                </c:pt>
                <c:pt idx="75">
                  <c:v>362.37279901827316</c:v>
                </c:pt>
                <c:pt idx="76">
                  <c:v>372.24987563082692</c:v>
                </c:pt>
                <c:pt idx="77">
                  <c:v>382.26176563433751</c:v>
                </c:pt>
                <c:pt idx="78">
                  <c:v>392.40852244363532</c:v>
                </c:pt>
                <c:pt idx="79">
                  <c:v>402.69019880502714</c:v>
                </c:pt>
                <c:pt idx="80">
                  <c:v>413.10684681307487</c:v>
                </c:pt>
                <c:pt idx="81">
                  <c:v>423.65851792674772</c:v>
                </c:pt>
                <c:pt idx="82">
                  <c:v>434.34526298498059</c:v>
                </c:pt>
                <c:pt idx="83">
                  <c:v>445.16713222166135</c:v>
                </c:pt>
                <c:pt idx="84">
                  <c:v>456.12417528008228</c:v>
                </c:pt>
                <c:pt idx="85">
                  <c:v>467.21644122687519</c:v>
                </c:pt>
                <c:pt idx="86">
                  <c:v>478.44397856545748</c:v>
                </c:pt>
                <c:pt idx="87">
                  <c:v>489.80683524900968</c:v>
                </c:pt>
                <c:pt idx="88">
                  <c:v>501.30505869301021</c:v>
                </c:pt>
                <c:pt idx="89">
                  <c:v>512.93869578734177</c:v>
                </c:pt>
                <c:pt idx="90">
                  <c:v>524.70779290799317</c:v>
                </c:pt>
                <c:pt idx="91">
                  <c:v>536.61239592836921</c:v>
                </c:pt>
                <c:pt idx="92">
                  <c:v>548.65255023023576</c:v>
                </c:pt>
                <c:pt idx="93">
                  <c:v>560.8283007143051</c:v>
                </c:pt>
                <c:pt idx="94">
                  <c:v>573.13969181047867</c:v>
                </c:pt>
                <c:pt idx="95">
                  <c:v>585.5867674877735</c:v>
                </c:pt>
                <c:pt idx="96">
                  <c:v>598.16957126392515</c:v>
                </c:pt>
                <c:pt idx="97">
                  <c:v>610.88814621470055</c:v>
                </c:pt>
                <c:pt idx="98">
                  <c:v>623.74253498292308</c:v>
                </c:pt>
                <c:pt idx="99">
                  <c:v>636.73277978721694</c:v>
                </c:pt>
                <c:pt idx="100">
                  <c:v>649.85892243049545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5-4246-81A3-60B0B15C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34127"/>
        <c:axId val="1657637487"/>
      </c:lineChart>
      <c:catAx>
        <c:axId val="165763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7487"/>
        <c:crosses val="autoZero"/>
        <c:auto val="1"/>
        <c:lblAlgn val="ctr"/>
        <c:lblOffset val="100"/>
        <c:noMultiLvlLbl val="0"/>
      </c:catAx>
      <c:valAx>
        <c:axId val="16576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Surplus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'Simple model'!$D$1</c:f>
              <c:strCache>
                <c:ptCount val="1"/>
                <c:pt idx="0">
                  <c:v>MC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model'!$D$3:$D$102</c:f>
              <c:numCache>
                <c:formatCode>General</c:formatCode>
                <c:ptCount val="100"/>
                <c:pt idx="0">
                  <c:v>5.6521414962619483E-2</c:v>
                </c:pt>
                <c:pt idx="1">
                  <c:v>0.2308846911456732</c:v>
                </c:pt>
                <c:pt idx="2">
                  <c:v>0.52591281657215128</c:v>
                </c:pt>
                <c:pt idx="3">
                  <c:v>0.94314235835546667</c:v>
                </c:pt>
                <c:pt idx="4">
                  <c:v>1.4836584806757602</c:v>
                </c:pt>
                <c:pt idx="5">
                  <c:v>2.1483046435429296</c:v>
                </c:pt>
                <c:pt idx="6">
                  <c:v>2.9377723367901609</c:v>
                </c:pt>
                <c:pt idx="7">
                  <c:v>3.8526482795824868</c:v>
                </c:pt>
                <c:pt idx="8">
                  <c:v>4.893442438017038</c:v>
                </c:pt>
                <c:pt idx="9">
                  <c:v>6.0606060606060588</c:v>
                </c:pt>
                <c:pt idx="10">
                  <c:v>7.354543988717972</c:v>
                </c:pt>
                <c:pt idx="11">
                  <c:v>8.7756234418275323</c:v>
                </c:pt>
                <c:pt idx="12">
                  <c:v>10.324180510696705</c:v>
                </c:pt>
                <c:pt idx="13">
                  <c:v>12.000525094509491</c:v>
                </c:pt>
                <c:pt idx="14">
                  <c:v>13.804944743853005</c:v>
                </c:pt>
                <c:pt idx="15">
                  <c:v>15.737707711538997</c:v>
                </c:pt>
                <c:pt idx="16">
                  <c:v>17.799065415589926</c:v>
                </c:pt>
                <c:pt idx="17">
                  <c:v>19.989254456702891</c:v>
                </c:pt>
                <c:pt idx="18">
                  <c:v>22.308498291817365</c:v>
                </c:pt>
                <c:pt idx="19">
                  <c:v>24.757008637948221</c:v>
                </c:pt>
                <c:pt idx="20">
                  <c:v>27.334986661442606</c:v>
                </c:pt>
                <c:pt idx="21">
                  <c:v>30.042623994382083</c:v>
                </c:pt>
                <c:pt idx="22">
                  <c:v>32.880103610164582</c:v>
                </c:pt>
                <c:pt idx="23">
                  <c:v>35.84760058319636</c:v>
                </c:pt>
                <c:pt idx="24">
                  <c:v>38.945282752332062</c:v>
                </c:pt>
                <c:pt idx="25">
                  <c:v>42.173311303704097</c:v>
                </c:pt>
                <c:pt idx="26">
                  <c:v>45.531841285524131</c:v>
                </c:pt>
                <c:pt idx="27">
                  <c:v>49.021022065073169</c:v>
                </c:pt>
                <c:pt idx="28">
                  <c:v>52.640997736244827</c:v>
                </c:pt>
                <c:pt idx="29">
                  <c:v>56.391907484544539</c:v>
                </c:pt>
                <c:pt idx="30">
                  <c:v>60.273885915281305</c:v>
                </c:pt>
                <c:pt idx="31">
                  <c:v>64.28706334975243</c:v>
                </c:pt>
                <c:pt idx="32">
                  <c:v>68.431566093461512</c:v>
                </c:pt>
                <c:pt idx="33">
                  <c:v>72.707516679792292</c:v>
                </c:pt>
                <c:pt idx="34">
                  <c:v>77.115034092051246</c:v>
                </c:pt>
                <c:pt idx="35">
                  <c:v>81.654233966371848</c:v>
                </c:pt>
                <c:pt idx="36">
                  <c:v>86.325228777624005</c:v>
                </c:pt>
                <c:pt idx="37">
                  <c:v>91.128128010178997</c:v>
                </c:pt>
                <c:pt idx="38">
                  <c:v>96.063038315136154</c:v>
                </c:pt>
                <c:pt idx="39">
                  <c:v>101.13006365540805</c:v>
                </c:pt>
                <c:pt idx="40">
                  <c:v>106.32930543988708</c:v>
                </c:pt>
                <c:pt idx="41">
                  <c:v>111.66086264776308</c:v>
                </c:pt>
                <c:pt idx="42">
                  <c:v>117.12483194393768</c:v>
                </c:pt>
                <c:pt idx="43">
                  <c:v>122.72130778636523</c:v>
                </c:pt>
                <c:pt idx="44">
                  <c:v>128.45038252606014</c:v>
                </c:pt>
                <c:pt idx="45">
                  <c:v>134.31214650042355</c:v>
                </c:pt>
                <c:pt idx="46">
                  <c:v>140.30668812047449</c:v>
                </c:pt>
                <c:pt idx="47">
                  <c:v>146.43409395250492</c:v>
                </c:pt>
                <c:pt idx="48">
                  <c:v>152.69444879462628</c:v>
                </c:pt>
                <c:pt idx="49">
                  <c:v>159.08783574862511</c:v>
                </c:pt>
                <c:pt idx="50">
                  <c:v>165.61433628750461</c:v>
                </c:pt>
                <c:pt idx="51">
                  <c:v>172.27403031905209</c:v>
                </c:pt>
                <c:pt idx="52">
                  <c:v>179.06699624573733</c:v>
                </c:pt>
                <c:pt idx="53">
                  <c:v>185.99331102122198</c:v>
                </c:pt>
                <c:pt idx="54">
                  <c:v>193.05305020372847</c:v>
                </c:pt>
                <c:pt idx="55">
                  <c:v>200.24628800650049</c:v>
                </c:pt>
                <c:pt idx="56">
                  <c:v>207.57309734556134</c:v>
                </c:pt>
                <c:pt idx="57">
                  <c:v>215.03354988495965</c:v>
                </c:pt>
                <c:pt idx="58">
                  <c:v>222.62771607967878</c:v>
                </c:pt>
                <c:pt idx="59">
                  <c:v>230.35566521636483</c:v>
                </c:pt>
                <c:pt idx="60">
                  <c:v>238.21746545202208</c:v>
                </c:pt>
                <c:pt idx="61">
                  <c:v>246.21318385080778</c:v>
                </c:pt>
                <c:pt idx="62">
                  <c:v>254.34288641904863</c:v>
                </c:pt>
                <c:pt idx="63">
                  <c:v>262.60663813859315</c:v>
                </c:pt>
                <c:pt idx="64">
                  <c:v>271.0045029986037</c:v>
                </c:pt>
                <c:pt idx="65">
                  <c:v>279.53654402588404</c:v>
                </c:pt>
                <c:pt idx="66">
                  <c:v>288.20282331382936</c:v>
                </c:pt>
                <c:pt idx="67">
                  <c:v>297.00340205008689</c:v>
                </c:pt>
                <c:pt idx="68">
                  <c:v>305.93834054299418</c:v>
                </c:pt>
                <c:pt idx="69">
                  <c:v>315.00769824687512</c:v>
                </c:pt>
                <c:pt idx="70">
                  <c:v>324.21153378625075</c:v>
                </c:pt>
                <c:pt idx="71">
                  <c:v>333.54990497903339</c:v>
                </c:pt>
                <c:pt idx="72">
                  <c:v>343.02286885875378</c:v>
                </c:pt>
                <c:pt idx="73">
                  <c:v>352.63048169587984</c:v>
                </c:pt>
                <c:pt idx="74">
                  <c:v>362.37279901827316</c:v>
                </c:pt>
                <c:pt idx="75">
                  <c:v>372.24987563082692</c:v>
                </c:pt>
                <c:pt idx="76">
                  <c:v>382.26176563433751</c:v>
                </c:pt>
                <c:pt idx="77">
                  <c:v>392.40852244363532</c:v>
                </c:pt>
                <c:pt idx="78">
                  <c:v>402.69019880502714</c:v>
                </c:pt>
                <c:pt idx="79">
                  <c:v>413.10684681307487</c:v>
                </c:pt>
                <c:pt idx="80">
                  <c:v>423.65851792674772</c:v>
                </c:pt>
                <c:pt idx="81">
                  <c:v>434.34526298498059</c:v>
                </c:pt>
                <c:pt idx="82">
                  <c:v>445.16713222166135</c:v>
                </c:pt>
                <c:pt idx="83">
                  <c:v>456.12417528008228</c:v>
                </c:pt>
                <c:pt idx="84">
                  <c:v>467.21644122687519</c:v>
                </c:pt>
                <c:pt idx="85">
                  <c:v>478.44397856545748</c:v>
                </c:pt>
                <c:pt idx="86">
                  <c:v>489.80683524900968</c:v>
                </c:pt>
                <c:pt idx="87">
                  <c:v>501.30505869301021</c:v>
                </c:pt>
                <c:pt idx="88">
                  <c:v>512.93869578734177</c:v>
                </c:pt>
                <c:pt idx="89">
                  <c:v>524.70779290799317</c:v>
                </c:pt>
                <c:pt idx="90">
                  <c:v>536.61239592836921</c:v>
                </c:pt>
                <c:pt idx="91">
                  <c:v>548.65255023023576</c:v>
                </c:pt>
                <c:pt idx="92">
                  <c:v>560.8283007143051</c:v>
                </c:pt>
                <c:pt idx="93">
                  <c:v>573.13969181047867</c:v>
                </c:pt>
                <c:pt idx="94">
                  <c:v>585.5867674877735</c:v>
                </c:pt>
                <c:pt idx="95">
                  <c:v>598.16957126392515</c:v>
                </c:pt>
                <c:pt idx="96">
                  <c:v>610.88814621470055</c:v>
                </c:pt>
                <c:pt idx="97">
                  <c:v>623.74253498292308</c:v>
                </c:pt>
                <c:pt idx="98">
                  <c:v>636.73277978721694</c:v>
                </c:pt>
                <c:pt idx="99">
                  <c:v>649.85892243049545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3-4046-B19E-86C3718310DC}"/>
            </c:ext>
          </c:extLst>
        </c:ser>
        <c:ser>
          <c:idx val="0"/>
          <c:order val="1"/>
          <c:tx>
            <c:strRef>
              <c:f>'Simple model'!$F$1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model'!$F$3:$F$102</c:f>
              <c:numCache>
                <c:formatCode>General</c:formatCode>
                <c:ptCount val="100"/>
                <c:pt idx="0">
                  <c:v>234.33789597249606</c:v>
                </c:pt>
                <c:pt idx="1">
                  <c:v>109.33789597249606</c:v>
                </c:pt>
                <c:pt idx="2">
                  <c:v>67.671229305829371</c:v>
                </c:pt>
                <c:pt idx="3">
                  <c:v>46.837895972496064</c:v>
                </c:pt>
                <c:pt idx="4">
                  <c:v>34.337895972496064</c:v>
                </c:pt>
                <c:pt idx="5">
                  <c:v>26.004562639162735</c:v>
                </c:pt>
                <c:pt idx="6">
                  <c:v>20.052181686781779</c:v>
                </c:pt>
                <c:pt idx="7">
                  <c:v>15.587895972496067</c:v>
                </c:pt>
                <c:pt idx="8">
                  <c:v>12.115673750273846</c:v>
                </c:pt>
                <c:pt idx="9">
                  <c:v>9.3378959724960673</c:v>
                </c:pt>
                <c:pt idx="10">
                  <c:v>7.0651686997687939</c:v>
                </c:pt>
                <c:pt idx="11">
                  <c:v>5.1712293058293994</c:v>
                </c:pt>
                <c:pt idx="12">
                  <c:v>3.5686652032652937</c:v>
                </c:pt>
                <c:pt idx="13">
                  <c:v>2.1950388296389178</c:v>
                </c:pt>
                <c:pt idx="14">
                  <c:v>1.004562639162728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3-4046-B19E-86C3718310DC}"/>
            </c:ext>
          </c:extLst>
        </c:ser>
        <c:ser>
          <c:idx val="1"/>
          <c:order val="2"/>
          <c:tx>
            <c:strRef>
              <c:f>'Simple model'!$E$1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model'!$E$3:$E$102</c:f>
              <c:numCache>
                <c:formatCode>General</c:formatCode>
                <c:ptCount val="100"/>
                <c:pt idx="0">
                  <c:v>15.605582612541317</c:v>
                </c:pt>
                <c:pt idx="1">
                  <c:v>15.431219336358263</c:v>
                </c:pt>
                <c:pt idx="2">
                  <c:v>15.136191210931784</c:v>
                </c:pt>
                <c:pt idx="3">
                  <c:v>14.71896166914847</c:v>
                </c:pt>
                <c:pt idx="4">
                  <c:v>14.178445546828176</c:v>
                </c:pt>
                <c:pt idx="5">
                  <c:v>13.513799383961008</c:v>
                </c:pt>
                <c:pt idx="6">
                  <c:v>12.724331690713775</c:v>
                </c:pt>
                <c:pt idx="7">
                  <c:v>11.809455747921449</c:v>
                </c:pt>
                <c:pt idx="8">
                  <c:v>10.768661589486898</c:v>
                </c:pt>
                <c:pt idx="9">
                  <c:v>9.6014979668978775</c:v>
                </c:pt>
                <c:pt idx="10">
                  <c:v>8.3075600387859652</c:v>
                </c:pt>
                <c:pt idx="11">
                  <c:v>6.886480585676404</c:v>
                </c:pt>
                <c:pt idx="12">
                  <c:v>5.3379235168072316</c:v>
                </c:pt>
                <c:pt idx="13">
                  <c:v>3.6615789329944448</c:v>
                </c:pt>
                <c:pt idx="14">
                  <c:v>1.8571592836509314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3-4046-B19E-86C37183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34127"/>
        <c:axId val="1657637487"/>
      </c:areaChart>
      <c:catAx>
        <c:axId val="165763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7487"/>
        <c:crosses val="autoZero"/>
        <c:auto val="1"/>
        <c:lblAlgn val="ctr"/>
        <c:lblOffset val="100"/>
        <c:noMultiLvlLbl val="0"/>
      </c:catAx>
      <c:valAx>
        <c:axId val="16576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6</xdr:row>
      <xdr:rowOff>176211</xdr:rowOff>
    </xdr:from>
    <xdr:to>
      <xdr:col>13</xdr:col>
      <xdr:colOff>0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04BA5-5C90-E57D-BD49-F2541137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16807</xdr:colOff>
      <xdr:row>15</xdr:row>
      <xdr:rowOff>12323</xdr:rowOff>
    </xdr:from>
    <xdr:to>
      <xdr:col>17</xdr:col>
      <xdr:colOff>593912</xdr:colOff>
      <xdr:row>38</xdr:row>
      <xdr:rowOff>179292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A81BF-1161-B5FE-BCDC-681077F2B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593911</xdr:colOff>
      <xdr:row>40</xdr:row>
      <xdr:rowOff>11205</xdr:rowOff>
    </xdr:from>
    <xdr:to>
      <xdr:col>17</xdr:col>
      <xdr:colOff>565898</xdr:colOff>
      <xdr:row>63</xdr:row>
      <xdr:rowOff>178174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4DEB7-FBA5-4DA6-888A-8A5E26982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4761</xdr:rowOff>
    </xdr:from>
    <xdr:to>
      <xdr:col>17</xdr:col>
      <xdr:colOff>9524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2739B-39B3-BE28-8B3C-6CFADE8B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185736</xdr:rowOff>
    </xdr:from>
    <xdr:to>
      <xdr:col>17</xdr:col>
      <xdr:colOff>457200</xdr:colOff>
      <xdr:row>34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A3F80-A41F-837D-9608-DE179D54E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35</xdr:row>
      <xdr:rowOff>180975</xdr:rowOff>
    </xdr:from>
    <xdr:to>
      <xdr:col>17</xdr:col>
      <xdr:colOff>466725</xdr:colOff>
      <xdr:row>60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7C537-34A9-4826-B5A8-4C0270DBE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2555-B524-4DA7-AF45-BC1EE29670F6}">
  <dimension ref="A1:E102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3</v>
      </c>
      <c r="B1" t="s">
        <v>11</v>
      </c>
      <c r="D1" s="1" t="s">
        <v>0</v>
      </c>
      <c r="E1" s="1"/>
    </row>
    <row r="2" spans="1:5" x14ac:dyDescent="0.25">
      <c r="A2">
        <v>0</v>
      </c>
      <c r="B2" t="e">
        <f>NA()</f>
        <v>#N/A</v>
      </c>
    </row>
    <row r="3" spans="1:5" x14ac:dyDescent="0.25">
      <c r="A3">
        <f>A2+0.1</f>
        <v>0.1</v>
      </c>
      <c r="B3">
        <f t="shared" ref="B3:B66" si="0">($E$3/$E$4)*($E$6/A3)</f>
        <v>50</v>
      </c>
      <c r="D3" t="s">
        <v>6</v>
      </c>
      <c r="E3">
        <v>0.25</v>
      </c>
    </row>
    <row r="4" spans="1:5" x14ac:dyDescent="0.25">
      <c r="A4">
        <f t="shared" ref="A4:A67" si="1">A3+0.1</f>
        <v>0.2</v>
      </c>
      <c r="B4">
        <f t="shared" si="0"/>
        <v>25</v>
      </c>
      <c r="D4" t="s">
        <v>12</v>
      </c>
      <c r="E4">
        <v>0.5</v>
      </c>
    </row>
    <row r="5" spans="1:5" x14ac:dyDescent="0.25">
      <c r="A5">
        <f t="shared" si="1"/>
        <v>0.30000000000000004</v>
      </c>
      <c r="B5">
        <f t="shared" si="0"/>
        <v>16.666666666666664</v>
      </c>
    </row>
    <row r="6" spans="1:5" x14ac:dyDescent="0.25">
      <c r="A6">
        <f t="shared" si="1"/>
        <v>0.4</v>
      </c>
      <c r="B6">
        <f t="shared" si="0"/>
        <v>12.5</v>
      </c>
      <c r="D6" t="s">
        <v>24</v>
      </c>
      <c r="E6">
        <v>10</v>
      </c>
    </row>
    <row r="7" spans="1:5" x14ac:dyDescent="0.25">
      <c r="A7">
        <f t="shared" si="1"/>
        <v>0.5</v>
      </c>
      <c r="B7">
        <f t="shared" si="0"/>
        <v>10</v>
      </c>
    </row>
    <row r="8" spans="1:5" x14ac:dyDescent="0.25">
      <c r="A8">
        <f t="shared" si="1"/>
        <v>0.6</v>
      </c>
      <c r="B8">
        <f t="shared" si="0"/>
        <v>8.3333333333333339</v>
      </c>
    </row>
    <row r="9" spans="1:5" x14ac:dyDescent="0.25">
      <c r="A9">
        <f t="shared" si="1"/>
        <v>0.7</v>
      </c>
      <c r="B9">
        <f t="shared" si="0"/>
        <v>7.1428571428571432</v>
      </c>
    </row>
    <row r="10" spans="1:5" x14ac:dyDescent="0.25">
      <c r="A10">
        <f t="shared" si="1"/>
        <v>0.79999999999999993</v>
      </c>
      <c r="B10">
        <f t="shared" si="0"/>
        <v>6.2500000000000009</v>
      </c>
    </row>
    <row r="11" spans="1:5" x14ac:dyDescent="0.25">
      <c r="A11">
        <f t="shared" si="1"/>
        <v>0.89999999999999991</v>
      </c>
      <c r="B11">
        <f t="shared" si="0"/>
        <v>5.5555555555555562</v>
      </c>
    </row>
    <row r="12" spans="1:5" x14ac:dyDescent="0.25">
      <c r="A12">
        <f t="shared" si="1"/>
        <v>0.99999999999999989</v>
      </c>
      <c r="B12">
        <f t="shared" si="0"/>
        <v>5.0000000000000009</v>
      </c>
    </row>
    <row r="13" spans="1:5" x14ac:dyDescent="0.25">
      <c r="A13">
        <f t="shared" si="1"/>
        <v>1.0999999999999999</v>
      </c>
      <c r="B13">
        <f t="shared" si="0"/>
        <v>4.5454545454545459</v>
      </c>
    </row>
    <row r="14" spans="1:5" x14ac:dyDescent="0.25">
      <c r="A14">
        <f t="shared" si="1"/>
        <v>1.2</v>
      </c>
      <c r="B14">
        <f t="shared" si="0"/>
        <v>4.166666666666667</v>
      </c>
    </row>
    <row r="15" spans="1:5" x14ac:dyDescent="0.25">
      <c r="A15">
        <f t="shared" si="1"/>
        <v>1.3</v>
      </c>
      <c r="B15">
        <f t="shared" si="0"/>
        <v>3.8461538461538458</v>
      </c>
    </row>
    <row r="16" spans="1:5" x14ac:dyDescent="0.25">
      <c r="A16">
        <f t="shared" si="1"/>
        <v>1.4000000000000001</v>
      </c>
      <c r="B16">
        <f t="shared" si="0"/>
        <v>3.5714285714285712</v>
      </c>
    </row>
    <row r="17" spans="1:2" x14ac:dyDescent="0.25">
      <c r="A17">
        <f t="shared" si="1"/>
        <v>1.5000000000000002</v>
      </c>
      <c r="B17">
        <f t="shared" si="0"/>
        <v>3.333333333333333</v>
      </c>
    </row>
    <row r="18" spans="1:2" x14ac:dyDescent="0.25">
      <c r="A18">
        <f t="shared" si="1"/>
        <v>1.6000000000000003</v>
      </c>
      <c r="B18">
        <f t="shared" si="0"/>
        <v>3.1249999999999996</v>
      </c>
    </row>
    <row r="19" spans="1:2" x14ac:dyDescent="0.25">
      <c r="A19">
        <f t="shared" si="1"/>
        <v>1.7000000000000004</v>
      </c>
      <c r="B19">
        <f t="shared" si="0"/>
        <v>2.9411764705882346</v>
      </c>
    </row>
    <row r="20" spans="1:2" x14ac:dyDescent="0.25">
      <c r="A20">
        <f t="shared" si="1"/>
        <v>1.8000000000000005</v>
      </c>
      <c r="B20">
        <f t="shared" si="0"/>
        <v>2.7777777777777772</v>
      </c>
    </row>
    <row r="21" spans="1:2" x14ac:dyDescent="0.25">
      <c r="A21">
        <f t="shared" si="1"/>
        <v>1.9000000000000006</v>
      </c>
      <c r="B21">
        <f t="shared" si="0"/>
        <v>2.6315789473684204</v>
      </c>
    </row>
    <row r="22" spans="1:2" x14ac:dyDescent="0.25">
      <c r="A22">
        <f t="shared" si="1"/>
        <v>2.0000000000000004</v>
      </c>
      <c r="B22">
        <f t="shared" si="0"/>
        <v>2.4999999999999996</v>
      </c>
    </row>
    <row r="23" spans="1:2" x14ac:dyDescent="0.25">
      <c r="A23">
        <f t="shared" si="1"/>
        <v>2.1000000000000005</v>
      </c>
      <c r="B23">
        <f t="shared" si="0"/>
        <v>2.3809523809523805</v>
      </c>
    </row>
    <row r="24" spans="1:2" x14ac:dyDescent="0.25">
      <c r="A24">
        <f t="shared" si="1"/>
        <v>2.2000000000000006</v>
      </c>
      <c r="B24">
        <f t="shared" si="0"/>
        <v>2.272727272727272</v>
      </c>
    </row>
    <row r="25" spans="1:2" x14ac:dyDescent="0.25">
      <c r="A25">
        <f t="shared" si="1"/>
        <v>2.3000000000000007</v>
      </c>
      <c r="B25">
        <f t="shared" si="0"/>
        <v>2.1739130434782603</v>
      </c>
    </row>
    <row r="26" spans="1:2" x14ac:dyDescent="0.25">
      <c r="A26">
        <f t="shared" si="1"/>
        <v>2.4000000000000008</v>
      </c>
      <c r="B26">
        <f t="shared" si="0"/>
        <v>2.0833333333333326</v>
      </c>
    </row>
    <row r="27" spans="1:2" x14ac:dyDescent="0.25">
      <c r="A27">
        <f t="shared" si="1"/>
        <v>2.5000000000000009</v>
      </c>
      <c r="B27">
        <f t="shared" si="0"/>
        <v>1.9999999999999993</v>
      </c>
    </row>
    <row r="28" spans="1:2" x14ac:dyDescent="0.25">
      <c r="A28">
        <f t="shared" si="1"/>
        <v>2.600000000000001</v>
      </c>
      <c r="B28">
        <f t="shared" si="0"/>
        <v>1.9230769230769225</v>
      </c>
    </row>
    <row r="29" spans="1:2" x14ac:dyDescent="0.25">
      <c r="A29">
        <f t="shared" si="1"/>
        <v>2.7000000000000011</v>
      </c>
      <c r="B29">
        <f t="shared" si="0"/>
        <v>1.8518518518518512</v>
      </c>
    </row>
    <row r="30" spans="1:2" x14ac:dyDescent="0.25">
      <c r="A30">
        <f t="shared" si="1"/>
        <v>2.8000000000000012</v>
      </c>
      <c r="B30">
        <f t="shared" si="0"/>
        <v>1.7857142857142849</v>
      </c>
    </row>
    <row r="31" spans="1:2" x14ac:dyDescent="0.25">
      <c r="A31">
        <f t="shared" si="1"/>
        <v>2.9000000000000012</v>
      </c>
      <c r="B31">
        <f t="shared" si="0"/>
        <v>1.724137931034482</v>
      </c>
    </row>
    <row r="32" spans="1:2" x14ac:dyDescent="0.25">
      <c r="A32">
        <f t="shared" si="1"/>
        <v>3.0000000000000013</v>
      </c>
      <c r="B32">
        <f t="shared" si="0"/>
        <v>1.6666666666666659</v>
      </c>
    </row>
    <row r="33" spans="1:2" x14ac:dyDescent="0.25">
      <c r="A33">
        <f t="shared" si="1"/>
        <v>3.1000000000000014</v>
      </c>
      <c r="B33">
        <f t="shared" si="0"/>
        <v>1.6129032258064508</v>
      </c>
    </row>
    <row r="34" spans="1:2" x14ac:dyDescent="0.25">
      <c r="A34">
        <f t="shared" si="1"/>
        <v>3.2000000000000015</v>
      </c>
      <c r="B34">
        <f t="shared" si="0"/>
        <v>1.5624999999999993</v>
      </c>
    </row>
    <row r="35" spans="1:2" x14ac:dyDescent="0.25">
      <c r="A35">
        <f t="shared" si="1"/>
        <v>3.3000000000000016</v>
      </c>
      <c r="B35">
        <f t="shared" si="0"/>
        <v>1.5151515151515145</v>
      </c>
    </row>
    <row r="36" spans="1:2" x14ac:dyDescent="0.25">
      <c r="A36">
        <f t="shared" si="1"/>
        <v>3.4000000000000017</v>
      </c>
      <c r="B36">
        <f t="shared" si="0"/>
        <v>1.4705882352941169</v>
      </c>
    </row>
    <row r="37" spans="1:2" x14ac:dyDescent="0.25">
      <c r="A37">
        <f t="shared" si="1"/>
        <v>3.5000000000000018</v>
      </c>
      <c r="B37">
        <f t="shared" si="0"/>
        <v>1.4285714285714279</v>
      </c>
    </row>
    <row r="38" spans="1:2" x14ac:dyDescent="0.25">
      <c r="A38">
        <f t="shared" si="1"/>
        <v>3.6000000000000019</v>
      </c>
      <c r="B38">
        <f t="shared" si="0"/>
        <v>1.3888888888888882</v>
      </c>
    </row>
    <row r="39" spans="1:2" x14ac:dyDescent="0.25">
      <c r="A39">
        <f t="shared" si="1"/>
        <v>3.700000000000002</v>
      </c>
      <c r="B39">
        <f t="shared" si="0"/>
        <v>1.3513513513513506</v>
      </c>
    </row>
    <row r="40" spans="1:2" x14ac:dyDescent="0.25">
      <c r="A40">
        <f t="shared" si="1"/>
        <v>3.800000000000002</v>
      </c>
      <c r="B40">
        <f t="shared" si="0"/>
        <v>1.3157894736842097</v>
      </c>
    </row>
    <row r="41" spans="1:2" x14ac:dyDescent="0.25">
      <c r="A41">
        <f t="shared" si="1"/>
        <v>3.9000000000000021</v>
      </c>
      <c r="B41">
        <f t="shared" si="0"/>
        <v>1.2820512820512813</v>
      </c>
    </row>
    <row r="42" spans="1:2" x14ac:dyDescent="0.25">
      <c r="A42">
        <f t="shared" si="1"/>
        <v>4.0000000000000018</v>
      </c>
      <c r="B42">
        <f t="shared" si="0"/>
        <v>1.2499999999999996</v>
      </c>
    </row>
    <row r="43" spans="1:2" x14ac:dyDescent="0.25">
      <c r="A43">
        <f t="shared" si="1"/>
        <v>4.1000000000000014</v>
      </c>
      <c r="B43">
        <f t="shared" si="0"/>
        <v>1.2195121951219507</v>
      </c>
    </row>
    <row r="44" spans="1:2" x14ac:dyDescent="0.25">
      <c r="A44">
        <f t="shared" si="1"/>
        <v>4.2000000000000011</v>
      </c>
      <c r="B44">
        <f t="shared" si="0"/>
        <v>1.1904761904761902</v>
      </c>
    </row>
    <row r="45" spans="1:2" x14ac:dyDescent="0.25">
      <c r="A45">
        <f t="shared" si="1"/>
        <v>4.3000000000000007</v>
      </c>
      <c r="B45">
        <f t="shared" si="0"/>
        <v>1.1627906976744184</v>
      </c>
    </row>
    <row r="46" spans="1:2" x14ac:dyDescent="0.25">
      <c r="A46">
        <f t="shared" si="1"/>
        <v>4.4000000000000004</v>
      </c>
      <c r="B46">
        <f t="shared" si="0"/>
        <v>1.1363636363636362</v>
      </c>
    </row>
    <row r="47" spans="1:2" x14ac:dyDescent="0.25">
      <c r="A47">
        <f t="shared" si="1"/>
        <v>4.5</v>
      </c>
      <c r="B47">
        <f t="shared" si="0"/>
        <v>1.1111111111111112</v>
      </c>
    </row>
    <row r="48" spans="1:2" x14ac:dyDescent="0.25">
      <c r="A48">
        <f t="shared" si="1"/>
        <v>4.5999999999999996</v>
      </c>
      <c r="B48">
        <f t="shared" si="0"/>
        <v>1.0869565217391306</v>
      </c>
    </row>
    <row r="49" spans="1:2" x14ac:dyDescent="0.25">
      <c r="A49">
        <f t="shared" si="1"/>
        <v>4.6999999999999993</v>
      </c>
      <c r="B49">
        <f t="shared" si="0"/>
        <v>1.0638297872340428</v>
      </c>
    </row>
    <row r="50" spans="1:2" x14ac:dyDescent="0.25">
      <c r="A50">
        <f t="shared" si="1"/>
        <v>4.7999999999999989</v>
      </c>
      <c r="B50">
        <f t="shared" si="0"/>
        <v>1.041666666666667</v>
      </c>
    </row>
    <row r="51" spans="1:2" x14ac:dyDescent="0.25">
      <c r="A51">
        <f t="shared" si="1"/>
        <v>4.8999999999999986</v>
      </c>
      <c r="B51">
        <f t="shared" si="0"/>
        <v>1.0204081632653064</v>
      </c>
    </row>
    <row r="52" spans="1:2" x14ac:dyDescent="0.25">
      <c r="A52">
        <f t="shared" si="1"/>
        <v>4.9999999999999982</v>
      </c>
      <c r="B52">
        <f t="shared" si="0"/>
        <v>1.0000000000000004</v>
      </c>
    </row>
    <row r="53" spans="1:2" x14ac:dyDescent="0.25">
      <c r="A53">
        <f t="shared" si="1"/>
        <v>5.0999999999999979</v>
      </c>
      <c r="B53">
        <f t="shared" si="0"/>
        <v>0.9803921568627455</v>
      </c>
    </row>
    <row r="54" spans="1:2" x14ac:dyDescent="0.25">
      <c r="A54">
        <f t="shared" si="1"/>
        <v>5.1999999999999975</v>
      </c>
      <c r="B54">
        <f t="shared" si="0"/>
        <v>0.96153846153846201</v>
      </c>
    </row>
    <row r="55" spans="1:2" x14ac:dyDescent="0.25">
      <c r="A55">
        <f t="shared" si="1"/>
        <v>5.2999999999999972</v>
      </c>
      <c r="B55">
        <f t="shared" si="0"/>
        <v>0.9433962264150948</v>
      </c>
    </row>
    <row r="56" spans="1:2" x14ac:dyDescent="0.25">
      <c r="A56">
        <f t="shared" si="1"/>
        <v>5.3999999999999968</v>
      </c>
      <c r="B56">
        <f t="shared" si="0"/>
        <v>0.92592592592592649</v>
      </c>
    </row>
    <row r="57" spans="1:2" x14ac:dyDescent="0.25">
      <c r="A57">
        <f t="shared" si="1"/>
        <v>5.4999999999999964</v>
      </c>
      <c r="B57">
        <f t="shared" si="0"/>
        <v>0.90909090909090973</v>
      </c>
    </row>
    <row r="58" spans="1:2" x14ac:dyDescent="0.25">
      <c r="A58">
        <f t="shared" si="1"/>
        <v>5.5999999999999961</v>
      </c>
      <c r="B58">
        <f t="shared" si="0"/>
        <v>0.89285714285714346</v>
      </c>
    </row>
    <row r="59" spans="1:2" x14ac:dyDescent="0.25">
      <c r="A59">
        <f t="shared" si="1"/>
        <v>5.6999999999999957</v>
      </c>
      <c r="B59">
        <f t="shared" si="0"/>
        <v>0.87719298245614097</v>
      </c>
    </row>
    <row r="60" spans="1:2" x14ac:dyDescent="0.25">
      <c r="A60">
        <f t="shared" si="1"/>
        <v>5.7999999999999954</v>
      </c>
      <c r="B60">
        <f t="shared" si="0"/>
        <v>0.8620689655172421</v>
      </c>
    </row>
    <row r="61" spans="1:2" x14ac:dyDescent="0.25">
      <c r="A61">
        <f t="shared" si="1"/>
        <v>5.899999999999995</v>
      </c>
      <c r="B61">
        <f t="shared" si="0"/>
        <v>0.84745762711864481</v>
      </c>
    </row>
    <row r="62" spans="1:2" x14ac:dyDescent="0.25">
      <c r="A62">
        <f t="shared" si="1"/>
        <v>5.9999999999999947</v>
      </c>
      <c r="B62">
        <f t="shared" si="0"/>
        <v>0.83333333333333404</v>
      </c>
    </row>
    <row r="63" spans="1:2" x14ac:dyDescent="0.25">
      <c r="A63">
        <f t="shared" si="1"/>
        <v>6.0999999999999943</v>
      </c>
      <c r="B63">
        <f t="shared" si="0"/>
        <v>0.81967213114754178</v>
      </c>
    </row>
    <row r="64" spans="1:2" x14ac:dyDescent="0.25">
      <c r="A64">
        <f t="shared" si="1"/>
        <v>6.199999999999994</v>
      </c>
      <c r="B64">
        <f t="shared" si="0"/>
        <v>0.80645161290322664</v>
      </c>
    </row>
    <row r="65" spans="1:2" x14ac:dyDescent="0.25">
      <c r="A65">
        <f t="shared" si="1"/>
        <v>6.2999999999999936</v>
      </c>
      <c r="B65">
        <f t="shared" si="0"/>
        <v>0.79365079365079449</v>
      </c>
    </row>
    <row r="66" spans="1:2" x14ac:dyDescent="0.25">
      <c r="A66">
        <f t="shared" si="1"/>
        <v>6.3999999999999932</v>
      </c>
      <c r="B66">
        <f t="shared" si="0"/>
        <v>0.78125000000000078</v>
      </c>
    </row>
    <row r="67" spans="1:2" x14ac:dyDescent="0.25">
      <c r="A67">
        <f t="shared" si="1"/>
        <v>6.4999999999999929</v>
      </c>
      <c r="B67">
        <f t="shared" ref="B67:B102" si="2">($E$3/$E$4)*($E$6/A67)</f>
        <v>0.76923076923077005</v>
      </c>
    </row>
    <row r="68" spans="1:2" x14ac:dyDescent="0.25">
      <c r="A68">
        <f t="shared" ref="A68:A102" si="3">A67+0.1</f>
        <v>6.5999999999999925</v>
      </c>
      <c r="B68">
        <f t="shared" si="2"/>
        <v>0.75757575757575846</v>
      </c>
    </row>
    <row r="69" spans="1:2" x14ac:dyDescent="0.25">
      <c r="A69">
        <f t="shared" si="3"/>
        <v>6.6999999999999922</v>
      </c>
      <c r="B69">
        <f t="shared" si="2"/>
        <v>0.74626865671641873</v>
      </c>
    </row>
    <row r="70" spans="1:2" x14ac:dyDescent="0.25">
      <c r="A70">
        <f t="shared" si="3"/>
        <v>6.7999999999999918</v>
      </c>
      <c r="B70">
        <f t="shared" si="2"/>
        <v>0.73529411764705965</v>
      </c>
    </row>
    <row r="71" spans="1:2" x14ac:dyDescent="0.25">
      <c r="A71">
        <f t="shared" si="3"/>
        <v>6.8999999999999915</v>
      </c>
      <c r="B71">
        <f t="shared" si="2"/>
        <v>0.72463768115942118</v>
      </c>
    </row>
    <row r="72" spans="1:2" x14ac:dyDescent="0.25">
      <c r="A72">
        <f t="shared" si="3"/>
        <v>6.9999999999999911</v>
      </c>
      <c r="B72">
        <f t="shared" si="2"/>
        <v>0.71428571428571519</v>
      </c>
    </row>
    <row r="73" spans="1:2" x14ac:dyDescent="0.25">
      <c r="A73">
        <f t="shared" si="3"/>
        <v>7.0999999999999908</v>
      </c>
      <c r="B73">
        <f t="shared" si="2"/>
        <v>0.70422535211267701</v>
      </c>
    </row>
    <row r="74" spans="1:2" x14ac:dyDescent="0.25">
      <c r="A74">
        <f t="shared" si="3"/>
        <v>7.1999999999999904</v>
      </c>
      <c r="B74">
        <f t="shared" si="2"/>
        <v>0.69444444444444542</v>
      </c>
    </row>
    <row r="75" spans="1:2" x14ac:dyDescent="0.25">
      <c r="A75">
        <f t="shared" si="3"/>
        <v>7.2999999999999901</v>
      </c>
      <c r="B75">
        <f t="shared" si="2"/>
        <v>0.68493150684931603</v>
      </c>
    </row>
    <row r="76" spans="1:2" x14ac:dyDescent="0.25">
      <c r="A76">
        <f t="shared" si="3"/>
        <v>7.3999999999999897</v>
      </c>
      <c r="B76">
        <f t="shared" si="2"/>
        <v>0.67567567567567666</v>
      </c>
    </row>
    <row r="77" spans="1:2" x14ac:dyDescent="0.25">
      <c r="A77">
        <f t="shared" si="3"/>
        <v>7.4999999999999893</v>
      </c>
      <c r="B77">
        <f t="shared" si="2"/>
        <v>0.66666666666666763</v>
      </c>
    </row>
    <row r="78" spans="1:2" x14ac:dyDescent="0.25">
      <c r="A78">
        <f t="shared" si="3"/>
        <v>7.599999999999989</v>
      </c>
      <c r="B78">
        <f t="shared" si="2"/>
        <v>0.6578947368421062</v>
      </c>
    </row>
    <row r="79" spans="1:2" x14ac:dyDescent="0.25">
      <c r="A79">
        <f t="shared" si="3"/>
        <v>7.6999999999999886</v>
      </c>
      <c r="B79">
        <f t="shared" si="2"/>
        <v>0.64935064935065034</v>
      </c>
    </row>
    <row r="80" spans="1:2" x14ac:dyDescent="0.25">
      <c r="A80">
        <f t="shared" si="3"/>
        <v>7.7999999999999883</v>
      </c>
      <c r="B80">
        <f t="shared" si="2"/>
        <v>0.64102564102564197</v>
      </c>
    </row>
    <row r="81" spans="1:2" x14ac:dyDescent="0.25">
      <c r="A81">
        <f t="shared" si="3"/>
        <v>7.8999999999999879</v>
      </c>
      <c r="B81">
        <f t="shared" si="2"/>
        <v>0.63291139240506422</v>
      </c>
    </row>
    <row r="82" spans="1:2" x14ac:dyDescent="0.25">
      <c r="A82">
        <f t="shared" si="3"/>
        <v>7.9999999999999876</v>
      </c>
      <c r="B82">
        <f t="shared" si="2"/>
        <v>0.625000000000001</v>
      </c>
    </row>
    <row r="83" spans="1:2" x14ac:dyDescent="0.25">
      <c r="A83">
        <f t="shared" si="3"/>
        <v>8.0999999999999872</v>
      </c>
      <c r="B83">
        <f t="shared" si="2"/>
        <v>0.61728395061728492</v>
      </c>
    </row>
    <row r="84" spans="1:2" x14ac:dyDescent="0.25">
      <c r="A84">
        <f t="shared" si="3"/>
        <v>8.1999999999999869</v>
      </c>
      <c r="B84">
        <f t="shared" si="2"/>
        <v>0.6097560975609766</v>
      </c>
    </row>
    <row r="85" spans="1:2" x14ac:dyDescent="0.25">
      <c r="A85">
        <f t="shared" si="3"/>
        <v>8.2999999999999865</v>
      </c>
      <c r="B85">
        <f t="shared" si="2"/>
        <v>0.60240963855421781</v>
      </c>
    </row>
    <row r="86" spans="1:2" x14ac:dyDescent="0.25">
      <c r="A86">
        <f t="shared" si="3"/>
        <v>8.3999999999999861</v>
      </c>
      <c r="B86">
        <f t="shared" si="2"/>
        <v>0.59523809523809623</v>
      </c>
    </row>
    <row r="87" spans="1:2" x14ac:dyDescent="0.25">
      <c r="A87">
        <f t="shared" si="3"/>
        <v>8.4999999999999858</v>
      </c>
      <c r="B87">
        <f t="shared" si="2"/>
        <v>0.58823529411764808</v>
      </c>
    </row>
    <row r="88" spans="1:2" x14ac:dyDescent="0.25">
      <c r="A88">
        <f t="shared" si="3"/>
        <v>8.5999999999999854</v>
      </c>
      <c r="B88">
        <f t="shared" si="2"/>
        <v>0.58139534883721034</v>
      </c>
    </row>
    <row r="89" spans="1:2" x14ac:dyDescent="0.25">
      <c r="A89">
        <f t="shared" si="3"/>
        <v>8.6999999999999851</v>
      </c>
      <c r="B89">
        <f t="shared" si="2"/>
        <v>0.57471264367816188</v>
      </c>
    </row>
    <row r="90" spans="1:2" x14ac:dyDescent="0.25">
      <c r="A90">
        <f t="shared" si="3"/>
        <v>8.7999999999999847</v>
      </c>
      <c r="B90">
        <f t="shared" si="2"/>
        <v>0.56818181818181912</v>
      </c>
    </row>
    <row r="91" spans="1:2" x14ac:dyDescent="0.25">
      <c r="A91">
        <f t="shared" si="3"/>
        <v>8.8999999999999844</v>
      </c>
      <c r="B91">
        <f t="shared" si="2"/>
        <v>0.5617977528089898</v>
      </c>
    </row>
    <row r="92" spans="1:2" x14ac:dyDescent="0.25">
      <c r="A92">
        <f t="shared" si="3"/>
        <v>8.999999999999984</v>
      </c>
      <c r="B92">
        <f t="shared" si="2"/>
        <v>0.55555555555555658</v>
      </c>
    </row>
    <row r="93" spans="1:2" x14ac:dyDescent="0.25">
      <c r="A93">
        <f t="shared" si="3"/>
        <v>9.0999999999999837</v>
      </c>
      <c r="B93">
        <f t="shared" si="2"/>
        <v>0.54945054945055039</v>
      </c>
    </row>
    <row r="94" spans="1:2" x14ac:dyDescent="0.25">
      <c r="A94">
        <f t="shared" si="3"/>
        <v>9.1999999999999833</v>
      </c>
      <c r="B94">
        <f t="shared" si="2"/>
        <v>0.54347826086956619</v>
      </c>
    </row>
    <row r="95" spans="1:2" x14ac:dyDescent="0.25">
      <c r="A95">
        <f t="shared" si="3"/>
        <v>9.2999999999999829</v>
      </c>
      <c r="B95">
        <f t="shared" si="2"/>
        <v>0.5376344086021515</v>
      </c>
    </row>
    <row r="96" spans="1:2" x14ac:dyDescent="0.25">
      <c r="A96">
        <f t="shared" si="3"/>
        <v>9.3999999999999826</v>
      </c>
      <c r="B96">
        <f t="shared" si="2"/>
        <v>0.53191489361702227</v>
      </c>
    </row>
    <row r="97" spans="1:2" x14ac:dyDescent="0.25">
      <c r="A97">
        <f t="shared" si="3"/>
        <v>9.4999999999999822</v>
      </c>
      <c r="B97">
        <f t="shared" si="2"/>
        <v>0.52631578947368518</v>
      </c>
    </row>
    <row r="98" spans="1:2" x14ac:dyDescent="0.25">
      <c r="A98">
        <f t="shared" si="3"/>
        <v>9.5999999999999819</v>
      </c>
      <c r="B98">
        <f t="shared" si="2"/>
        <v>0.52083333333333437</v>
      </c>
    </row>
    <row r="99" spans="1:2" x14ac:dyDescent="0.25">
      <c r="A99">
        <f t="shared" si="3"/>
        <v>9.6999999999999815</v>
      </c>
      <c r="B99">
        <f t="shared" si="2"/>
        <v>0.51546391752577414</v>
      </c>
    </row>
    <row r="100" spans="1:2" x14ac:dyDescent="0.25">
      <c r="A100">
        <f t="shared" si="3"/>
        <v>9.7999999999999812</v>
      </c>
      <c r="B100">
        <f t="shared" si="2"/>
        <v>0.51020408163265407</v>
      </c>
    </row>
    <row r="101" spans="1:2" x14ac:dyDescent="0.25">
      <c r="A101">
        <f t="shared" si="3"/>
        <v>9.8999999999999808</v>
      </c>
      <c r="B101">
        <f t="shared" si="2"/>
        <v>0.50505050505050608</v>
      </c>
    </row>
    <row r="102" spans="1:2" x14ac:dyDescent="0.25">
      <c r="A102">
        <f t="shared" si="3"/>
        <v>9.9999999999999805</v>
      </c>
      <c r="B102">
        <f t="shared" si="2"/>
        <v>0.500000000000001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"/>
  <sheetViews>
    <sheetView topLeftCell="A16" zoomScale="85" zoomScaleNormal="85" workbookViewId="0">
      <selection activeCell="R6" sqref="R6"/>
    </sheetView>
  </sheetViews>
  <sheetFormatPr defaultRowHeight="15" x14ac:dyDescent="0.25"/>
  <sheetData>
    <row r="1" spans="1:16" x14ac:dyDescent="0.25">
      <c r="A1" s="2" t="s">
        <v>3</v>
      </c>
      <c r="B1" s="2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0</v>
      </c>
      <c r="P1" s="1"/>
    </row>
    <row r="2" spans="1:16" x14ac:dyDescent="0.25">
      <c r="A2" s="2"/>
      <c r="B2" s="2"/>
      <c r="C2">
        <v>0.1</v>
      </c>
      <c r="D2">
        <f>C2+0.1</f>
        <v>0.2</v>
      </c>
      <c r="E2">
        <f t="shared" ref="E2:M2" si="0">D2+0.1</f>
        <v>0.30000000000000004</v>
      </c>
      <c r="F2">
        <f t="shared" si="0"/>
        <v>0.4</v>
      </c>
      <c r="G2">
        <f t="shared" si="0"/>
        <v>0.5</v>
      </c>
      <c r="H2">
        <f t="shared" si="0"/>
        <v>0.6</v>
      </c>
      <c r="I2">
        <f t="shared" si="0"/>
        <v>0.7</v>
      </c>
      <c r="J2">
        <f t="shared" si="0"/>
        <v>0.79999999999999993</v>
      </c>
      <c r="K2">
        <f t="shared" si="0"/>
        <v>0.89999999999999991</v>
      </c>
      <c r="L2">
        <f t="shared" si="0"/>
        <v>0.99999999999999989</v>
      </c>
      <c r="M2">
        <f t="shared" si="0"/>
        <v>1.0999999999999999</v>
      </c>
    </row>
    <row r="3" spans="1:16" x14ac:dyDescent="0.25">
      <c r="A3" s="2" t="s">
        <v>2</v>
      </c>
      <c r="B3">
        <v>0.1</v>
      </c>
      <c r="C3">
        <f>$P$3*($B3^$P$4)*(C$2^$P$5)</f>
        <v>0.7924465962305568</v>
      </c>
      <c r="D3">
        <f t="shared" ref="D3:M13" si="1">$P$3*($B3^$P$4)*(D$2^$P$5)</f>
        <v>1.0456395525912732</v>
      </c>
      <c r="E3">
        <f t="shared" si="1"/>
        <v>1.2297547429246818</v>
      </c>
      <c r="F3">
        <f t="shared" si="1"/>
        <v>1.3797296614612149</v>
      </c>
      <c r="G3">
        <f t="shared" si="1"/>
        <v>1.5085440841362909</v>
      </c>
      <c r="H3">
        <f t="shared" si="1"/>
        <v>1.6226711115996044</v>
      </c>
      <c r="I3">
        <f t="shared" si="1"/>
        <v>1.7258745329900411</v>
      </c>
      <c r="J3">
        <f t="shared" si="1"/>
        <v>1.8205642030260802</v>
      </c>
      <c r="K3">
        <f t="shared" si="1"/>
        <v>1.9083894548090883</v>
      </c>
      <c r="L3">
        <f t="shared" si="1"/>
        <v>1.9905358527674863</v>
      </c>
      <c r="M3">
        <f t="shared" si="1"/>
        <v>2.0678883113950262</v>
      </c>
      <c r="O3" t="s">
        <v>19</v>
      </c>
      <c r="P3">
        <v>5</v>
      </c>
    </row>
    <row r="4" spans="1:16" x14ac:dyDescent="0.25">
      <c r="A4" s="2"/>
      <c r="B4">
        <f>B3+0.1</f>
        <v>0.2</v>
      </c>
      <c r="C4">
        <f t="shared" ref="C4:C13" si="2">$P$3*($B4^$P$4)*(C$2^$P$5)</f>
        <v>1.0456395525912732</v>
      </c>
      <c r="D4">
        <f t="shared" si="1"/>
        <v>1.3797296614612147</v>
      </c>
      <c r="E4">
        <f t="shared" si="1"/>
        <v>1.6226711115996042</v>
      </c>
      <c r="F4">
        <f t="shared" si="1"/>
        <v>1.82056420302608</v>
      </c>
      <c r="G4">
        <f t="shared" si="1"/>
        <v>1.9905358527674861</v>
      </c>
      <c r="H4">
        <f t="shared" si="1"/>
        <v>2.1411273683383234</v>
      </c>
      <c r="I4">
        <f t="shared" si="1"/>
        <v>2.2773050992818331</v>
      </c>
      <c r="J4">
        <f t="shared" si="1"/>
        <v>2.4022488679628622</v>
      </c>
      <c r="K4">
        <f t="shared" si="1"/>
        <v>2.5181349824561621</v>
      </c>
      <c r="L4">
        <f t="shared" si="1"/>
        <v>2.626527804403767</v>
      </c>
      <c r="M4">
        <f t="shared" si="1"/>
        <v>2.7285949854805387</v>
      </c>
      <c r="O4" t="s">
        <v>4</v>
      </c>
      <c r="P4">
        <v>0.4</v>
      </c>
    </row>
    <row r="5" spans="1:16" x14ac:dyDescent="0.25">
      <c r="A5" s="2"/>
      <c r="B5">
        <f t="shared" ref="B5:B13" si="3">B4+0.1</f>
        <v>0.30000000000000004</v>
      </c>
      <c r="C5">
        <f t="shared" si="2"/>
        <v>1.2297547429246818</v>
      </c>
      <c r="D5">
        <f t="shared" si="1"/>
        <v>1.6226711115996044</v>
      </c>
      <c r="E5">
        <f t="shared" si="1"/>
        <v>1.9083894548090885</v>
      </c>
      <c r="F5">
        <f t="shared" si="1"/>
        <v>2.1411273683383238</v>
      </c>
      <c r="G5">
        <f t="shared" si="1"/>
        <v>2.3410274600231031</v>
      </c>
      <c r="H5">
        <f t="shared" si="1"/>
        <v>2.518134982456163</v>
      </c>
      <c r="I5">
        <f t="shared" si="1"/>
        <v>2.6782907551538337</v>
      </c>
      <c r="J5">
        <f t="shared" si="1"/>
        <v>2.825234500494767</v>
      </c>
      <c r="K5">
        <f t="shared" si="1"/>
        <v>2.9615257287522301</v>
      </c>
      <c r="L5">
        <f t="shared" si="1"/>
        <v>3.0890042528370598</v>
      </c>
      <c r="M5">
        <f t="shared" si="1"/>
        <v>3.2090433233896785</v>
      </c>
      <c r="O5" t="s">
        <v>5</v>
      </c>
      <c r="P5">
        <v>0.4</v>
      </c>
    </row>
    <row r="6" spans="1:16" x14ac:dyDescent="0.25">
      <c r="A6" s="2"/>
      <c r="B6">
        <f t="shared" si="3"/>
        <v>0.4</v>
      </c>
      <c r="C6">
        <f t="shared" si="2"/>
        <v>1.3797296614612147</v>
      </c>
      <c r="D6">
        <f t="shared" si="1"/>
        <v>1.82056420302608</v>
      </c>
      <c r="E6">
        <f t="shared" si="1"/>
        <v>2.1411273683383238</v>
      </c>
      <c r="F6">
        <f t="shared" si="1"/>
        <v>2.4022488679628622</v>
      </c>
      <c r="G6">
        <f t="shared" si="1"/>
        <v>2.6265278044037674</v>
      </c>
      <c r="H6">
        <f t="shared" si="1"/>
        <v>2.8252345004947665</v>
      </c>
      <c r="I6">
        <f t="shared" si="1"/>
        <v>3.0049220937458303</v>
      </c>
      <c r="J6">
        <f t="shared" si="1"/>
        <v>3.1697863849222268</v>
      </c>
      <c r="K6">
        <f t="shared" si="1"/>
        <v>3.3226990297448697</v>
      </c>
      <c r="L6">
        <f t="shared" si="1"/>
        <v>3.4657242157757318</v>
      </c>
      <c r="M6">
        <f t="shared" si="1"/>
        <v>3.6004026686368213</v>
      </c>
    </row>
    <row r="7" spans="1:16" x14ac:dyDescent="0.25">
      <c r="A7" s="2"/>
      <c r="B7">
        <f t="shared" si="3"/>
        <v>0.5</v>
      </c>
      <c r="C7">
        <f t="shared" si="2"/>
        <v>1.5085440841362909</v>
      </c>
      <c r="D7">
        <f t="shared" si="1"/>
        <v>1.9905358527674863</v>
      </c>
      <c r="E7">
        <f t="shared" si="1"/>
        <v>2.3410274600231031</v>
      </c>
      <c r="F7">
        <f t="shared" si="1"/>
        <v>2.6265278044037674</v>
      </c>
      <c r="G7">
        <f t="shared" si="1"/>
        <v>2.8717458874925881</v>
      </c>
      <c r="H7">
        <f t="shared" si="1"/>
        <v>3.0890042528370598</v>
      </c>
      <c r="I7">
        <f t="shared" si="1"/>
        <v>3.2854678524559189</v>
      </c>
      <c r="J7">
        <f t="shared" si="1"/>
        <v>3.4657242157757322</v>
      </c>
      <c r="K7">
        <f t="shared" si="1"/>
        <v>3.6329131022511687</v>
      </c>
      <c r="L7">
        <f t="shared" si="1"/>
        <v>3.7892914162759954</v>
      </c>
      <c r="M7">
        <f t="shared" si="1"/>
        <v>3.9365437288116683</v>
      </c>
      <c r="O7" t="s">
        <v>20</v>
      </c>
      <c r="P7">
        <v>5</v>
      </c>
    </row>
    <row r="8" spans="1:16" x14ac:dyDescent="0.25">
      <c r="A8" s="2"/>
      <c r="B8">
        <f t="shared" si="3"/>
        <v>0.6</v>
      </c>
      <c r="C8">
        <f t="shared" si="2"/>
        <v>1.6226711115996044</v>
      </c>
      <c r="D8">
        <f t="shared" si="1"/>
        <v>2.1411273683383238</v>
      </c>
      <c r="E8">
        <f t="shared" si="1"/>
        <v>2.518134982456163</v>
      </c>
      <c r="F8">
        <f t="shared" si="1"/>
        <v>2.8252345004947665</v>
      </c>
      <c r="G8">
        <f t="shared" si="1"/>
        <v>3.0890042528370598</v>
      </c>
      <c r="H8">
        <f t="shared" si="1"/>
        <v>3.3226990297448697</v>
      </c>
      <c r="I8">
        <f t="shared" si="1"/>
        <v>3.534025838775392</v>
      </c>
      <c r="J8">
        <f t="shared" si="1"/>
        <v>3.7279192731913513</v>
      </c>
      <c r="K8">
        <f t="shared" si="1"/>
        <v>3.9077566270460276</v>
      </c>
      <c r="L8">
        <f t="shared" si="1"/>
        <v>4.0759655480296137</v>
      </c>
      <c r="M8">
        <f t="shared" si="1"/>
        <v>4.2343580512256196</v>
      </c>
      <c r="O8" t="s">
        <v>7</v>
      </c>
      <c r="P8">
        <v>5</v>
      </c>
    </row>
    <row r="9" spans="1:16" x14ac:dyDescent="0.25">
      <c r="A9" s="2"/>
      <c r="B9">
        <f t="shared" si="3"/>
        <v>0.7</v>
      </c>
      <c r="C9">
        <f t="shared" si="2"/>
        <v>1.7258745329900409</v>
      </c>
      <c r="D9">
        <f t="shared" si="1"/>
        <v>2.2773050992818331</v>
      </c>
      <c r="E9">
        <f t="shared" si="1"/>
        <v>2.6782907551538333</v>
      </c>
      <c r="F9">
        <f t="shared" si="1"/>
        <v>3.0049220937458303</v>
      </c>
      <c r="G9">
        <f t="shared" si="1"/>
        <v>3.2854678524559189</v>
      </c>
      <c r="H9">
        <f t="shared" si="1"/>
        <v>3.534025838775392</v>
      </c>
      <c r="I9">
        <f t="shared" si="1"/>
        <v>3.7587932332502274</v>
      </c>
      <c r="J9">
        <f t="shared" si="1"/>
        <v>3.9650184739538719</v>
      </c>
      <c r="K9">
        <f t="shared" si="1"/>
        <v>4.1562936540439024</v>
      </c>
      <c r="L9">
        <f t="shared" si="1"/>
        <v>4.3352008219056168</v>
      </c>
      <c r="M9">
        <f t="shared" si="1"/>
        <v>4.503667238500074</v>
      </c>
      <c r="O9" t="s">
        <v>6</v>
      </c>
      <c r="P9">
        <v>5</v>
      </c>
    </row>
    <row r="10" spans="1:16" x14ac:dyDescent="0.25">
      <c r="A10" s="2"/>
      <c r="B10">
        <f t="shared" si="3"/>
        <v>0.79999999999999993</v>
      </c>
      <c r="C10">
        <f t="shared" si="2"/>
        <v>1.8205642030260805</v>
      </c>
      <c r="D10">
        <f t="shared" si="1"/>
        <v>2.4022488679628626</v>
      </c>
      <c r="E10">
        <f t="shared" si="1"/>
        <v>2.8252345004947674</v>
      </c>
      <c r="F10">
        <f t="shared" si="1"/>
        <v>3.1697863849222272</v>
      </c>
      <c r="G10">
        <f t="shared" si="1"/>
        <v>3.4657242157757326</v>
      </c>
      <c r="H10">
        <f t="shared" si="1"/>
        <v>3.7279192731913517</v>
      </c>
      <c r="I10">
        <f t="shared" si="1"/>
        <v>3.9650184739538723</v>
      </c>
      <c r="J10">
        <f t="shared" si="1"/>
        <v>4.1825582103650936</v>
      </c>
      <c r="K10">
        <f t="shared" si="1"/>
        <v>4.3843276548657766</v>
      </c>
      <c r="L10">
        <f t="shared" si="1"/>
        <v>4.5730505192732638</v>
      </c>
      <c r="M10">
        <f t="shared" si="1"/>
        <v>4.7507598032341258</v>
      </c>
    </row>
    <row r="11" spans="1:16" x14ac:dyDescent="0.25">
      <c r="A11" s="2"/>
      <c r="B11">
        <f t="shared" si="3"/>
        <v>0.89999999999999991</v>
      </c>
      <c r="C11">
        <f t="shared" si="2"/>
        <v>1.9083894548090881</v>
      </c>
      <c r="D11">
        <f t="shared" si="1"/>
        <v>2.5181349824561625</v>
      </c>
      <c r="E11">
        <f t="shared" si="1"/>
        <v>2.9615257287522301</v>
      </c>
      <c r="F11">
        <f t="shared" si="1"/>
        <v>3.3226990297448697</v>
      </c>
      <c r="G11">
        <f t="shared" si="1"/>
        <v>3.6329131022511687</v>
      </c>
      <c r="H11">
        <f t="shared" si="1"/>
        <v>3.9077566270460276</v>
      </c>
      <c r="I11">
        <f t="shared" si="1"/>
        <v>4.1562936540439024</v>
      </c>
      <c r="J11">
        <f t="shared" si="1"/>
        <v>4.3843276548657757</v>
      </c>
      <c r="K11">
        <f t="shared" si="1"/>
        <v>4.5958305942006072</v>
      </c>
      <c r="L11">
        <f t="shared" si="1"/>
        <v>4.7936575775709134</v>
      </c>
      <c r="M11">
        <f t="shared" si="1"/>
        <v>4.9799396779049081</v>
      </c>
    </row>
    <row r="12" spans="1:16" x14ac:dyDescent="0.25">
      <c r="A12" s="2"/>
      <c r="B12">
        <f t="shared" si="3"/>
        <v>0.99999999999999989</v>
      </c>
      <c r="C12">
        <f t="shared" si="2"/>
        <v>1.9905358527674863</v>
      </c>
      <c r="D12">
        <f t="shared" si="1"/>
        <v>2.626527804403767</v>
      </c>
      <c r="E12">
        <f t="shared" si="1"/>
        <v>3.0890042528370598</v>
      </c>
      <c r="F12">
        <f t="shared" si="1"/>
        <v>3.4657242157757318</v>
      </c>
      <c r="G12">
        <f t="shared" si="1"/>
        <v>3.7892914162759954</v>
      </c>
      <c r="H12">
        <f t="shared" si="1"/>
        <v>4.0759655480296137</v>
      </c>
      <c r="I12">
        <f t="shared" si="1"/>
        <v>4.3352008219056168</v>
      </c>
      <c r="J12">
        <f t="shared" si="1"/>
        <v>4.5730505192732638</v>
      </c>
      <c r="K12">
        <f t="shared" si="1"/>
        <v>4.7936575775709134</v>
      </c>
      <c r="L12">
        <f t="shared" si="1"/>
        <v>5</v>
      </c>
      <c r="M12">
        <f t="shared" si="1"/>
        <v>5.194300591270423</v>
      </c>
    </row>
    <row r="13" spans="1:16" x14ac:dyDescent="0.25">
      <c r="A13" s="2"/>
      <c r="B13">
        <f t="shared" si="3"/>
        <v>1.0999999999999999</v>
      </c>
      <c r="C13">
        <f t="shared" si="2"/>
        <v>2.0678883113950257</v>
      </c>
      <c r="D13">
        <f t="shared" si="1"/>
        <v>2.7285949854805387</v>
      </c>
      <c r="E13">
        <f t="shared" si="1"/>
        <v>3.209043323389678</v>
      </c>
      <c r="F13">
        <f t="shared" si="1"/>
        <v>3.6004026686368213</v>
      </c>
      <c r="G13">
        <f t="shared" si="1"/>
        <v>3.9365437288116683</v>
      </c>
      <c r="H13">
        <f t="shared" si="1"/>
        <v>4.2343580512256196</v>
      </c>
      <c r="I13">
        <f t="shared" si="1"/>
        <v>4.503667238500074</v>
      </c>
      <c r="J13">
        <f t="shared" si="1"/>
        <v>4.7507598032341258</v>
      </c>
      <c r="K13">
        <f t="shared" si="1"/>
        <v>4.9799396779049081</v>
      </c>
      <c r="L13">
        <f t="shared" si="1"/>
        <v>5.194300591270423</v>
      </c>
      <c r="M13">
        <f t="shared" si="1"/>
        <v>5.3961517264944536</v>
      </c>
    </row>
    <row r="16" spans="1:16" x14ac:dyDescent="0.25">
      <c r="A16" t="s">
        <v>3</v>
      </c>
      <c r="B16" t="s">
        <v>14</v>
      </c>
      <c r="C16" t="s">
        <v>8</v>
      </c>
      <c r="D16" t="s">
        <v>9</v>
      </c>
      <c r="E16" t="s">
        <v>10</v>
      </c>
    </row>
    <row r="17" spans="1:5" x14ac:dyDescent="0.25">
      <c r="A17">
        <f>Demand!A2</f>
        <v>0</v>
      </c>
      <c r="B17" t="e">
        <f>NA()</f>
        <v>#N/A</v>
      </c>
      <c r="C17" t="e">
        <f>NA()</f>
        <v>#N/A</v>
      </c>
      <c r="D17" t="e">
        <f>NA()</f>
        <v>#N/A</v>
      </c>
      <c r="E17" t="e">
        <f>NA()</f>
        <v>#N/A</v>
      </c>
    </row>
    <row r="18" spans="1:5" x14ac:dyDescent="0.25">
      <c r="A18">
        <f>Demand!A3</f>
        <v>0.1</v>
      </c>
      <c r="B18">
        <f t="shared" ref="B18:B81" si="4">($P$4/$P$5)*($P$9/$P$8)</f>
        <v>1</v>
      </c>
      <c r="C18">
        <f t="shared" ref="C18:C49" si="5">$P$7+$P$8*(1/(($P$3^(1/($P$4+$P$5))*((($P$4/$P$5)*($P$9/$P$8))^($P$5/($P$4+$P$5)))))+$P$9*(1/(($P$3^(1/($P$4+$P$5))*((($P$5/$P$4)*($P$8/$P$9))^($P$4/($P$4+$P$5)))))))*(A18^(1/($P$4+$P$5)))</f>
        <v>5.2256361855851834</v>
      </c>
      <c r="D18">
        <f t="shared" ref="D18:D49" si="6">$P$7/A18+$P$8*(1/(($P$3^(1/($P$4+$P$5))*((($P$4/$P$5)*($P$9/$P$8))^($P$5/($P$4+$P$5)))))+$P$9*(1/(($P$3^(1/($P$4+$P$5))*((($P$5/$P$4)*($P$8/$P$9))^($P$4/($P$4+$P$5)))))))*(A18^((1-$P$4-$P$5)/($P$4+$P$5)))</f>
        <v>52.256361855851836</v>
      </c>
      <c r="E18">
        <f t="shared" ref="E18:E49" si="7">($P$8/($P$4+$P$5))*(1/(($P$3^(1/($P$4+$P$5))*((($P$4/$P$5)*($P$9/$P$8))^($P$5/($P$4+$P$5)))))+($P$9/($P$4+$P$5))*(1/(($P$3^(1/($P$4+$P$5))*((($P$5/$P$4)*($P$8/$P$9))^($P$4/($P$4+$P$5)))))))*(A18^((1-$P$4-$P$5)/($P$4+$P$5)))</f>
        <v>3.408046553109545</v>
      </c>
    </row>
    <row r="19" spans="1:5" x14ac:dyDescent="0.25">
      <c r="A19">
        <f>Demand!A4</f>
        <v>0.2</v>
      </c>
      <c r="B19">
        <f t="shared" si="4"/>
        <v>1</v>
      </c>
      <c r="C19">
        <f t="shared" si="5"/>
        <v>5.5366563145999494</v>
      </c>
      <c r="D19">
        <f t="shared" si="6"/>
        <v>27.683281572999746</v>
      </c>
      <c r="E19">
        <f t="shared" si="7"/>
        <v>4.0528732092183697</v>
      </c>
    </row>
    <row r="20" spans="1:5" x14ac:dyDescent="0.25">
      <c r="A20">
        <f>Demand!A5</f>
        <v>0.30000000000000004</v>
      </c>
      <c r="B20">
        <f t="shared" si="4"/>
        <v>1</v>
      </c>
      <c r="C20">
        <f t="shared" si="5"/>
        <v>5.8908617606911582</v>
      </c>
      <c r="D20">
        <f t="shared" si="6"/>
        <v>19.636205868970524</v>
      </c>
      <c r="E20">
        <f t="shared" si="7"/>
        <v>4.4852415034797888</v>
      </c>
    </row>
    <row r="21" spans="1:5" x14ac:dyDescent="0.25">
      <c r="A21">
        <f>Demand!A6</f>
        <v>0.4</v>
      </c>
      <c r="B21">
        <f t="shared" si="4"/>
        <v>1</v>
      </c>
      <c r="C21">
        <f t="shared" si="5"/>
        <v>6.2763910152667979</v>
      </c>
      <c r="D21">
        <f t="shared" si="6"/>
        <v>15.690977538166994</v>
      </c>
      <c r="E21">
        <f t="shared" si="7"/>
        <v>4.8197056566063967</v>
      </c>
    </row>
    <row r="22" spans="1:5" x14ac:dyDescent="0.25">
      <c r="A22">
        <f>Demand!A7</f>
        <v>0.5</v>
      </c>
      <c r="B22">
        <f t="shared" si="4"/>
        <v>1</v>
      </c>
      <c r="C22">
        <f t="shared" si="5"/>
        <v>6.687023975571047</v>
      </c>
      <c r="D22">
        <f t="shared" si="6"/>
        <v>13.374047951142096</v>
      </c>
      <c r="E22">
        <f t="shared" si="7"/>
        <v>5.0962182595375394</v>
      </c>
    </row>
    <row r="23" spans="1:5" x14ac:dyDescent="0.25">
      <c r="A23">
        <f>Demand!A8</f>
        <v>0.6</v>
      </c>
      <c r="B23">
        <f t="shared" si="4"/>
        <v>1</v>
      </c>
      <c r="C23">
        <f t="shared" si="5"/>
        <v>7.118838288595553</v>
      </c>
      <c r="D23">
        <f t="shared" si="6"/>
        <v>11.864730480992588</v>
      </c>
      <c r="E23">
        <f t="shared" si="7"/>
        <v>5.3338811084436655</v>
      </c>
    </row>
    <row r="24" spans="1:5" x14ac:dyDescent="0.25">
      <c r="A24">
        <f>Demand!A9</f>
        <v>0.7</v>
      </c>
      <c r="B24">
        <f t="shared" si="4"/>
        <v>1</v>
      </c>
      <c r="C24">
        <f t="shared" si="5"/>
        <v>7.5691017166062604</v>
      </c>
      <c r="D24">
        <f t="shared" si="6"/>
        <v>10.813002452294658</v>
      </c>
      <c r="E24">
        <f t="shared" si="7"/>
        <v>5.543448644462913</v>
      </c>
    </row>
    <row r="25" spans="1:5" x14ac:dyDescent="0.25">
      <c r="A25">
        <f>Demand!A10</f>
        <v>0.79999999999999993</v>
      </c>
      <c r="B25">
        <f t="shared" si="4"/>
        <v>1</v>
      </c>
      <c r="C25">
        <f t="shared" si="5"/>
        <v>8.0357865537616444</v>
      </c>
      <c r="D25">
        <f t="shared" si="6"/>
        <v>10.044733192202056</v>
      </c>
      <c r="E25">
        <f t="shared" si="7"/>
        <v>5.7316282590551877</v>
      </c>
    </row>
    <row r="26" spans="1:5" x14ac:dyDescent="0.25">
      <c r="A26">
        <f>Demand!A11</f>
        <v>0.89999999999999991</v>
      </c>
      <c r="B26">
        <f t="shared" si="4"/>
        <v>1</v>
      </c>
      <c r="C26">
        <f t="shared" si="5"/>
        <v>8.517320037136205</v>
      </c>
      <c r="D26">
        <f t="shared" si="6"/>
        <v>9.4636889301513385</v>
      </c>
      <c r="E26">
        <f t="shared" si="7"/>
        <v>5.9029097845457148</v>
      </c>
    </row>
    <row r="27" spans="1:5" x14ac:dyDescent="0.25">
      <c r="A27">
        <f>Demand!A12</f>
        <v>0.99999999999999989</v>
      </c>
      <c r="B27">
        <f t="shared" si="4"/>
        <v>1</v>
      </c>
      <c r="C27">
        <f t="shared" si="5"/>
        <v>9.0124418298585312</v>
      </c>
      <c r="D27">
        <f t="shared" si="6"/>
        <v>9.0124418298585329</v>
      </c>
      <c r="E27">
        <f t="shared" si="7"/>
        <v>6.060459013848825</v>
      </c>
    </row>
    <row r="28" spans="1:5" x14ac:dyDescent="0.25">
      <c r="A28">
        <f>Demand!A13</f>
        <v>1.0999999999999999</v>
      </c>
      <c r="B28">
        <f t="shared" si="4"/>
        <v>1</v>
      </c>
      <c r="C28">
        <f t="shared" si="5"/>
        <v>9.5201162650744777</v>
      </c>
      <c r="D28">
        <f t="shared" si="6"/>
        <v>8.6546511500677088</v>
      </c>
      <c r="E28">
        <f t="shared" si="7"/>
        <v>6.2065990382177985</v>
      </c>
    </row>
    <row r="29" spans="1:5" x14ac:dyDescent="0.25">
      <c r="A29">
        <f>Demand!A14</f>
        <v>1.2</v>
      </c>
      <c r="B29">
        <f t="shared" si="4"/>
        <v>1</v>
      </c>
      <c r="C29">
        <f t="shared" si="5"/>
        <v>10.039475136676039</v>
      </c>
      <c r="D29">
        <f t="shared" si="6"/>
        <v>8.3662292805633669</v>
      </c>
      <c r="E29">
        <f t="shared" si="7"/>
        <v>6.3430893647398081</v>
      </c>
    </row>
    <row r="30" spans="1:5" x14ac:dyDescent="0.25">
      <c r="A30">
        <f>Demand!A15</f>
        <v>1.3</v>
      </c>
      <c r="B30">
        <f t="shared" si="4"/>
        <v>1</v>
      </c>
      <c r="C30">
        <f t="shared" si="5"/>
        <v>10.569778695845869</v>
      </c>
      <c r="D30">
        <f t="shared" si="6"/>
        <v>8.1305989968045136</v>
      </c>
      <c r="E30">
        <f t="shared" si="7"/>
        <v>6.4712973629619475</v>
      </c>
    </row>
    <row r="31" spans="1:5" x14ac:dyDescent="0.25">
      <c r="A31">
        <f>Demand!A16</f>
        <v>1.4000000000000001</v>
      </c>
      <c r="B31">
        <f t="shared" si="4"/>
        <v>1</v>
      </c>
      <c r="C31">
        <f t="shared" si="5"/>
        <v>11.110388081107738</v>
      </c>
      <c r="D31">
        <f t="shared" si="6"/>
        <v>7.935991486505527</v>
      </c>
      <c r="E31">
        <f t="shared" si="7"/>
        <v>6.5923085696474857</v>
      </c>
    </row>
    <row r="32" spans="1:5" x14ac:dyDescent="0.25">
      <c r="A32">
        <f>Demand!A17</f>
        <v>1.5000000000000002</v>
      </c>
      <c r="B32">
        <f t="shared" si="4"/>
        <v>1</v>
      </c>
      <c r="C32">
        <f t="shared" si="5"/>
        <v>11.660745240430568</v>
      </c>
      <c r="D32">
        <f t="shared" si="6"/>
        <v>7.7738301602870452</v>
      </c>
      <c r="E32">
        <f t="shared" si="7"/>
        <v>6.7070004157113363</v>
      </c>
    </row>
    <row r="33" spans="1:5" x14ac:dyDescent="0.25">
      <c r="A33">
        <f>Demand!A18</f>
        <v>1.6000000000000003</v>
      </c>
      <c r="B33">
        <f t="shared" si="4"/>
        <v>1</v>
      </c>
      <c r="C33">
        <f t="shared" si="5"/>
        <v>12.220357938725877</v>
      </c>
      <c r="D33">
        <f t="shared" si="6"/>
        <v>7.6377237117036714</v>
      </c>
      <c r="E33">
        <f t="shared" si="7"/>
        <v>6.816093106219089</v>
      </c>
    </row>
    <row r="34" spans="1:5" x14ac:dyDescent="0.25">
      <c r="A34">
        <f>Demand!A19</f>
        <v>1.7000000000000004</v>
      </c>
      <c r="B34">
        <f t="shared" si="4"/>
        <v>1</v>
      </c>
      <c r="C34">
        <f t="shared" si="5"/>
        <v>12.788788321296872</v>
      </c>
      <c r="D34">
        <f t="shared" si="6"/>
        <v>7.5228166595863932</v>
      </c>
      <c r="E34">
        <f t="shared" si="7"/>
        <v>6.9201857021326356</v>
      </c>
    </row>
    <row r="35" spans="1:5" x14ac:dyDescent="0.25">
      <c r="A35">
        <f>Demand!A20</f>
        <v>1.8000000000000005</v>
      </c>
      <c r="B35">
        <f t="shared" si="4"/>
        <v>1</v>
      </c>
      <c r="C35">
        <f t="shared" si="5"/>
        <v>13.365644027808022</v>
      </c>
      <c r="D35">
        <f t="shared" si="6"/>
        <v>7.4253577932266772</v>
      </c>
      <c r="E35">
        <f t="shared" si="7"/>
        <v>7.0197823150009437</v>
      </c>
    </row>
    <row r="36" spans="1:5" x14ac:dyDescent="0.25">
      <c r="A36">
        <f>Demand!A21</f>
        <v>1.9000000000000006</v>
      </c>
      <c r="B36">
        <f t="shared" si="4"/>
        <v>1</v>
      </c>
      <c r="C36">
        <f t="shared" si="5"/>
        <v>13.950571176331982</v>
      </c>
      <c r="D36">
        <f t="shared" si="6"/>
        <v>7.342405882279988</v>
      </c>
      <c r="E36">
        <f t="shared" si="7"/>
        <v>7.1153115162726817</v>
      </c>
    </row>
    <row r="37" spans="1:5" x14ac:dyDescent="0.25">
      <c r="A37">
        <f>Demand!A22</f>
        <v>2.0000000000000004</v>
      </c>
      <c r="B37">
        <f t="shared" si="4"/>
        <v>1</v>
      </c>
      <c r="C37">
        <f t="shared" si="5"/>
        <v>14.543248745204609</v>
      </c>
      <c r="D37">
        <f t="shared" si="6"/>
        <v>7.2716243726023038</v>
      </c>
      <c r="E37">
        <f t="shared" si="7"/>
        <v>7.2071409794513972</v>
      </c>
    </row>
    <row r="38" spans="1:5" x14ac:dyDescent="0.25">
      <c r="A38">
        <f>Demand!A23</f>
        <v>2.1000000000000005</v>
      </c>
      <c r="B38">
        <f t="shared" si="4"/>
        <v>1</v>
      </c>
      <c r="C38">
        <f t="shared" si="5"/>
        <v>15.143384017571416</v>
      </c>
      <c r="D38">
        <f t="shared" si="6"/>
        <v>7.2111352464625771</v>
      </c>
      <c r="E38">
        <f t="shared" si="7"/>
        <v>7.2955887031143609</v>
      </c>
    </row>
    <row r="39" spans="1:5" x14ac:dyDescent="0.25">
      <c r="A39">
        <f>Demand!A24</f>
        <v>2.2000000000000006</v>
      </c>
      <c r="B39">
        <f t="shared" si="4"/>
        <v>1</v>
      </c>
      <c r="C39">
        <f t="shared" si="5"/>
        <v>15.750708846132197</v>
      </c>
      <c r="D39">
        <f t="shared" si="6"/>
        <v>7.1594131118782691</v>
      </c>
      <c r="E39">
        <f t="shared" si="7"/>
        <v>7.3809317362176516</v>
      </c>
    </row>
    <row r="40" spans="1:5" x14ac:dyDescent="0.25">
      <c r="A40">
        <f>Demand!A25</f>
        <v>2.3000000000000007</v>
      </c>
      <c r="B40">
        <f t="shared" si="4"/>
        <v>1</v>
      </c>
      <c r="C40">
        <f t="shared" si="5"/>
        <v>16.364976559528738</v>
      </c>
      <c r="D40">
        <f t="shared" si="6"/>
        <v>7.1152071997951012</v>
      </c>
      <c r="E40">
        <f t="shared" si="7"/>
        <v>7.4634130486035639</v>
      </c>
    </row>
    <row r="41" spans="1:5" x14ac:dyDescent="0.25">
      <c r="A41">
        <f>Demand!A26</f>
        <v>2.4000000000000008</v>
      </c>
      <c r="B41">
        <f t="shared" si="4"/>
        <v>1</v>
      </c>
      <c r="C41">
        <f t="shared" si="5"/>
        <v>16.985959376828919</v>
      </c>
      <c r="D41">
        <f t="shared" si="6"/>
        <v>7.0774830736787138</v>
      </c>
      <c r="E41">
        <f t="shared" si="7"/>
        <v>7.5432470036466697</v>
      </c>
    </row>
    <row r="42" spans="1:5" x14ac:dyDescent="0.25">
      <c r="A42">
        <f>Demand!A27</f>
        <v>2.5000000000000009</v>
      </c>
      <c r="B42">
        <f t="shared" si="4"/>
        <v>1</v>
      </c>
      <c r="C42">
        <f t="shared" si="5"/>
        <v>17.613446228805721</v>
      </c>
      <c r="D42">
        <f t="shared" si="6"/>
        <v>7.0453784915222863</v>
      </c>
      <c r="E42">
        <f t="shared" si="7"/>
        <v>7.6206237632367886</v>
      </c>
    </row>
    <row r="43" spans="1:5" x14ac:dyDescent="0.25">
      <c r="A43">
        <f>Demand!A28</f>
        <v>2.600000000000001</v>
      </c>
      <c r="B43">
        <f t="shared" si="4"/>
        <v>1</v>
      </c>
      <c r="C43">
        <f t="shared" si="5"/>
        <v>18.247240908180977</v>
      </c>
      <c r="D43">
        <f t="shared" si="6"/>
        <v>7.0181695800696025</v>
      </c>
      <c r="E43">
        <f t="shared" si="7"/>
        <v>7.6957128673326949</v>
      </c>
    </row>
    <row r="44" spans="1:5" x14ac:dyDescent="0.25">
      <c r="A44">
        <f>Demand!A29</f>
        <v>2.7000000000000011</v>
      </c>
      <c r="B44">
        <f t="shared" si="4"/>
        <v>1</v>
      </c>
      <c r="C44">
        <f t="shared" si="5"/>
        <v>18.887160488336171</v>
      </c>
      <c r="D44">
        <f t="shared" si="6"/>
        <v>6.9952446253096907</v>
      </c>
      <c r="E44">
        <f t="shared" si="7"/>
        <v>7.7686661682436124</v>
      </c>
    </row>
    <row r="45" spans="1:5" x14ac:dyDescent="0.25">
      <c r="A45">
        <f>Demand!A30</f>
        <v>2.8000000000000012</v>
      </c>
      <c r="B45">
        <f t="shared" si="4"/>
        <v>1</v>
      </c>
      <c r="C45">
        <f t="shared" si="5"/>
        <v>19.533033962962296</v>
      </c>
      <c r="D45">
        <f t="shared" si="6"/>
        <v>6.976083558200818</v>
      </c>
      <c r="E45">
        <f t="shared" si="7"/>
        <v>7.8396202553182013</v>
      </c>
    </row>
    <row r="46" spans="1:5" x14ac:dyDescent="0.25">
      <c r="A46">
        <f>Demand!A31</f>
        <v>2.9000000000000012</v>
      </c>
      <c r="B46">
        <f t="shared" si="4"/>
        <v>1</v>
      </c>
      <c r="C46">
        <f t="shared" si="5"/>
        <v>20.184701068942246</v>
      </c>
      <c r="D46">
        <f t="shared" si="6"/>
        <v>6.9602417479111178</v>
      </c>
      <c r="E46">
        <f t="shared" si="7"/>
        <v>7.9086984734074193</v>
      </c>
    </row>
    <row r="47" spans="1:5" x14ac:dyDescent="0.25">
      <c r="A47">
        <f>Demand!A32</f>
        <v>3.0000000000000013</v>
      </c>
      <c r="B47">
        <f t="shared" si="4"/>
        <v>1</v>
      </c>
      <c r="C47">
        <f t="shared" si="5"/>
        <v>20.84201126228109</v>
      </c>
      <c r="D47">
        <f t="shared" si="6"/>
        <v>6.9473370874270266</v>
      </c>
      <c r="E47">
        <f t="shared" si="7"/>
        <v>7.9760126146901289</v>
      </c>
    </row>
    <row r="48" spans="1:5" x14ac:dyDescent="0.25">
      <c r="A48">
        <f>Demand!A33</f>
        <v>3.1000000000000014</v>
      </c>
      <c r="B48">
        <f t="shared" si="4"/>
        <v>1</v>
      </c>
      <c r="C48">
        <f t="shared" si="5"/>
        <v>21.504822822718001</v>
      </c>
      <c r="D48">
        <f t="shared" si="6"/>
        <v>6.9370396202316087</v>
      </c>
      <c r="E48">
        <f t="shared" si="7"/>
        <v>8.0416643457463319</v>
      </c>
    </row>
    <row r="49" spans="1:5" x14ac:dyDescent="0.25">
      <c r="A49">
        <f>Demand!A34</f>
        <v>3.2000000000000015</v>
      </c>
      <c r="B49">
        <f t="shared" si="4"/>
        <v>1</v>
      </c>
      <c r="C49">
        <f t="shared" si="5"/>
        <v>22.173002067198393</v>
      </c>
      <c r="D49">
        <f t="shared" si="6"/>
        <v>6.9290631459994945</v>
      </c>
      <c r="E49">
        <f t="shared" si="7"/>
        <v>8.1057464184367376</v>
      </c>
    </row>
    <row r="50" spans="1:5" x14ac:dyDescent="0.25">
      <c r="A50">
        <f>Demand!A35</f>
        <v>3.3000000000000016</v>
      </c>
      <c r="B50">
        <f t="shared" si="4"/>
        <v>1</v>
      </c>
      <c r="C50">
        <f t="shared" ref="C50:C81" si="8">$P$7+$P$8*(1/(($P$3^(1/($P$4+$P$5))*((($P$4/$P$5)*($P$9/$P$8))^($P$5/($P$4+$P$5)))))+$P$9*(1/(($P$3^(1/($P$4+$P$5))*((($P$5/$P$4)*($P$8/$P$9))^($P$4/($P$4+$P$5)))))))*(A50^(1/($P$4+$P$5)))</f>
        <v>22.846422655965213</v>
      </c>
      <c r="D50">
        <f t="shared" ref="D50:D81" si="9">$P$7/A50+$P$8*(1/(($P$3^(1/($P$4+$P$5))*((($P$4/$P$5)*($P$9/$P$8))^($P$5/($P$4+$P$5)))))+$P$9*(1/(($P$3^(1/($P$4+$P$5))*((($P$5/$P$4)*($P$8/$P$9))^($P$4/($P$4+$P$5)))))))*(A50^((1-$P$4-$P$5)/($P$4+$P$5)))</f>
        <v>6.9231583805955168</v>
      </c>
      <c r="E50">
        <f t="shared" ref="E50:E81" si="10">($P$8/($P$4+$P$5))*(1/(($P$3^(1/($P$4+$P$5))*((($P$4/$P$5)*($P$9/$P$8))^($P$5/($P$4+$P$5)))))+($P$9/($P$4+$P$5))*(1/(($P$3^(1/($P$4+$P$5))*((($P$5/$P$4)*($P$8/$P$9))^($P$4/($P$4+$P$5)))))))*(A50^((1-$P$4-$P$5)/($P$4+$P$5)))</f>
        <v>8.1683437030143793</v>
      </c>
    </row>
    <row r="51" spans="1:5" x14ac:dyDescent="0.25">
      <c r="A51">
        <f>Demand!A36</f>
        <v>3.4000000000000017</v>
      </c>
      <c r="B51">
        <f t="shared" si="4"/>
        <v>1</v>
      </c>
      <c r="C51">
        <f t="shared" si="8"/>
        <v>23.524964977872678</v>
      </c>
      <c r="D51">
        <f t="shared" si="9"/>
        <v>6.9191073464331385</v>
      </c>
      <c r="E51">
        <f t="shared" si="10"/>
        <v>8.2295340741162324</v>
      </c>
    </row>
    <row r="52" spans="1:5" x14ac:dyDescent="0.25">
      <c r="A52">
        <f>Demand!A37</f>
        <v>3.5000000000000018</v>
      </c>
      <c r="B52">
        <f t="shared" si="4"/>
        <v>1</v>
      </c>
      <c r="C52">
        <f t="shared" si="8"/>
        <v>24.208515603802592</v>
      </c>
      <c r="D52">
        <f t="shared" si="9"/>
        <v>6.9167187439435951</v>
      </c>
      <c r="E52">
        <f t="shared" si="10"/>
        <v>8.2893891742600445</v>
      </c>
    </row>
    <row r="53" spans="1:5" x14ac:dyDescent="0.25">
      <c r="A53">
        <f>Demand!A38</f>
        <v>3.6000000000000019</v>
      </c>
      <c r="B53">
        <f t="shared" si="4"/>
        <v>1</v>
      </c>
      <c r="C53">
        <f t="shared" si="8"/>
        <v>24.896966798898649</v>
      </c>
      <c r="D53">
        <f t="shared" si="9"/>
        <v>6.9158241108051772</v>
      </c>
      <c r="E53">
        <f t="shared" si="10"/>
        <v>8.3479750747693942</v>
      </c>
    </row>
    <row r="54" spans="1:5" x14ac:dyDescent="0.25">
      <c r="A54">
        <f>Demand!A39</f>
        <v>3.700000000000002</v>
      </c>
      <c r="B54">
        <f t="shared" si="4"/>
        <v>1</v>
      </c>
      <c r="C54">
        <f t="shared" si="8"/>
        <v>25.590216085824093</v>
      </c>
      <c r="D54">
        <f t="shared" si="9"/>
        <v>6.9162746177902932</v>
      </c>
      <c r="E54">
        <f t="shared" si="10"/>
        <v>8.4053528503504857</v>
      </c>
    </row>
    <row r="55" spans="1:5" x14ac:dyDescent="0.25">
      <c r="A55">
        <f>Demand!A40</f>
        <v>3.800000000000002</v>
      </c>
      <c r="B55">
        <f t="shared" si="4"/>
        <v>1</v>
      </c>
      <c r="C55">
        <f t="shared" si="8"/>
        <v>26.288165852464541</v>
      </c>
      <c r="D55">
        <f t="shared" si="9"/>
        <v>6.9179383822275069</v>
      </c>
      <c r="E55">
        <f t="shared" si="10"/>
        <v>8.4615790806122728</v>
      </c>
    </row>
    <row r="56" spans="1:5" x14ac:dyDescent="0.25">
      <c r="A56">
        <f>Demand!A41</f>
        <v>3.9000000000000021</v>
      </c>
      <c r="B56">
        <f t="shared" si="4"/>
        <v>1</v>
      </c>
      <c r="C56">
        <f t="shared" si="8"/>
        <v>26.990722998497532</v>
      </c>
      <c r="D56">
        <f t="shared" si="9"/>
        <v>6.9206982047429522</v>
      </c>
      <c r="E56">
        <f t="shared" si="10"/>
        <v>8.5167062894822134</v>
      </c>
    </row>
    <row r="57" spans="1:5" x14ac:dyDescent="0.25">
      <c r="A57">
        <f>Demand!A42</f>
        <v>4.0000000000000018</v>
      </c>
      <c r="B57">
        <f t="shared" si="4"/>
        <v>1</v>
      </c>
      <c r="C57">
        <f t="shared" si="8"/>
        <v>27.697798616076227</v>
      </c>
      <c r="D57">
        <f t="shared" si="9"/>
        <v>6.924449654019055</v>
      </c>
      <c r="E57">
        <f t="shared" si="10"/>
        <v>8.5707833315912811</v>
      </c>
    </row>
    <row r="58" spans="1:5" x14ac:dyDescent="0.25">
      <c r="A58">
        <f>Demand!A43</f>
        <v>4.1000000000000014</v>
      </c>
      <c r="B58">
        <f t="shared" si="4"/>
        <v>1</v>
      </c>
      <c r="C58">
        <f t="shared" si="8"/>
        <v>28.409307700560564</v>
      </c>
      <c r="D58">
        <f t="shared" si="9"/>
        <v>6.9290994391611109</v>
      </c>
      <c r="E58">
        <f t="shared" si="10"/>
        <v>8.6238557331841488</v>
      </c>
    </row>
    <row r="59" spans="1:5" x14ac:dyDescent="0.25">
      <c r="A59">
        <f>Demand!A44</f>
        <v>4.2000000000000011</v>
      </c>
      <c r="B59">
        <f t="shared" si="4"/>
        <v>1</v>
      </c>
      <c r="C59">
        <f t="shared" si="8"/>
        <v>29.125168887801632</v>
      </c>
      <c r="D59">
        <f t="shared" si="9"/>
        <v>6.9345640209051478</v>
      </c>
      <c r="E59">
        <f t="shared" si="10"/>
        <v>8.6759659938770728</v>
      </c>
    </row>
    <row r="60" spans="1:5" x14ac:dyDescent="0.25">
      <c r="A60">
        <f>Demand!A45</f>
        <v>4.3000000000000007</v>
      </c>
      <c r="B60">
        <f t="shared" si="4"/>
        <v>1</v>
      </c>
      <c r="C60">
        <f t="shared" si="8"/>
        <v>29.845304214965374</v>
      </c>
      <c r="D60">
        <f t="shared" si="9"/>
        <v>6.9407684220849699</v>
      </c>
      <c r="E60">
        <f t="shared" si="10"/>
        <v>8.7271538545784377</v>
      </c>
    </row>
    <row r="61" spans="1:5" x14ac:dyDescent="0.25">
      <c r="A61">
        <f>Demand!A46</f>
        <v>4.4000000000000004</v>
      </c>
      <c r="B61">
        <f t="shared" si="4"/>
        <v>1</v>
      </c>
      <c r="C61">
        <f t="shared" si="8"/>
        <v>30.569638902286194</v>
      </c>
      <c r="D61">
        <f t="shared" si="9"/>
        <v>6.9476452050650437</v>
      </c>
      <c r="E61">
        <f t="shared" si="10"/>
        <v>8.7774565360594181</v>
      </c>
    </row>
    <row r="62" spans="1:5" x14ac:dyDescent="0.25">
      <c r="A62">
        <f>Demand!A47</f>
        <v>4.5</v>
      </c>
      <c r="B62">
        <f t="shared" si="4"/>
        <v>1</v>
      </c>
      <c r="C62">
        <f t="shared" si="8"/>
        <v>31.298101153483021</v>
      </c>
      <c r="D62">
        <f t="shared" si="9"/>
        <v>6.955133589662891</v>
      </c>
      <c r="E62">
        <f t="shared" si="10"/>
        <v>8.8269089519792505</v>
      </c>
    </row>
    <row r="63" spans="1:5" x14ac:dyDescent="0.25">
      <c r="A63">
        <f>Demand!A48</f>
        <v>4.5999999999999996</v>
      </c>
      <c r="B63">
        <f t="shared" si="4"/>
        <v>1</v>
      </c>
      <c r="C63">
        <f t="shared" si="8"/>
        <v>32.030621972861432</v>
      </c>
      <c r="D63">
        <f t="shared" si="9"/>
        <v>6.9631786897524854</v>
      </c>
      <c r="E63">
        <f t="shared" si="10"/>
        <v>8.875543899603505</v>
      </c>
    </row>
    <row r="64" spans="1:5" x14ac:dyDescent="0.25">
      <c r="A64">
        <f>Demand!A49</f>
        <v>4.6999999999999993</v>
      </c>
      <c r="B64">
        <f t="shared" si="4"/>
        <v>1</v>
      </c>
      <c r="C64">
        <f t="shared" si="8"/>
        <v>32.767134997373276</v>
      </c>
      <c r="D64">
        <f t="shared" si="9"/>
        <v>6.9717308505049527</v>
      </c>
      <c r="E64">
        <f t="shared" si="10"/>
        <v>8.9233922309821043</v>
      </c>
    </row>
    <row r="65" spans="1:5" x14ac:dyDescent="0.25">
      <c r="A65">
        <f>Demand!A50</f>
        <v>4.7999999999999989</v>
      </c>
      <c r="B65">
        <f t="shared" si="4"/>
        <v>1</v>
      </c>
      <c r="C65">
        <f t="shared" si="8"/>
        <v>33.507576342117034</v>
      </c>
      <c r="D65">
        <f t="shared" si="9"/>
        <v>6.9807450712743844</v>
      </c>
      <c r="E65">
        <f t="shared" si="10"/>
        <v>8.970483006959574</v>
      </c>
    </row>
    <row r="66" spans="1:5" x14ac:dyDescent="0.25">
      <c r="A66">
        <f>Demand!A51</f>
        <v>4.8999999999999986</v>
      </c>
      <c r="B66">
        <f t="shared" si="4"/>
        <v>1</v>
      </c>
      <c r="C66">
        <f t="shared" si="8"/>
        <v>34.25188445794501</v>
      </c>
      <c r="D66">
        <f t="shared" si="9"/>
        <v>6.9901805016214329</v>
      </c>
      <c r="E66">
        <f t="shared" si="10"/>
        <v>9.0168436360587343</v>
      </c>
    </row>
    <row r="67" spans="1:5" x14ac:dyDescent="0.25">
      <c r="A67">
        <f>Demand!A52</f>
        <v>4.9999999999999982</v>
      </c>
      <c r="B67">
        <f t="shared" si="4"/>
        <v>1</v>
      </c>
      <c r="C67">
        <f t="shared" si="8"/>
        <v>34.999999999999986</v>
      </c>
      <c r="D67">
        <f t="shared" si="9"/>
        <v>7</v>
      </c>
      <c r="E67">
        <f t="shared" si="10"/>
        <v>9.0624999999999982</v>
      </c>
    </row>
    <row r="68" spans="1:5" x14ac:dyDescent="0.25">
      <c r="A68">
        <f>Demand!A53</f>
        <v>5.0999999999999979</v>
      </c>
      <c r="B68">
        <f t="shared" si="4"/>
        <v>1</v>
      </c>
      <c r="C68">
        <f t="shared" si="8"/>
        <v>35.751865706140023</v>
      </c>
      <c r="D68">
        <f t="shared" si="9"/>
        <v>7.0101697463019663</v>
      </c>
      <c r="E68">
        <f t="shared" si="10"/>
        <v>9.1074765673821574</v>
      </c>
    </row>
    <row r="69" spans="1:5" x14ac:dyDescent="0.25">
      <c r="A69">
        <f>Demand!A54</f>
        <v>5.1999999999999975</v>
      </c>
      <c r="B69">
        <f t="shared" si="4"/>
        <v>1</v>
      </c>
      <c r="C69">
        <f t="shared" si="8"/>
        <v>36.507426284327799</v>
      </c>
      <c r="D69">
        <f t="shared" si="9"/>
        <v>7.0206589008322728</v>
      </c>
      <c r="E69">
        <f t="shared" si="10"/>
        <v>9.1517964968500287</v>
      </c>
    </row>
    <row r="70" spans="1:5" x14ac:dyDescent="0.25">
      <c r="A70">
        <f>Demand!A55</f>
        <v>5.2999999999999972</v>
      </c>
      <c r="B70">
        <f t="shared" si="4"/>
        <v>1</v>
      </c>
      <c r="C70">
        <f t="shared" si="8"/>
        <v>37.266628308163341</v>
      </c>
      <c r="D70">
        <f t="shared" si="9"/>
        <v>7.0314393034270486</v>
      </c>
      <c r="E70">
        <f t="shared" si="10"/>
        <v>9.195481730903472</v>
      </c>
    </row>
    <row r="71" spans="1:5" x14ac:dyDescent="0.25">
      <c r="A71">
        <f>Demand!A56</f>
        <v>5.3999999999999968</v>
      </c>
      <c r="B71">
        <f t="shared" si="4"/>
        <v>1</v>
      </c>
      <c r="C71">
        <f t="shared" si="8"/>
        <v>38.029420119828032</v>
      </c>
      <c r="D71">
        <f t="shared" si="9"/>
        <v>7.0424852073755657</v>
      </c>
      <c r="E71">
        <f t="shared" si="10"/>
        <v>9.2385530813562262</v>
      </c>
    </row>
    <row r="72" spans="1:5" x14ac:dyDescent="0.25">
      <c r="A72">
        <f>Demand!A57</f>
        <v>5.4999999999999964</v>
      </c>
      <c r="B72">
        <f t="shared" si="4"/>
        <v>1</v>
      </c>
      <c r="C72">
        <f t="shared" si="8"/>
        <v>38.79575173978666</v>
      </c>
      <c r="D72">
        <f t="shared" si="9"/>
        <v>7.0537730435975785</v>
      </c>
      <c r="E72">
        <f t="shared" si="10"/>
        <v>9.2810303073277822</v>
      </c>
    </row>
    <row r="73" spans="1:5" x14ac:dyDescent="0.25">
      <c r="A73">
        <f>Demand!A58</f>
        <v>5.5999999999999961</v>
      </c>
      <c r="B73">
        <f t="shared" si="4"/>
        <v>1</v>
      </c>
      <c r="C73">
        <f t="shared" si="8"/>
        <v>39.565574782661862</v>
      </c>
      <c r="D73">
        <f t="shared" si="9"/>
        <v>7.0652812111896237</v>
      </c>
      <c r="E73">
        <f t="shared" si="10"/>
        <v>9.3229321865438504</v>
      </c>
    </row>
    <row r="74" spans="1:5" x14ac:dyDescent="0.25">
      <c r="A74">
        <f>Demand!A59</f>
        <v>5.6999999999999957</v>
      </c>
      <c r="B74">
        <f t="shared" si="4"/>
        <v>1</v>
      </c>
      <c r="C74">
        <f t="shared" si="8"/>
        <v>40.338842378756375</v>
      </c>
      <c r="D74">
        <f t="shared" si="9"/>
        <v>7.0769898910098963</v>
      </c>
      <c r="E74">
        <f t="shared" si="10"/>
        <v>9.3642765806280686</v>
      </c>
    </row>
    <row r="75" spans="1:5" x14ac:dyDescent="0.25">
      <c r="A75">
        <f>Demand!A60</f>
        <v>5.7999999999999954</v>
      </c>
      <c r="B75">
        <f t="shared" si="4"/>
        <v>1</v>
      </c>
      <c r="C75">
        <f t="shared" si="8"/>
        <v>41.115509100751041</v>
      </c>
      <c r="D75">
        <f t="shared" si="9"/>
        <v>7.0888808794398397</v>
      </c>
      <c r="E75">
        <f t="shared" si="10"/>
        <v>9.4050804949872582</v>
      </c>
    </row>
    <row r="76" spans="1:5" x14ac:dyDescent="0.25">
      <c r="A76">
        <f>Demand!A61</f>
        <v>5.899999999999995</v>
      </c>
      <c r="B76">
        <f t="shared" si="4"/>
        <v>1</v>
      </c>
      <c r="C76">
        <f t="shared" si="8"/>
        <v>41.895530895153726</v>
      </c>
      <c r="D76">
        <f t="shared" si="9"/>
        <v>7.100937439856569</v>
      </c>
      <c r="E76">
        <f t="shared" si="10"/>
        <v>9.4453601338229074</v>
      </c>
    </row>
    <row r="77" spans="1:5" x14ac:dyDescent="0.25">
      <c r="A77">
        <f>Demand!A62</f>
        <v>5.9999999999999947</v>
      </c>
      <c r="B77">
        <f t="shared" si="4"/>
        <v>1</v>
      </c>
      <c r="C77">
        <f t="shared" si="8"/>
        <v>42.678865018115758</v>
      </c>
      <c r="D77">
        <f t="shared" si="9"/>
        <v>7.113144169685965</v>
      </c>
      <c r="E77">
        <f t="shared" si="10"/>
        <v>9.4851309507409542</v>
      </c>
    </row>
    <row r="78" spans="1:5" x14ac:dyDescent="0.25">
      <c r="A78">
        <f>Demand!A63</f>
        <v>6.0999999999999943</v>
      </c>
      <c r="B78">
        <f t="shared" si="4"/>
        <v>1</v>
      </c>
      <c r="C78">
        <f t="shared" si="8"/>
        <v>43.465469975269151</v>
      </c>
      <c r="D78">
        <f t="shared" si="9"/>
        <v>7.1254868811916712</v>
      </c>
      <c r="E78">
        <f t="shared" si="10"/>
        <v>9.5244076953791552</v>
      </c>
    </row>
    <row r="79" spans="1:5" x14ac:dyDescent="0.25">
      <c r="A79">
        <f>Demand!A64</f>
        <v>6.199999999999994</v>
      </c>
      <c r="B79">
        <f t="shared" si="4"/>
        <v>1</v>
      </c>
      <c r="C79">
        <f t="shared" si="8"/>
        <v>44.255305465271014</v>
      </c>
      <c r="D79">
        <f t="shared" si="9"/>
        <v>7.1379524943985562</v>
      </c>
      <c r="E79">
        <f t="shared" si="10"/>
        <v>9.5632044564252379</v>
      </c>
    </row>
    <row r="80" spans="1:5" x14ac:dyDescent="0.25">
      <c r="A80">
        <f>Demand!A65</f>
        <v>6.2999999999999936</v>
      </c>
      <c r="B80">
        <f t="shared" si="4"/>
        <v>1</v>
      </c>
      <c r="C80">
        <f t="shared" si="8"/>
        <v>45.048332326770101</v>
      </c>
      <c r="D80">
        <f t="shared" si="9"/>
        <v>7.1505289407571659</v>
      </c>
      <c r="E80">
        <f t="shared" si="10"/>
        <v>9.6015347013585828</v>
      </c>
    </row>
    <row r="81" spans="1:5" x14ac:dyDescent="0.25">
      <c r="A81">
        <f>Demand!A66</f>
        <v>6.3999999999999932</v>
      </c>
      <c r="B81">
        <f t="shared" si="4"/>
        <v>1</v>
      </c>
      <c r="C81">
        <f t="shared" si="8"/>
        <v>45.844512488537468</v>
      </c>
      <c r="D81">
        <f t="shared" si="9"/>
        <v>7.163205076333985</v>
      </c>
      <c r="E81">
        <f t="shared" si="10"/>
        <v>9.6394113132127899</v>
      </c>
    </row>
    <row r="82" spans="1:5" x14ac:dyDescent="0.25">
      <c r="A82">
        <f>Demand!A67</f>
        <v>6.4999999999999929</v>
      </c>
      <c r="B82">
        <f t="shared" ref="B82:B117" si="11">($P$4/$P$5)*($P$9/$P$8)</f>
        <v>1</v>
      </c>
      <c r="C82">
        <f t="shared" ref="C82:C117" si="12">$P$7+$P$8*(1/(($P$3^(1/($P$4+$P$5))*((($P$4/$P$5)*($P$9/$P$8))^($P$5/($P$4+$P$5)))))+$P$9*(1/(($P$3^(1/($P$4+$P$5))*((($P$5/$P$4)*($P$8/$P$9))^($P$4/($P$4+$P$5)))))))*(A82^(1/($P$4+$P$5)))</f>
        <v>46.643808922525132</v>
      </c>
      <c r="D82">
        <f t="shared" ref="D82:D117" si="13">$P$7/A82+$P$8*(1/(($P$3^(1/($P$4+$P$5))*((($P$4/$P$5)*($P$9/$P$8))^($P$5/($P$4+$P$5)))))+$P$9*(1/(($P$3^(1/($P$4+$P$5))*((($P$5/$P$4)*($P$8/$P$9))^($P$4/($P$4+$P$5)))))))*(A82^((1-$P$4-$P$5)/($P$4+$P$5)))</f>
        <v>7.1759706034654123</v>
      </c>
      <c r="E82">
        <f t="shared" ref="E82:E117" si="14">($P$8/($P$4+$P$5))*(1/(($P$3^(1/($P$4+$P$5))*((($P$4/$P$5)*($P$9/$P$8))^($P$5/($P$4+$P$5)))))+($P$9/($P$4+$P$5))*(1/(($P$3^(1/($P$4+$P$5))*((($P$5/$P$4)*($P$8/$P$9))^($P$4/($P$4+$P$5)))))))*(A82^((1-$P$4-$P$5)/($P$4+$P$5)))</f>
        <v>9.6768466246252416</v>
      </c>
    </row>
    <row r="83" spans="1:5" x14ac:dyDescent="0.25">
      <c r="A83">
        <f>Demand!A68</f>
        <v>6.5999999999999925</v>
      </c>
      <c r="B83">
        <f t="shared" si="11"/>
        <v>1</v>
      </c>
      <c r="C83">
        <f t="shared" si="12"/>
        <v>47.446185599639108</v>
      </c>
      <c r="D83">
        <f t="shared" si="13"/>
        <v>7.1888159999453265</v>
      </c>
      <c r="E83">
        <f t="shared" si="14"/>
        <v>9.7138524494123697</v>
      </c>
    </row>
    <row r="84" spans="1:5" x14ac:dyDescent="0.25">
      <c r="A84">
        <f>Demand!A69</f>
        <v>6.6999999999999922</v>
      </c>
      <c r="B84">
        <f t="shared" si="11"/>
        <v>1</v>
      </c>
      <c r="C84">
        <f t="shared" si="12"/>
        <v>48.251607448030249</v>
      </c>
      <c r="D84">
        <f t="shared" si="13"/>
        <v>7.2017324549298962</v>
      </c>
      <c r="E84">
        <f t="shared" si="14"/>
        <v>9.7504401118849415</v>
      </c>
    </row>
    <row r="85" spans="1:5" x14ac:dyDescent="0.25">
      <c r="A85">
        <f>Demand!A70</f>
        <v>6.7999999999999918</v>
      </c>
      <c r="B85">
        <f t="shared" si="11"/>
        <v>1</v>
      </c>
      <c r="C85">
        <f t="shared" si="12"/>
        <v>49.060040313724741</v>
      </c>
      <c r="D85">
        <f t="shared" si="13"/>
        <v>7.2147118108418828</v>
      </c>
      <c r="E85">
        <f t="shared" si="14"/>
        <v>9.7866204740963489</v>
      </c>
    </row>
    <row r="86" spans="1:5" x14ac:dyDescent="0.25">
      <c r="A86">
        <f>Demand!A71</f>
        <v>6.8999999999999915</v>
      </c>
      <c r="B86">
        <f t="shared" si="11"/>
        <v>1</v>
      </c>
      <c r="C86">
        <f t="shared" si="12"/>
        <v>49.871450923429904</v>
      </c>
      <c r="D86">
        <f t="shared" si="13"/>
        <v>7.2277465106420244</v>
      </c>
      <c r="E86">
        <f t="shared" si="14"/>
        <v>9.8224039611976828</v>
      </c>
    </row>
    <row r="87" spans="1:5" x14ac:dyDescent="0.25">
      <c r="A87">
        <f>Demand!A72</f>
        <v>6.9999999999999911</v>
      </c>
      <c r="B87">
        <f t="shared" si="11"/>
        <v>1</v>
      </c>
      <c r="C87">
        <f t="shared" si="12"/>
        <v>50.685806849365569</v>
      </c>
      <c r="D87">
        <f t="shared" si="13"/>
        <v>7.2408295499093747</v>
      </c>
      <c r="E87">
        <f t="shared" si="14"/>
        <v>9.8578005850565695</v>
      </c>
    </row>
    <row r="88" spans="1:5" x14ac:dyDescent="0.25">
      <c r="A88">
        <f>Demand!A73</f>
        <v>7.0999999999999908</v>
      </c>
      <c r="B88">
        <f t="shared" si="11"/>
        <v>1</v>
      </c>
      <c r="C88">
        <f t="shared" si="12"/>
        <v>51.503076475983207</v>
      </c>
      <c r="D88">
        <f t="shared" si="13"/>
        <v>7.2539544332370784</v>
      </c>
      <c r="E88">
        <f t="shared" si="14"/>
        <v>9.8928199662816496</v>
      </c>
    </row>
    <row r="89" spans="1:5" x14ac:dyDescent="0.25">
      <c r="A89">
        <f>Demand!A74</f>
        <v>7.1999999999999904</v>
      </c>
      <c r="B89">
        <f t="shared" si="11"/>
        <v>1</v>
      </c>
      <c r="C89">
        <f t="shared" si="12"/>
        <v>52.323228968446273</v>
      </c>
      <c r="D89">
        <f t="shared" si="13"/>
        <v>7.2671151345064358</v>
      </c>
      <c r="E89">
        <f t="shared" si="14"/>
        <v>9.9274713547811331</v>
      </c>
    </row>
    <row r="90" spans="1:5" x14ac:dyDescent="0.25">
      <c r="A90">
        <f>Demand!A75</f>
        <v>7.2999999999999901</v>
      </c>
      <c r="B90">
        <f t="shared" si="11"/>
        <v>1</v>
      </c>
      <c r="C90">
        <f t="shared" si="12"/>
        <v>53.146234242755369</v>
      </c>
      <c r="D90">
        <f t="shared" si="13"/>
        <v>7.2803060606514292</v>
      </c>
      <c r="E90">
        <f t="shared" si="14"/>
        <v>9.9617636489719423</v>
      </c>
    </row>
    <row r="91" spans="1:5" x14ac:dyDescent="0.25">
      <c r="A91">
        <f>Demand!A76</f>
        <v>7.3999999999999897</v>
      </c>
      <c r="B91">
        <f t="shared" si="11"/>
        <v>1</v>
      </c>
      <c r="C91">
        <f t="shared" si="12"/>
        <v>53.972062937410861</v>
      </c>
      <c r="D91">
        <f t="shared" si="13"/>
        <v>7.2935220185690453</v>
      </c>
      <c r="E91">
        <f t="shared" si="14"/>
        <v>9.9957054137451937</v>
      </c>
    </row>
    <row r="92" spans="1:5" x14ac:dyDescent="0.25">
      <c r="A92">
        <f>Demand!A77</f>
        <v>7.4999999999999893</v>
      </c>
      <c r="B92">
        <f t="shared" si="11"/>
        <v>1</v>
      </c>
      <c r="C92">
        <f t="shared" si="12"/>
        <v>54.800686386514386</v>
      </c>
      <c r="D92">
        <f t="shared" si="13"/>
        <v>7.3067581848685945</v>
      </c>
      <c r="E92">
        <f t="shared" si="14"/>
        <v>10.029304897284161</v>
      </c>
    </row>
    <row r="93" spans="1:5" x14ac:dyDescent="0.25">
      <c r="A93">
        <f>Demand!A78</f>
        <v>7.599999999999989</v>
      </c>
      <c r="B93">
        <f t="shared" si="11"/>
        <v>1</v>
      </c>
      <c r="C93">
        <f t="shared" si="12"/>
        <v>55.632076594217466</v>
      </c>
      <c r="D93">
        <f t="shared" si="13"/>
        <v>7.3200100781865194</v>
      </c>
      <c r="E93">
        <f t="shared" si="14"/>
        <v>10.062570046822291</v>
      </c>
    </row>
    <row r="94" spans="1:5" x14ac:dyDescent="0.25">
      <c r="A94">
        <f>Demand!A79</f>
        <v>7.6999999999999886</v>
      </c>
      <c r="B94">
        <f t="shared" si="11"/>
        <v>1</v>
      </c>
      <c r="C94">
        <f t="shared" si="12"/>
        <v>56.466206210433512</v>
      </c>
      <c r="D94">
        <f t="shared" si="13"/>
        <v>7.3332735338225419</v>
      </c>
      <c r="E94">
        <f t="shared" si="14"/>
        <v>10.095508523421087</v>
      </c>
    </row>
    <row r="95" spans="1:5" x14ac:dyDescent="0.25">
      <c r="A95">
        <f>Demand!A80</f>
        <v>7.7999999999999883</v>
      </c>
      <c r="B95">
        <f t="shared" si="11"/>
        <v>1</v>
      </c>
      <c r="C95">
        <f t="shared" si="12"/>
        <v>57.303048507734324</v>
      </c>
      <c r="D95">
        <f t="shared" si="13"/>
        <v>7.3465446804787717</v>
      </c>
      <c r="E95">
        <f t="shared" si="14"/>
        <v>10.128127715840666</v>
      </c>
    </row>
    <row r="96" spans="1:5" x14ac:dyDescent="0.25">
      <c r="A96">
        <f>Demand!A81</f>
        <v>7.8999999999999879</v>
      </c>
      <c r="B96">
        <f t="shared" si="11"/>
        <v>1</v>
      </c>
      <c r="C96">
        <f t="shared" si="12"/>
        <v>58.14257735935994</v>
      </c>
      <c r="D96">
        <f t="shared" si="13"/>
        <v>7.3598199189063331</v>
      </c>
      <c r="E96">
        <f t="shared" si="14"/>
        <v>10.160434753569627</v>
      </c>
    </row>
    <row r="97" spans="1:5" x14ac:dyDescent="0.25">
      <c r="A97">
        <f>Demand!A82</f>
        <v>7.9999999999999876</v>
      </c>
      <c r="B97">
        <f t="shared" si="11"/>
        <v>1</v>
      </c>
      <c r="C97">
        <f t="shared" si="12"/>
        <v>58.984767218273404</v>
      </c>
      <c r="D97">
        <f t="shared" si="13"/>
        <v>7.3730959022841871</v>
      </c>
      <c r="E97">
        <f t="shared" si="14"/>
        <v>10.192436519075073</v>
      </c>
    </row>
    <row r="98" spans="1:5" x14ac:dyDescent="0.25">
      <c r="A98">
        <f>Demand!A83</f>
        <v>8.0999999999999872</v>
      </c>
      <c r="B98">
        <f t="shared" si="11"/>
        <v>1</v>
      </c>
      <c r="C98">
        <f t="shared" si="12"/>
        <v>59.829593097199506</v>
      </c>
      <c r="D98">
        <f t="shared" si="13"/>
        <v>7.3863695181727893</v>
      </c>
      <c r="E98">
        <f t="shared" si="14"/>
        <v>10.224139659328628</v>
      </c>
    </row>
    <row r="99" spans="1:5" x14ac:dyDescent="0.25">
      <c r="A99">
        <f>Demand!A84</f>
        <v>8.1999999999999869</v>
      </c>
      <c r="B99">
        <f t="shared" si="11"/>
        <v>1</v>
      </c>
      <c r="C99">
        <f t="shared" si="12"/>
        <v>60.677030549589084</v>
      </c>
      <c r="D99">
        <f t="shared" si="13"/>
        <v>7.3996378719011204</v>
      </c>
      <c r="E99">
        <f t="shared" si="14"/>
        <v>10.255550596659594</v>
      </c>
    </row>
    <row r="100" spans="1:5" x14ac:dyDescent="0.25">
      <c r="A100">
        <f>Demand!A85</f>
        <v>8.2999999999999865</v>
      </c>
      <c r="B100">
        <f t="shared" si="11"/>
        <v>1</v>
      </c>
      <c r="C100">
        <f t="shared" si="12"/>
        <v>61.527055651455292</v>
      </c>
      <c r="D100">
        <f t="shared" si="13"/>
        <v>7.412898271259686</v>
      </c>
      <c r="E100">
        <f t="shared" si="14"/>
        <v>10.286675538982218</v>
      </c>
    </row>
    <row r="101" spans="1:5" x14ac:dyDescent="0.25">
      <c r="A101">
        <f>Demand!A86</f>
        <v>8.3999999999999861</v>
      </c>
      <c r="B101">
        <f t="shared" si="11"/>
        <v>1</v>
      </c>
      <c r="C101">
        <f t="shared" si="12"/>
        <v>62.37964498403182</v>
      </c>
      <c r="D101">
        <f t="shared" si="13"/>
        <v>7.4261482123847529</v>
      </c>
      <c r="E101">
        <f t="shared" si="14"/>
        <v>10.317520489440263</v>
      </c>
    </row>
    <row r="102" spans="1:5" x14ac:dyDescent="0.25">
      <c r="A102">
        <f>Demand!A87</f>
        <v>8.4999999999999858</v>
      </c>
      <c r="B102">
        <f t="shared" si="11"/>
        <v>1</v>
      </c>
      <c r="C102">
        <f t="shared" si="12"/>
        <v>63.234775617206608</v>
      </c>
      <c r="D102">
        <f t="shared" si="13"/>
        <v>7.4393853667302032</v>
      </c>
      <c r="E102">
        <f t="shared" si="14"/>
        <v>10.348091255508548</v>
      </c>
    </row>
    <row r="103" spans="1:5" x14ac:dyDescent="0.25">
      <c r="A103">
        <f>Demand!A88</f>
        <v>8.5999999999999854</v>
      </c>
      <c r="B103">
        <f t="shared" si="11"/>
        <v>1</v>
      </c>
      <c r="C103">
        <f t="shared" si="12"/>
        <v>64.092425093687723</v>
      </c>
      <c r="D103">
        <f t="shared" si="13"/>
        <v>7.4526075690334661</v>
      </c>
      <c r="E103">
        <f t="shared" si="14"/>
        <v>10.378393457588095</v>
      </c>
    </row>
    <row r="104" spans="1:5" x14ac:dyDescent="0.25">
      <c r="A104">
        <f>Demand!A89</f>
        <v>8.6999999999999851</v>
      </c>
      <c r="B104">
        <f t="shared" si="11"/>
        <v>1</v>
      </c>
      <c r="C104">
        <f t="shared" si="12"/>
        <v>64.95257141386034</v>
      </c>
      <c r="D104">
        <f t="shared" si="13"/>
        <v>7.4658128061908542</v>
      </c>
      <c r="E104">
        <f t="shared" si="14"/>
        <v>10.408432537128547</v>
      </c>
    </row>
    <row r="105" spans="1:5" x14ac:dyDescent="0.25">
      <c r="A105">
        <f>Demand!A90</f>
        <v>8.7999999999999847</v>
      </c>
      <c r="B105">
        <f t="shared" si="11"/>
        <v>1</v>
      </c>
      <c r="C105">
        <f t="shared" si="12"/>
        <v>65.815193021298114</v>
      </c>
      <c r="D105">
        <f t="shared" si="13"/>
        <v>7.4789992069657032</v>
      </c>
      <c r="E105">
        <f t="shared" si="14"/>
        <v>10.438213764308992</v>
      </c>
    </row>
    <row r="106" spans="1:5" x14ac:dyDescent="0.25">
      <c r="A106">
        <f>Demand!A91</f>
        <v>8.8999999999999844</v>
      </c>
      <c r="B106">
        <f t="shared" si="11"/>
        <v>1</v>
      </c>
      <c r="C106">
        <f t="shared" si="12"/>
        <v>66.680268788892221</v>
      </c>
      <c r="D106">
        <f t="shared" si="13"/>
        <v>7.4921650324598126</v>
      </c>
      <c r="E106">
        <f t="shared" si="14"/>
        <v>10.467742245305931</v>
      </c>
    </row>
    <row r="107" spans="1:5" x14ac:dyDescent="0.25">
      <c r="A107">
        <f>Demand!A92</f>
        <v>8.999999999999984</v>
      </c>
      <c r="B107">
        <f t="shared" si="11"/>
        <v>1</v>
      </c>
      <c r="C107">
        <f t="shared" si="12"/>
        <v>67.547778005566414</v>
      </c>
      <c r="D107">
        <f t="shared" si="13"/>
        <v>7.5053086672851661</v>
      </c>
      <c r="E107">
        <f t="shared" si="14"/>
        <v>10.497022929174934</v>
      </c>
    </row>
    <row r="108" spans="1:5" x14ac:dyDescent="0.25">
      <c r="A108">
        <f>Demand!A93</f>
        <v>9.0999999999999837</v>
      </c>
      <c r="B108">
        <f t="shared" si="11"/>
        <v>1</v>
      </c>
      <c r="C108">
        <f t="shared" si="12"/>
        <v>68.417700363545705</v>
      </c>
      <c r="D108">
        <f t="shared" si="13"/>
        <v>7.5184286113786616</v>
      </c>
      <c r="E108">
        <f t="shared" si="14"/>
        <v>10.526060614370586</v>
      </c>
    </row>
    <row r="109" spans="1:5" x14ac:dyDescent="0.25">
      <c r="A109">
        <f>Demand!A94</f>
        <v>9.1999999999999833</v>
      </c>
      <c r="B109">
        <f t="shared" si="11"/>
        <v>1</v>
      </c>
      <c r="C109">
        <f t="shared" si="12"/>
        <v>69.290015946151271</v>
      </c>
      <c r="D109">
        <f t="shared" si="13"/>
        <v>7.53152347240776</v>
      </c>
      <c r="E109">
        <f t="shared" si="14"/>
        <v>10.554859954927482</v>
      </c>
    </row>
    <row r="110" spans="1:5" x14ac:dyDescent="0.25">
      <c r="A110">
        <f>Demand!A95</f>
        <v>9.2999999999999829</v>
      </c>
      <c r="B110">
        <f t="shared" si="11"/>
        <v>1</v>
      </c>
      <c r="C110">
        <f t="shared" si="12"/>
        <v>70.164705216092926</v>
      </c>
      <c r="D110">
        <f t="shared" si="13"/>
        <v>7.5445919587196801</v>
      </c>
      <c r="E110">
        <f t="shared" si="14"/>
        <v>10.58342546632335</v>
      </c>
    </row>
    <row r="111" spans="1:5" x14ac:dyDescent="0.25">
      <c r="A111">
        <f>Demand!A96</f>
        <v>9.3999999999999826</v>
      </c>
      <c r="B111">
        <f t="shared" si="11"/>
        <v>1</v>
      </c>
      <c r="C111">
        <f t="shared" si="12"/>
        <v>71.041749004234575</v>
      </c>
      <c r="D111">
        <f t="shared" si="13"/>
        <v>7.5576328727909274</v>
      </c>
      <c r="E111">
        <f t="shared" si="14"/>
        <v>10.61176153104392</v>
      </c>
    </row>
    <row r="112" spans="1:5" x14ac:dyDescent="0.25">
      <c r="A112">
        <f>Demand!A97</f>
        <v>9.4999999999999822</v>
      </c>
      <c r="B112">
        <f t="shared" si="11"/>
        <v>1</v>
      </c>
      <c r="C112">
        <f t="shared" si="12"/>
        <v>71.921128498808883</v>
      </c>
      <c r="D112">
        <f t="shared" si="13"/>
        <v>7.5706451051377917</v>
      </c>
      <c r="E112">
        <f t="shared" si="14"/>
        <v>10.639872403867662</v>
      </c>
    </row>
    <row r="113" spans="1:5" x14ac:dyDescent="0.25">
      <c r="A113">
        <f>Demand!A98</f>
        <v>9.5999999999999819</v>
      </c>
      <c r="B113">
        <f t="shared" si="11"/>
        <v>1</v>
      </c>
      <c r="C113">
        <f t="shared" si="12"/>
        <v>72.80282523505754</v>
      </c>
      <c r="D113">
        <f t="shared" si="13"/>
        <v>7.5836276286518398</v>
      </c>
      <c r="E113">
        <f t="shared" si="14"/>
        <v>10.667762216887326</v>
      </c>
    </row>
    <row r="114" spans="1:5" x14ac:dyDescent="0.25">
      <c r="A114">
        <f>Demand!A99</f>
        <v>9.6999999999999815</v>
      </c>
      <c r="B114">
        <f t="shared" si="11"/>
        <v>1</v>
      </c>
      <c r="C114">
        <f t="shared" si="12"/>
        <v>73.686821085277288</v>
      </c>
      <c r="D114">
        <f t="shared" si="13"/>
        <v>7.5965794933275674</v>
      </c>
      <c r="E114">
        <f t="shared" si="14"/>
        <v>10.69543498428396</v>
      </c>
    </row>
    <row r="115" spans="1:5" x14ac:dyDescent="0.25">
      <c r="A115">
        <f>Demand!A100</f>
        <v>9.7999999999999812</v>
      </c>
      <c r="B115">
        <f t="shared" si="11"/>
        <v>1</v>
      </c>
      <c r="C115">
        <f t="shared" si="12"/>
        <v>74.573098249251302</v>
      </c>
      <c r="D115">
        <f t="shared" si="13"/>
        <v>7.6094998213521894</v>
      </c>
      <c r="E115">
        <f t="shared" si="14"/>
        <v>10.722894606868049</v>
      </c>
    </row>
    <row r="116" spans="1:5" x14ac:dyDescent="0.25">
      <c r="A116">
        <f>Demand!A101</f>
        <v>9.8999999999999808</v>
      </c>
      <c r="B116">
        <f t="shared" si="11"/>
        <v>1</v>
      </c>
      <c r="C116">
        <f t="shared" si="12"/>
        <v>75.461639245047039</v>
      </c>
      <c r="D116">
        <f t="shared" si="13"/>
        <v>7.6223878025300182</v>
      </c>
      <c r="E116">
        <f t="shared" si="14"/>
        <v>10.750144876401349</v>
      </c>
    </row>
    <row r="117" spans="1:5" x14ac:dyDescent="0.25">
      <c r="A117">
        <f>Demand!A102</f>
        <v>9.9999999999999805</v>
      </c>
      <c r="B117">
        <f t="shared" si="11"/>
        <v>1</v>
      </c>
      <c r="C117">
        <f t="shared" si="12"/>
        <v>76.352426900163081</v>
      </c>
      <c r="D117">
        <f t="shared" si="13"/>
        <v>7.6352426900163222</v>
      </c>
      <c r="E117">
        <f t="shared" si="14"/>
        <v>10.777189479712153</v>
      </c>
    </row>
  </sheetData>
  <mergeCells count="4">
    <mergeCell ref="A3:A13"/>
    <mergeCell ref="C1:M1"/>
    <mergeCell ref="A1:B2"/>
    <mergeCell ref="O1:P1"/>
  </mergeCells>
  <conditionalFormatting sqref="C3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6B6F-E370-4E78-91D6-205442B82394}">
  <dimension ref="A1:D102"/>
  <sheetViews>
    <sheetView workbookViewId="0">
      <selection activeCell="G31" sqref="G31"/>
    </sheetView>
  </sheetViews>
  <sheetFormatPr defaultRowHeight="15" x14ac:dyDescent="0.25"/>
  <sheetData>
    <row r="1" spans="1:4" x14ac:dyDescent="0.25">
      <c r="A1" t="s">
        <v>3</v>
      </c>
      <c r="B1" t="s">
        <v>11</v>
      </c>
      <c r="C1" t="s">
        <v>9</v>
      </c>
      <c r="D1" t="s">
        <v>10</v>
      </c>
    </row>
    <row r="2" spans="1:4" x14ac:dyDescent="0.25">
      <c r="A2">
        <f>Demand!A2</f>
        <v>0</v>
      </c>
      <c r="B2" t="e">
        <f>Demand!B2</f>
        <v>#N/A</v>
      </c>
      <c r="C2" t="e">
        <f>Supply!D17</f>
        <v>#N/A</v>
      </c>
      <c r="D2" t="e">
        <f>Supply!E17</f>
        <v>#N/A</v>
      </c>
    </row>
    <row r="3" spans="1:4" x14ac:dyDescent="0.25">
      <c r="A3">
        <f>Demand!A3</f>
        <v>0.1</v>
      </c>
      <c r="B3">
        <f>Demand!B3</f>
        <v>50</v>
      </c>
      <c r="C3">
        <f>Supply!D18</f>
        <v>52.256361855851836</v>
      </c>
      <c r="D3">
        <f>Supply!E18</f>
        <v>3.408046553109545</v>
      </c>
    </row>
    <row r="4" spans="1:4" x14ac:dyDescent="0.25">
      <c r="A4">
        <f>Demand!A4</f>
        <v>0.2</v>
      </c>
      <c r="B4">
        <f>Demand!B4</f>
        <v>25</v>
      </c>
      <c r="C4">
        <f>Supply!D19</f>
        <v>27.683281572999746</v>
      </c>
      <c r="D4">
        <f>Supply!E19</f>
        <v>4.0528732092183697</v>
      </c>
    </row>
    <row r="5" spans="1:4" x14ac:dyDescent="0.25">
      <c r="A5">
        <f>Demand!A5</f>
        <v>0.30000000000000004</v>
      </c>
      <c r="B5">
        <f>Demand!B5</f>
        <v>16.666666666666664</v>
      </c>
      <c r="C5">
        <f>Supply!D20</f>
        <v>19.636205868970524</v>
      </c>
      <c r="D5">
        <f>Supply!E20</f>
        <v>4.4852415034797888</v>
      </c>
    </row>
    <row r="6" spans="1:4" x14ac:dyDescent="0.25">
      <c r="A6">
        <f>Demand!A6</f>
        <v>0.4</v>
      </c>
      <c r="B6">
        <f>Demand!B6</f>
        <v>12.5</v>
      </c>
      <c r="C6">
        <f>Supply!D21</f>
        <v>15.690977538166994</v>
      </c>
      <c r="D6">
        <f>Supply!E21</f>
        <v>4.8197056566063967</v>
      </c>
    </row>
    <row r="7" spans="1:4" x14ac:dyDescent="0.25">
      <c r="A7">
        <f>Demand!A7</f>
        <v>0.5</v>
      </c>
      <c r="B7">
        <f>Demand!B7</f>
        <v>10</v>
      </c>
      <c r="C7">
        <f>Supply!D22</f>
        <v>13.374047951142096</v>
      </c>
      <c r="D7">
        <f>Supply!E22</f>
        <v>5.0962182595375394</v>
      </c>
    </row>
    <row r="8" spans="1:4" x14ac:dyDescent="0.25">
      <c r="A8">
        <f>Demand!A8</f>
        <v>0.6</v>
      </c>
      <c r="B8">
        <f>Demand!B8</f>
        <v>8.3333333333333339</v>
      </c>
      <c r="C8">
        <f>Supply!D23</f>
        <v>11.864730480992588</v>
      </c>
      <c r="D8">
        <f>Supply!E23</f>
        <v>5.3338811084436655</v>
      </c>
    </row>
    <row r="9" spans="1:4" x14ac:dyDescent="0.25">
      <c r="A9">
        <f>Demand!A9</f>
        <v>0.7</v>
      </c>
      <c r="B9">
        <f>Demand!B9</f>
        <v>7.1428571428571432</v>
      </c>
      <c r="C9">
        <f>Supply!D24</f>
        <v>10.813002452294658</v>
      </c>
      <c r="D9">
        <f>Supply!E24</f>
        <v>5.543448644462913</v>
      </c>
    </row>
    <row r="10" spans="1:4" x14ac:dyDescent="0.25">
      <c r="A10">
        <f>Demand!A10</f>
        <v>0.79999999999999993</v>
      </c>
      <c r="B10">
        <f>Demand!B10</f>
        <v>6.2500000000000009</v>
      </c>
      <c r="C10">
        <f>Supply!D25</f>
        <v>10.044733192202056</v>
      </c>
      <c r="D10">
        <f>Supply!E25</f>
        <v>5.7316282590551877</v>
      </c>
    </row>
    <row r="11" spans="1:4" x14ac:dyDescent="0.25">
      <c r="A11">
        <f>Demand!A11</f>
        <v>0.89999999999999991</v>
      </c>
      <c r="B11">
        <f>Demand!B11</f>
        <v>5.5555555555555562</v>
      </c>
      <c r="C11">
        <f>Supply!D26</f>
        <v>9.4636889301513385</v>
      </c>
      <c r="D11">
        <f>Supply!E26</f>
        <v>5.9029097845457148</v>
      </c>
    </row>
    <row r="12" spans="1:4" x14ac:dyDescent="0.25">
      <c r="A12">
        <f>Demand!A12</f>
        <v>0.99999999999999989</v>
      </c>
      <c r="B12">
        <f>Demand!B12</f>
        <v>5.0000000000000009</v>
      </c>
      <c r="C12">
        <f>Supply!D27</f>
        <v>9.0124418298585329</v>
      </c>
      <c r="D12">
        <f>Supply!E27</f>
        <v>6.060459013848825</v>
      </c>
    </row>
    <row r="13" spans="1:4" x14ac:dyDescent="0.25">
      <c r="A13">
        <f>Demand!A13</f>
        <v>1.0999999999999999</v>
      </c>
      <c r="B13">
        <f>Demand!B13</f>
        <v>4.5454545454545459</v>
      </c>
      <c r="C13">
        <f>Supply!D28</f>
        <v>8.6546511500677088</v>
      </c>
      <c r="D13">
        <f>Supply!E28</f>
        <v>6.2065990382177985</v>
      </c>
    </row>
    <row r="14" spans="1:4" x14ac:dyDescent="0.25">
      <c r="A14">
        <f>Demand!A14</f>
        <v>1.2</v>
      </c>
      <c r="B14">
        <f>Demand!B14</f>
        <v>4.166666666666667</v>
      </c>
      <c r="C14">
        <f>Supply!D29</f>
        <v>8.3662292805633669</v>
      </c>
      <c r="D14">
        <f>Supply!E29</f>
        <v>6.3430893647398081</v>
      </c>
    </row>
    <row r="15" spans="1:4" x14ac:dyDescent="0.25">
      <c r="A15">
        <f>Demand!A15</f>
        <v>1.3</v>
      </c>
      <c r="B15">
        <f>Demand!B15</f>
        <v>3.8461538461538458</v>
      </c>
      <c r="C15">
        <f>Supply!D30</f>
        <v>8.1305989968045136</v>
      </c>
      <c r="D15">
        <f>Supply!E30</f>
        <v>6.4712973629619475</v>
      </c>
    </row>
    <row r="16" spans="1:4" x14ac:dyDescent="0.25">
      <c r="A16">
        <f>Demand!A16</f>
        <v>1.4000000000000001</v>
      </c>
      <c r="B16">
        <f>Demand!B16</f>
        <v>3.5714285714285712</v>
      </c>
      <c r="C16">
        <f>Supply!D31</f>
        <v>7.935991486505527</v>
      </c>
      <c r="D16">
        <f>Supply!E31</f>
        <v>6.5923085696474857</v>
      </c>
    </row>
    <row r="17" spans="1:4" x14ac:dyDescent="0.25">
      <c r="A17">
        <f>Demand!A17</f>
        <v>1.5000000000000002</v>
      </c>
      <c r="B17">
        <f>Demand!B17</f>
        <v>3.333333333333333</v>
      </c>
      <c r="C17">
        <f>Supply!D32</f>
        <v>7.7738301602870452</v>
      </c>
      <c r="D17">
        <f>Supply!E32</f>
        <v>6.7070004157113363</v>
      </c>
    </row>
    <row r="18" spans="1:4" x14ac:dyDescent="0.25">
      <c r="A18">
        <f>Demand!A18</f>
        <v>1.6000000000000003</v>
      </c>
      <c r="B18">
        <f>Demand!B18</f>
        <v>3.1249999999999996</v>
      </c>
      <c r="C18">
        <f>Supply!D33</f>
        <v>7.6377237117036714</v>
      </c>
      <c r="D18">
        <f>Supply!E33</f>
        <v>6.816093106219089</v>
      </c>
    </row>
    <row r="19" spans="1:4" x14ac:dyDescent="0.25">
      <c r="A19">
        <f>Demand!A19</f>
        <v>1.7000000000000004</v>
      </c>
      <c r="B19">
        <f>Demand!B19</f>
        <v>2.9411764705882346</v>
      </c>
      <c r="C19">
        <f>Supply!D34</f>
        <v>7.5228166595863932</v>
      </c>
      <c r="D19">
        <f>Supply!E34</f>
        <v>6.9201857021326356</v>
      </c>
    </row>
    <row r="20" spans="1:4" x14ac:dyDescent="0.25">
      <c r="A20">
        <f>Demand!A20</f>
        <v>1.8000000000000005</v>
      </c>
      <c r="B20">
        <f>Demand!B20</f>
        <v>2.7777777777777772</v>
      </c>
      <c r="C20">
        <f>Supply!D35</f>
        <v>7.4253577932266772</v>
      </c>
      <c r="D20">
        <f>Supply!E35</f>
        <v>7.0197823150009437</v>
      </c>
    </row>
    <row r="21" spans="1:4" x14ac:dyDescent="0.25">
      <c r="A21">
        <f>Demand!A21</f>
        <v>1.9000000000000006</v>
      </c>
      <c r="B21">
        <f>Demand!B21</f>
        <v>2.6315789473684204</v>
      </c>
      <c r="C21">
        <f>Supply!D36</f>
        <v>7.342405882279988</v>
      </c>
      <c r="D21">
        <f>Supply!E36</f>
        <v>7.1153115162726817</v>
      </c>
    </row>
    <row r="22" spans="1:4" x14ac:dyDescent="0.25">
      <c r="A22">
        <f>Demand!A22</f>
        <v>2.0000000000000004</v>
      </c>
      <c r="B22">
        <f>Demand!B22</f>
        <v>2.4999999999999996</v>
      </c>
      <c r="C22">
        <f>Supply!D37</f>
        <v>7.2716243726023038</v>
      </c>
      <c r="D22">
        <f>Supply!E37</f>
        <v>7.2071409794513972</v>
      </c>
    </row>
    <row r="23" spans="1:4" x14ac:dyDescent="0.25">
      <c r="A23">
        <f>Demand!A23</f>
        <v>2.1000000000000005</v>
      </c>
      <c r="B23">
        <f>Demand!B23</f>
        <v>2.3809523809523805</v>
      </c>
      <c r="C23">
        <f>Supply!D38</f>
        <v>7.2111352464625771</v>
      </c>
      <c r="D23">
        <f>Supply!E38</f>
        <v>7.2955887031143609</v>
      </c>
    </row>
    <row r="24" spans="1:4" x14ac:dyDescent="0.25">
      <c r="A24">
        <f>Demand!A24</f>
        <v>2.2000000000000006</v>
      </c>
      <c r="B24">
        <f>Demand!B24</f>
        <v>2.272727272727272</v>
      </c>
      <c r="C24">
        <f>Supply!D39</f>
        <v>7.1594131118782691</v>
      </c>
      <c r="D24">
        <f>Supply!E39</f>
        <v>7.3809317362176516</v>
      </c>
    </row>
    <row r="25" spans="1:4" x14ac:dyDescent="0.25">
      <c r="A25">
        <f>Demand!A25</f>
        <v>2.3000000000000007</v>
      </c>
      <c r="B25">
        <f>Demand!B25</f>
        <v>2.1739130434782603</v>
      </c>
      <c r="C25">
        <f>Supply!D40</f>
        <v>7.1152071997951012</v>
      </c>
      <c r="D25">
        <f>Supply!E40</f>
        <v>7.4634130486035639</v>
      </c>
    </row>
    <row r="26" spans="1:4" x14ac:dyDescent="0.25">
      <c r="A26">
        <f>Demand!A26</f>
        <v>2.4000000000000008</v>
      </c>
      <c r="B26">
        <f>Demand!B26</f>
        <v>2.0833333333333326</v>
      </c>
      <c r="C26">
        <f>Supply!D41</f>
        <v>7.0774830736787138</v>
      </c>
      <c r="D26">
        <f>Supply!E41</f>
        <v>7.5432470036466697</v>
      </c>
    </row>
    <row r="27" spans="1:4" x14ac:dyDescent="0.25">
      <c r="A27">
        <f>Demand!A27</f>
        <v>2.5000000000000009</v>
      </c>
      <c r="B27">
        <f>Demand!B27</f>
        <v>1.9999999999999993</v>
      </c>
      <c r="C27">
        <f>Supply!D42</f>
        <v>7.0453784915222863</v>
      </c>
      <c r="D27">
        <f>Supply!E42</f>
        <v>7.6206237632367886</v>
      </c>
    </row>
    <row r="28" spans="1:4" x14ac:dyDescent="0.25">
      <c r="A28">
        <f>Demand!A28</f>
        <v>2.600000000000001</v>
      </c>
      <c r="B28">
        <f>Demand!B28</f>
        <v>1.9230769230769225</v>
      </c>
      <c r="C28">
        <f>Supply!D43</f>
        <v>7.0181695800696025</v>
      </c>
      <c r="D28">
        <f>Supply!E43</f>
        <v>7.6957128673326949</v>
      </c>
    </row>
    <row r="29" spans="1:4" x14ac:dyDescent="0.25">
      <c r="A29">
        <f>Demand!A29</f>
        <v>2.7000000000000011</v>
      </c>
      <c r="B29">
        <f>Demand!B29</f>
        <v>1.8518518518518512</v>
      </c>
      <c r="C29">
        <f>Supply!D44</f>
        <v>6.9952446253096907</v>
      </c>
      <c r="D29">
        <f>Supply!E44</f>
        <v>7.7686661682436124</v>
      </c>
    </row>
    <row r="30" spans="1:4" x14ac:dyDescent="0.25">
      <c r="A30">
        <f>Demand!A30</f>
        <v>2.8000000000000012</v>
      </c>
      <c r="B30">
        <f>Demand!B30</f>
        <v>1.7857142857142849</v>
      </c>
      <c r="C30">
        <f>Supply!D45</f>
        <v>6.976083558200818</v>
      </c>
      <c r="D30">
        <f>Supply!E45</f>
        <v>7.8396202553182013</v>
      </c>
    </row>
    <row r="31" spans="1:4" x14ac:dyDescent="0.25">
      <c r="A31">
        <f>Demand!A31</f>
        <v>2.9000000000000012</v>
      </c>
      <c r="B31">
        <f>Demand!B31</f>
        <v>1.724137931034482</v>
      </c>
      <c r="C31">
        <f>Supply!D46</f>
        <v>6.9602417479111178</v>
      </c>
      <c r="D31">
        <f>Supply!E46</f>
        <v>7.9086984734074193</v>
      </c>
    </row>
    <row r="32" spans="1:4" x14ac:dyDescent="0.25">
      <c r="A32">
        <f>Demand!A32</f>
        <v>3.0000000000000013</v>
      </c>
      <c r="B32">
        <f>Demand!B32</f>
        <v>1.6666666666666659</v>
      </c>
      <c r="C32">
        <f>Supply!D47</f>
        <v>6.9473370874270266</v>
      </c>
      <c r="D32">
        <f>Supply!E47</f>
        <v>7.9760126146901289</v>
      </c>
    </row>
    <row r="33" spans="1:4" x14ac:dyDescent="0.25">
      <c r="A33">
        <f>Demand!A33</f>
        <v>3.1000000000000014</v>
      </c>
      <c r="B33">
        <f>Demand!B33</f>
        <v>1.6129032258064508</v>
      </c>
      <c r="C33">
        <f>Supply!D48</f>
        <v>6.9370396202316087</v>
      </c>
      <c r="D33">
        <f>Supply!E48</f>
        <v>8.0416643457463319</v>
      </c>
    </row>
    <row r="34" spans="1:4" x14ac:dyDescent="0.25">
      <c r="A34">
        <f>Demand!A34</f>
        <v>3.2000000000000015</v>
      </c>
      <c r="B34">
        <f>Demand!B34</f>
        <v>1.5624999999999993</v>
      </c>
      <c r="C34">
        <f>Supply!D49</f>
        <v>6.9290631459994945</v>
      </c>
      <c r="D34">
        <f>Supply!E49</f>
        <v>8.1057464184367376</v>
      </c>
    </row>
    <row r="35" spans="1:4" x14ac:dyDescent="0.25">
      <c r="A35">
        <f>Demand!A35</f>
        <v>3.3000000000000016</v>
      </c>
      <c r="B35">
        <f>Demand!B35</f>
        <v>1.5151515151515145</v>
      </c>
      <c r="C35">
        <f>Supply!D50</f>
        <v>6.9231583805955168</v>
      </c>
      <c r="D35">
        <f>Supply!E50</f>
        <v>8.1683437030143793</v>
      </c>
    </row>
    <row r="36" spans="1:4" x14ac:dyDescent="0.25">
      <c r="A36">
        <f>Demand!A36</f>
        <v>3.4000000000000017</v>
      </c>
      <c r="B36">
        <f>Demand!B36</f>
        <v>1.4705882352941169</v>
      </c>
      <c r="C36">
        <f>Supply!D51</f>
        <v>6.9191073464331385</v>
      </c>
      <c r="D36">
        <f>Supply!E51</f>
        <v>8.2295340741162324</v>
      </c>
    </row>
    <row r="37" spans="1:4" x14ac:dyDescent="0.25">
      <c r="A37">
        <f>Demand!A37</f>
        <v>3.5000000000000018</v>
      </c>
      <c r="B37">
        <f>Demand!B37</f>
        <v>1.4285714285714279</v>
      </c>
      <c r="C37">
        <f>Supply!D52</f>
        <v>6.9167187439435951</v>
      </c>
      <c r="D37">
        <f>Supply!E52</f>
        <v>8.2893891742600445</v>
      </c>
    </row>
    <row r="38" spans="1:4" x14ac:dyDescent="0.25">
      <c r="A38">
        <f>Demand!A38</f>
        <v>3.6000000000000019</v>
      </c>
      <c r="B38">
        <f>Demand!B38</f>
        <v>1.3888888888888882</v>
      </c>
      <c r="C38">
        <f>Supply!D53</f>
        <v>6.9158241108051772</v>
      </c>
      <c r="D38">
        <f>Supply!E53</f>
        <v>8.3479750747693942</v>
      </c>
    </row>
    <row r="39" spans="1:4" x14ac:dyDescent="0.25">
      <c r="A39">
        <f>Demand!A39</f>
        <v>3.700000000000002</v>
      </c>
      <c r="B39">
        <f>Demand!B39</f>
        <v>1.3513513513513506</v>
      </c>
      <c r="C39">
        <f>Supply!D54</f>
        <v>6.9162746177902932</v>
      </c>
      <c r="D39">
        <f>Supply!E54</f>
        <v>8.4053528503504857</v>
      </c>
    </row>
    <row r="40" spans="1:4" x14ac:dyDescent="0.25">
      <c r="A40">
        <f>Demand!A40</f>
        <v>3.800000000000002</v>
      </c>
      <c r="B40">
        <f>Demand!B40</f>
        <v>1.3157894736842097</v>
      </c>
      <c r="C40">
        <f>Supply!D55</f>
        <v>6.9179383822275069</v>
      </c>
      <c r="D40">
        <f>Supply!E55</f>
        <v>8.4615790806122728</v>
      </c>
    </row>
    <row r="41" spans="1:4" x14ac:dyDescent="0.25">
      <c r="A41">
        <f>Demand!A41</f>
        <v>3.9000000000000021</v>
      </c>
      <c r="B41">
        <f>Demand!B41</f>
        <v>1.2820512820512813</v>
      </c>
      <c r="C41">
        <f>Supply!D56</f>
        <v>6.9206982047429522</v>
      </c>
      <c r="D41">
        <f>Supply!E56</f>
        <v>8.5167062894822134</v>
      </c>
    </row>
    <row r="42" spans="1:4" x14ac:dyDescent="0.25">
      <c r="A42">
        <f>Demand!A42</f>
        <v>4.0000000000000018</v>
      </c>
      <c r="B42">
        <f>Demand!B42</f>
        <v>1.2499999999999996</v>
      </c>
      <c r="C42">
        <f>Supply!D57</f>
        <v>6.924449654019055</v>
      </c>
      <c r="D42">
        <f>Supply!E57</f>
        <v>8.5707833315912811</v>
      </c>
    </row>
    <row r="43" spans="1:4" x14ac:dyDescent="0.25">
      <c r="A43">
        <f>Demand!A43</f>
        <v>4.1000000000000014</v>
      </c>
      <c r="B43">
        <f>Demand!B43</f>
        <v>1.2195121951219507</v>
      </c>
      <c r="C43">
        <f>Supply!D58</f>
        <v>6.9290994391611109</v>
      </c>
      <c r="D43">
        <f>Supply!E58</f>
        <v>8.6238557331841488</v>
      </c>
    </row>
    <row r="44" spans="1:4" x14ac:dyDescent="0.25">
      <c r="A44">
        <f>Demand!A44</f>
        <v>4.2000000000000011</v>
      </c>
      <c r="B44">
        <f>Demand!B44</f>
        <v>1.1904761904761902</v>
      </c>
      <c r="C44">
        <f>Supply!D59</f>
        <v>6.9345640209051478</v>
      </c>
      <c r="D44">
        <f>Supply!E59</f>
        <v>8.6759659938770728</v>
      </c>
    </row>
    <row r="45" spans="1:4" x14ac:dyDescent="0.25">
      <c r="A45">
        <f>Demand!A45</f>
        <v>4.3000000000000007</v>
      </c>
      <c r="B45">
        <f>Demand!B45</f>
        <v>1.1627906976744184</v>
      </c>
      <c r="C45">
        <f>Supply!D60</f>
        <v>6.9407684220849699</v>
      </c>
      <c r="D45">
        <f>Supply!E60</f>
        <v>8.7271538545784377</v>
      </c>
    </row>
    <row r="46" spans="1:4" x14ac:dyDescent="0.25">
      <c r="A46">
        <f>Demand!A46</f>
        <v>4.4000000000000004</v>
      </c>
      <c r="B46">
        <f>Demand!B46</f>
        <v>1.1363636363636362</v>
      </c>
      <c r="C46">
        <f>Supply!D61</f>
        <v>6.9476452050650437</v>
      </c>
      <c r="D46">
        <f>Supply!E61</f>
        <v>8.7774565360594181</v>
      </c>
    </row>
    <row r="47" spans="1:4" x14ac:dyDescent="0.25">
      <c r="A47">
        <f>Demand!A47</f>
        <v>4.5</v>
      </c>
      <c r="B47">
        <f>Demand!B47</f>
        <v>1.1111111111111112</v>
      </c>
      <c r="C47">
        <f>Supply!D62</f>
        <v>6.955133589662891</v>
      </c>
      <c r="D47">
        <f>Supply!E62</f>
        <v>8.8269089519792505</v>
      </c>
    </row>
    <row r="48" spans="1:4" x14ac:dyDescent="0.25">
      <c r="A48">
        <f>Demand!A48</f>
        <v>4.5999999999999996</v>
      </c>
      <c r="B48">
        <f>Demand!B48</f>
        <v>1.0869565217391306</v>
      </c>
      <c r="C48">
        <f>Supply!D63</f>
        <v>6.9631786897524854</v>
      </c>
      <c r="D48">
        <f>Supply!E63</f>
        <v>8.875543899603505</v>
      </c>
    </row>
    <row r="49" spans="1:4" x14ac:dyDescent="0.25">
      <c r="A49">
        <f>Demand!A49</f>
        <v>4.6999999999999993</v>
      </c>
      <c r="B49">
        <f>Demand!B49</f>
        <v>1.0638297872340428</v>
      </c>
      <c r="C49">
        <f>Supply!D64</f>
        <v>6.9717308505049527</v>
      </c>
      <c r="D49">
        <f>Supply!E64</f>
        <v>8.9233922309821043</v>
      </c>
    </row>
    <row r="50" spans="1:4" x14ac:dyDescent="0.25">
      <c r="A50">
        <f>Demand!A50</f>
        <v>4.7999999999999989</v>
      </c>
      <c r="B50">
        <f>Demand!B50</f>
        <v>1.041666666666667</v>
      </c>
      <c r="C50">
        <f>Supply!D65</f>
        <v>6.9807450712743844</v>
      </c>
      <c r="D50">
        <f>Supply!E65</f>
        <v>8.970483006959574</v>
      </c>
    </row>
    <row r="51" spans="1:4" x14ac:dyDescent="0.25">
      <c r="A51">
        <f>Demand!A51</f>
        <v>4.8999999999999986</v>
      </c>
      <c r="B51">
        <f>Demand!B51</f>
        <v>1.0204081632653064</v>
      </c>
      <c r="C51">
        <f>Supply!D66</f>
        <v>6.9901805016214329</v>
      </c>
      <c r="D51">
        <f>Supply!E66</f>
        <v>9.0168436360587343</v>
      </c>
    </row>
    <row r="52" spans="1:4" x14ac:dyDescent="0.25">
      <c r="A52">
        <f>Demand!A52</f>
        <v>4.9999999999999982</v>
      </c>
      <c r="B52">
        <f>Demand!B52</f>
        <v>1.0000000000000004</v>
      </c>
      <c r="C52">
        <f>Supply!D67</f>
        <v>7</v>
      </c>
      <c r="D52">
        <f>Supply!E67</f>
        <v>9.0624999999999982</v>
      </c>
    </row>
    <row r="53" spans="1:4" x14ac:dyDescent="0.25">
      <c r="A53">
        <f>Demand!A53</f>
        <v>5.0999999999999979</v>
      </c>
      <c r="B53">
        <f>Demand!B53</f>
        <v>0.9803921568627455</v>
      </c>
      <c r="C53">
        <f>Supply!D68</f>
        <v>7.0101697463019663</v>
      </c>
      <c r="D53">
        <f>Supply!E68</f>
        <v>9.1074765673821574</v>
      </c>
    </row>
    <row r="54" spans="1:4" x14ac:dyDescent="0.25">
      <c r="A54">
        <f>Demand!A54</f>
        <v>5.1999999999999975</v>
      </c>
      <c r="B54">
        <f>Demand!B54</f>
        <v>0.96153846153846201</v>
      </c>
      <c r="C54">
        <f>Supply!D69</f>
        <v>7.0206589008322728</v>
      </c>
      <c r="D54">
        <f>Supply!E69</f>
        <v>9.1517964968500287</v>
      </c>
    </row>
    <row r="55" spans="1:4" x14ac:dyDescent="0.25">
      <c r="A55">
        <f>Demand!A55</f>
        <v>5.2999999999999972</v>
      </c>
      <c r="B55">
        <f>Demand!B55</f>
        <v>0.9433962264150948</v>
      </c>
      <c r="C55">
        <f>Supply!D70</f>
        <v>7.0314393034270486</v>
      </c>
      <c r="D55">
        <f>Supply!E70</f>
        <v>9.195481730903472</v>
      </c>
    </row>
    <row r="56" spans="1:4" x14ac:dyDescent="0.25">
      <c r="A56">
        <f>Demand!A56</f>
        <v>5.3999999999999968</v>
      </c>
      <c r="B56">
        <f>Demand!B56</f>
        <v>0.92592592592592649</v>
      </c>
      <c r="C56">
        <f>Supply!D71</f>
        <v>7.0424852073755657</v>
      </c>
      <c r="D56">
        <f>Supply!E71</f>
        <v>9.2385530813562262</v>
      </c>
    </row>
    <row r="57" spans="1:4" x14ac:dyDescent="0.25">
      <c r="A57">
        <f>Demand!A57</f>
        <v>5.4999999999999964</v>
      </c>
      <c r="B57">
        <f>Demand!B57</f>
        <v>0.90909090909090973</v>
      </c>
      <c r="C57">
        <f>Supply!D72</f>
        <v>7.0537730435975785</v>
      </c>
      <c r="D57">
        <f>Supply!E72</f>
        <v>9.2810303073277822</v>
      </c>
    </row>
    <row r="58" spans="1:4" x14ac:dyDescent="0.25">
      <c r="A58">
        <f>Demand!A58</f>
        <v>5.5999999999999961</v>
      </c>
      <c r="B58">
        <f>Demand!B58</f>
        <v>0.89285714285714346</v>
      </c>
      <c r="C58">
        <f>Supply!D73</f>
        <v>7.0652812111896237</v>
      </c>
      <c r="D58">
        <f>Supply!E73</f>
        <v>9.3229321865438504</v>
      </c>
    </row>
    <row r="59" spans="1:4" x14ac:dyDescent="0.25">
      <c r="A59">
        <f>Demand!A59</f>
        <v>5.6999999999999957</v>
      </c>
      <c r="B59">
        <f>Demand!B59</f>
        <v>0.87719298245614097</v>
      </c>
      <c r="C59">
        <f>Supply!D74</f>
        <v>7.0769898910098963</v>
      </c>
      <c r="D59">
        <f>Supply!E74</f>
        <v>9.3642765806280686</v>
      </c>
    </row>
    <row r="60" spans="1:4" x14ac:dyDescent="0.25">
      <c r="A60">
        <f>Demand!A60</f>
        <v>5.7999999999999954</v>
      </c>
      <c r="B60">
        <f>Demand!B60</f>
        <v>0.8620689655172421</v>
      </c>
      <c r="C60">
        <f>Supply!D75</f>
        <v>7.0888808794398397</v>
      </c>
      <c r="D60">
        <f>Supply!E75</f>
        <v>9.4050804949872582</v>
      </c>
    </row>
    <row r="61" spans="1:4" x14ac:dyDescent="0.25">
      <c r="A61">
        <f>Demand!A61</f>
        <v>5.899999999999995</v>
      </c>
      <c r="B61">
        <f>Demand!B61</f>
        <v>0.84745762711864481</v>
      </c>
      <c r="C61">
        <f>Supply!D76</f>
        <v>7.100937439856569</v>
      </c>
      <c r="D61">
        <f>Supply!E76</f>
        <v>9.4453601338229074</v>
      </c>
    </row>
    <row r="62" spans="1:4" x14ac:dyDescent="0.25">
      <c r="A62">
        <f>Demand!A62</f>
        <v>5.9999999999999947</v>
      </c>
      <c r="B62">
        <f>Demand!B62</f>
        <v>0.83333333333333404</v>
      </c>
      <c r="C62">
        <f>Supply!D77</f>
        <v>7.113144169685965</v>
      </c>
      <c r="D62">
        <f>Supply!E77</f>
        <v>9.4851309507409542</v>
      </c>
    </row>
    <row r="63" spans="1:4" x14ac:dyDescent="0.25">
      <c r="A63">
        <f>Demand!A63</f>
        <v>6.0999999999999943</v>
      </c>
      <c r="B63">
        <f>Demand!B63</f>
        <v>0.81967213114754178</v>
      </c>
      <c r="C63">
        <f>Supply!D78</f>
        <v>7.1254868811916712</v>
      </c>
      <c r="D63">
        <f>Supply!E78</f>
        <v>9.5244076953791552</v>
      </c>
    </row>
    <row r="64" spans="1:4" x14ac:dyDescent="0.25">
      <c r="A64">
        <f>Demand!A64</f>
        <v>6.199999999999994</v>
      </c>
      <c r="B64">
        <f>Demand!B64</f>
        <v>0.80645161290322664</v>
      </c>
      <c r="C64">
        <f>Supply!D79</f>
        <v>7.1379524943985562</v>
      </c>
      <c r="D64">
        <f>Supply!E79</f>
        <v>9.5632044564252379</v>
      </c>
    </row>
    <row r="65" spans="1:4" x14ac:dyDescent="0.25">
      <c r="A65">
        <f>Demand!A65</f>
        <v>6.2999999999999936</v>
      </c>
      <c r="B65">
        <f>Demand!B65</f>
        <v>0.79365079365079449</v>
      </c>
      <c r="C65">
        <f>Supply!D80</f>
        <v>7.1505289407571659</v>
      </c>
      <c r="D65">
        <f>Supply!E80</f>
        <v>9.6015347013585828</v>
      </c>
    </row>
    <row r="66" spans="1:4" x14ac:dyDescent="0.25">
      <c r="A66">
        <f>Demand!A66</f>
        <v>6.3999999999999932</v>
      </c>
      <c r="B66">
        <f>Demand!B66</f>
        <v>0.78125000000000078</v>
      </c>
      <c r="C66">
        <f>Supply!D81</f>
        <v>7.163205076333985</v>
      </c>
      <c r="D66">
        <f>Supply!E81</f>
        <v>9.6394113132127899</v>
      </c>
    </row>
    <row r="67" spans="1:4" x14ac:dyDescent="0.25">
      <c r="A67">
        <f>Demand!A67</f>
        <v>6.4999999999999929</v>
      </c>
      <c r="B67">
        <f>Demand!B67</f>
        <v>0.76923076923077005</v>
      </c>
      <c r="C67">
        <f>Supply!D82</f>
        <v>7.1759706034654123</v>
      </c>
      <c r="D67">
        <f>Supply!E82</f>
        <v>9.6768466246252416</v>
      </c>
    </row>
    <row r="68" spans="1:4" x14ac:dyDescent="0.25">
      <c r="A68">
        <f>Demand!A68</f>
        <v>6.5999999999999925</v>
      </c>
      <c r="B68">
        <f>Demand!B68</f>
        <v>0.75757575757575846</v>
      </c>
      <c r="C68">
        <f>Supply!D83</f>
        <v>7.1888159999453265</v>
      </c>
      <c r="D68">
        <f>Supply!E83</f>
        <v>9.7138524494123697</v>
      </c>
    </row>
    <row r="69" spans="1:4" x14ac:dyDescent="0.25">
      <c r="A69">
        <f>Demand!A69</f>
        <v>6.6999999999999922</v>
      </c>
      <c r="B69">
        <f>Demand!B69</f>
        <v>0.74626865671641873</v>
      </c>
      <c r="C69">
        <f>Supply!D84</f>
        <v>7.2017324549298962</v>
      </c>
      <c r="D69">
        <f>Supply!E84</f>
        <v>9.7504401118849415</v>
      </c>
    </row>
    <row r="70" spans="1:4" x14ac:dyDescent="0.25">
      <c r="A70">
        <f>Demand!A70</f>
        <v>6.7999999999999918</v>
      </c>
      <c r="B70">
        <f>Demand!B70</f>
        <v>0.73529411764705965</v>
      </c>
      <c r="C70">
        <f>Supply!D85</f>
        <v>7.2147118108418828</v>
      </c>
      <c r="D70">
        <f>Supply!E85</f>
        <v>9.7866204740963489</v>
      </c>
    </row>
    <row r="71" spans="1:4" x14ac:dyDescent="0.25">
      <c r="A71">
        <f>Demand!A71</f>
        <v>6.8999999999999915</v>
      </c>
      <c r="B71">
        <f>Demand!B71</f>
        <v>0.72463768115942118</v>
      </c>
      <c r="C71">
        <f>Supply!D86</f>
        <v>7.2277465106420244</v>
      </c>
      <c r="D71">
        <f>Supply!E86</f>
        <v>9.8224039611976828</v>
      </c>
    </row>
    <row r="72" spans="1:4" x14ac:dyDescent="0.25">
      <c r="A72">
        <f>Demand!A72</f>
        <v>6.9999999999999911</v>
      </c>
      <c r="B72">
        <f>Demand!B72</f>
        <v>0.71428571428571519</v>
      </c>
      <c r="C72">
        <f>Supply!D87</f>
        <v>7.2408295499093747</v>
      </c>
      <c r="D72">
        <f>Supply!E87</f>
        <v>9.8578005850565695</v>
      </c>
    </row>
    <row r="73" spans="1:4" x14ac:dyDescent="0.25">
      <c r="A73">
        <f>Demand!A73</f>
        <v>7.0999999999999908</v>
      </c>
      <c r="B73">
        <f>Demand!B73</f>
        <v>0.70422535211267701</v>
      </c>
      <c r="C73">
        <f>Supply!D88</f>
        <v>7.2539544332370784</v>
      </c>
      <c r="D73">
        <f>Supply!E88</f>
        <v>9.8928199662816496</v>
      </c>
    </row>
    <row r="74" spans="1:4" x14ac:dyDescent="0.25">
      <c r="A74">
        <f>Demand!A74</f>
        <v>7.1999999999999904</v>
      </c>
      <c r="B74">
        <f>Demand!B74</f>
        <v>0.69444444444444542</v>
      </c>
      <c r="C74">
        <f>Supply!D89</f>
        <v>7.2671151345064358</v>
      </c>
      <c r="D74">
        <f>Supply!E89</f>
        <v>9.9274713547811331</v>
      </c>
    </row>
    <row r="75" spans="1:4" x14ac:dyDescent="0.25">
      <c r="A75">
        <f>Demand!A75</f>
        <v>7.2999999999999901</v>
      </c>
      <c r="B75">
        <f>Demand!B75</f>
        <v>0.68493150684931603</v>
      </c>
      <c r="C75">
        <f>Supply!D90</f>
        <v>7.2803060606514292</v>
      </c>
      <c r="D75">
        <f>Supply!E90</f>
        <v>9.9617636489719423</v>
      </c>
    </row>
    <row r="76" spans="1:4" x14ac:dyDescent="0.25">
      <c r="A76">
        <f>Demand!A76</f>
        <v>7.3999999999999897</v>
      </c>
      <c r="B76">
        <f>Demand!B76</f>
        <v>0.67567567567567666</v>
      </c>
      <c r="C76">
        <f>Supply!D91</f>
        <v>7.2935220185690453</v>
      </c>
      <c r="D76">
        <f>Supply!E91</f>
        <v>9.9957054137451937</v>
      </c>
    </row>
    <row r="77" spans="1:4" x14ac:dyDescent="0.25">
      <c r="A77">
        <f>Demand!A77</f>
        <v>7.4999999999999893</v>
      </c>
      <c r="B77">
        <f>Demand!B77</f>
        <v>0.66666666666666763</v>
      </c>
      <c r="C77">
        <f>Supply!D92</f>
        <v>7.3067581848685945</v>
      </c>
      <c r="D77">
        <f>Supply!E92</f>
        <v>10.029304897284161</v>
      </c>
    </row>
    <row r="78" spans="1:4" x14ac:dyDescent="0.25">
      <c r="A78">
        <f>Demand!A78</f>
        <v>7.599999999999989</v>
      </c>
      <c r="B78">
        <f>Demand!B78</f>
        <v>0.6578947368421062</v>
      </c>
      <c r="C78">
        <f>Supply!D93</f>
        <v>7.3200100781865194</v>
      </c>
      <c r="D78">
        <f>Supply!E93</f>
        <v>10.062570046822291</v>
      </c>
    </row>
    <row r="79" spans="1:4" x14ac:dyDescent="0.25">
      <c r="A79">
        <f>Demand!A79</f>
        <v>7.6999999999999886</v>
      </c>
      <c r="B79">
        <f>Demand!B79</f>
        <v>0.64935064935065034</v>
      </c>
      <c r="C79">
        <f>Supply!D94</f>
        <v>7.3332735338225419</v>
      </c>
      <c r="D79">
        <f>Supply!E94</f>
        <v>10.095508523421087</v>
      </c>
    </row>
    <row r="80" spans="1:4" x14ac:dyDescent="0.25">
      <c r="A80">
        <f>Demand!A80</f>
        <v>7.7999999999999883</v>
      </c>
      <c r="B80">
        <f>Demand!B80</f>
        <v>0.64102564102564197</v>
      </c>
      <c r="C80">
        <f>Supply!D95</f>
        <v>7.3465446804787717</v>
      </c>
      <c r="D80">
        <f>Supply!E95</f>
        <v>10.128127715840666</v>
      </c>
    </row>
    <row r="81" spans="1:4" x14ac:dyDescent="0.25">
      <c r="A81">
        <f>Demand!A81</f>
        <v>7.8999999999999879</v>
      </c>
      <c r="B81">
        <f>Demand!B81</f>
        <v>0.63291139240506422</v>
      </c>
      <c r="C81">
        <f>Supply!D96</f>
        <v>7.3598199189063331</v>
      </c>
      <c r="D81">
        <f>Supply!E96</f>
        <v>10.160434753569627</v>
      </c>
    </row>
    <row r="82" spans="1:4" x14ac:dyDescent="0.25">
      <c r="A82">
        <f>Demand!A82</f>
        <v>7.9999999999999876</v>
      </c>
      <c r="B82">
        <f>Demand!B82</f>
        <v>0.625000000000001</v>
      </c>
      <c r="C82">
        <f>Supply!D97</f>
        <v>7.3730959022841871</v>
      </c>
      <c r="D82">
        <f>Supply!E97</f>
        <v>10.192436519075073</v>
      </c>
    </row>
    <row r="83" spans="1:4" x14ac:dyDescent="0.25">
      <c r="A83">
        <f>Demand!A83</f>
        <v>8.0999999999999872</v>
      </c>
      <c r="B83">
        <f>Demand!B83</f>
        <v>0.61728395061728492</v>
      </c>
      <c r="C83">
        <f>Supply!D98</f>
        <v>7.3863695181727893</v>
      </c>
      <c r="D83">
        <f>Supply!E98</f>
        <v>10.224139659328628</v>
      </c>
    </row>
    <row r="84" spans="1:4" x14ac:dyDescent="0.25">
      <c r="A84">
        <f>Demand!A84</f>
        <v>8.1999999999999869</v>
      </c>
      <c r="B84">
        <f>Demand!B84</f>
        <v>0.6097560975609766</v>
      </c>
      <c r="C84">
        <f>Supply!D99</f>
        <v>7.3996378719011204</v>
      </c>
      <c r="D84">
        <f>Supply!E99</f>
        <v>10.255550596659594</v>
      </c>
    </row>
    <row r="85" spans="1:4" x14ac:dyDescent="0.25">
      <c r="A85">
        <f>Demand!A85</f>
        <v>8.2999999999999865</v>
      </c>
      <c r="B85">
        <f>Demand!B85</f>
        <v>0.60240963855421781</v>
      </c>
      <c r="C85">
        <f>Supply!D100</f>
        <v>7.412898271259686</v>
      </c>
      <c r="D85">
        <f>Supply!E100</f>
        <v>10.286675538982218</v>
      </c>
    </row>
    <row r="86" spans="1:4" x14ac:dyDescent="0.25">
      <c r="A86">
        <f>Demand!A86</f>
        <v>8.3999999999999861</v>
      </c>
      <c r="B86">
        <f>Demand!B86</f>
        <v>0.59523809523809623</v>
      </c>
      <c r="C86">
        <f>Supply!D101</f>
        <v>7.4261482123847529</v>
      </c>
      <c r="D86">
        <f>Supply!E101</f>
        <v>10.317520489440263</v>
      </c>
    </row>
    <row r="87" spans="1:4" x14ac:dyDescent="0.25">
      <c r="A87">
        <f>Demand!A87</f>
        <v>8.4999999999999858</v>
      </c>
      <c r="B87">
        <f>Demand!B87</f>
        <v>0.58823529411764808</v>
      </c>
      <c r="C87">
        <f>Supply!D102</f>
        <v>7.4393853667302032</v>
      </c>
      <c r="D87">
        <f>Supply!E102</f>
        <v>10.348091255508548</v>
      </c>
    </row>
    <row r="88" spans="1:4" x14ac:dyDescent="0.25">
      <c r="A88">
        <f>Demand!A88</f>
        <v>8.5999999999999854</v>
      </c>
      <c r="B88">
        <f>Demand!B88</f>
        <v>0.58139534883721034</v>
      </c>
      <c r="C88">
        <f>Supply!D103</f>
        <v>7.4526075690334661</v>
      </c>
      <c r="D88">
        <f>Supply!E103</f>
        <v>10.378393457588095</v>
      </c>
    </row>
    <row r="89" spans="1:4" x14ac:dyDescent="0.25">
      <c r="A89">
        <f>Demand!A89</f>
        <v>8.6999999999999851</v>
      </c>
      <c r="B89">
        <f>Demand!B89</f>
        <v>0.57471264367816188</v>
      </c>
      <c r="C89">
        <f>Supply!D104</f>
        <v>7.4658128061908542</v>
      </c>
      <c r="D89">
        <f>Supply!E104</f>
        <v>10.408432537128547</v>
      </c>
    </row>
    <row r="90" spans="1:4" x14ac:dyDescent="0.25">
      <c r="A90">
        <f>Demand!A90</f>
        <v>8.7999999999999847</v>
      </c>
      <c r="B90">
        <f>Demand!B90</f>
        <v>0.56818181818181912</v>
      </c>
      <c r="C90">
        <f>Supply!D105</f>
        <v>7.4789992069657032</v>
      </c>
      <c r="D90">
        <f>Supply!E105</f>
        <v>10.438213764308992</v>
      </c>
    </row>
    <row r="91" spans="1:4" x14ac:dyDescent="0.25">
      <c r="A91">
        <f>Demand!A91</f>
        <v>8.8999999999999844</v>
      </c>
      <c r="B91">
        <f>Demand!B91</f>
        <v>0.5617977528089898</v>
      </c>
      <c r="C91">
        <f>Supply!D106</f>
        <v>7.4921650324598126</v>
      </c>
      <c r="D91">
        <f>Supply!E106</f>
        <v>10.467742245305931</v>
      </c>
    </row>
    <row r="92" spans="1:4" x14ac:dyDescent="0.25">
      <c r="A92">
        <f>Demand!A92</f>
        <v>8.999999999999984</v>
      </c>
      <c r="B92">
        <f>Demand!B92</f>
        <v>0.55555555555555658</v>
      </c>
      <c r="C92">
        <f>Supply!D107</f>
        <v>7.5053086672851661</v>
      </c>
      <c r="D92">
        <f>Supply!E107</f>
        <v>10.497022929174934</v>
      </c>
    </row>
    <row r="93" spans="1:4" x14ac:dyDescent="0.25">
      <c r="A93">
        <f>Demand!A93</f>
        <v>9.0999999999999837</v>
      </c>
      <c r="B93">
        <f>Demand!B93</f>
        <v>0.54945054945055039</v>
      </c>
      <c r="C93">
        <f>Supply!D108</f>
        <v>7.5184286113786616</v>
      </c>
      <c r="D93">
        <f>Supply!E108</f>
        <v>10.526060614370586</v>
      </c>
    </row>
    <row r="94" spans="1:4" x14ac:dyDescent="0.25">
      <c r="A94">
        <f>Demand!A94</f>
        <v>9.1999999999999833</v>
      </c>
      <c r="B94">
        <f>Demand!B94</f>
        <v>0.54347826086956619</v>
      </c>
      <c r="C94">
        <f>Supply!D109</f>
        <v>7.53152347240776</v>
      </c>
      <c r="D94">
        <f>Supply!E109</f>
        <v>10.554859954927482</v>
      </c>
    </row>
    <row r="95" spans="1:4" x14ac:dyDescent="0.25">
      <c r="A95">
        <f>Demand!A95</f>
        <v>9.2999999999999829</v>
      </c>
      <c r="B95">
        <f>Demand!B95</f>
        <v>0.5376344086021515</v>
      </c>
      <c r="C95">
        <f>Supply!D110</f>
        <v>7.5445919587196801</v>
      </c>
      <c r="D95">
        <f>Supply!E110</f>
        <v>10.58342546632335</v>
      </c>
    </row>
    <row r="96" spans="1:4" x14ac:dyDescent="0.25">
      <c r="A96">
        <f>Demand!A96</f>
        <v>9.3999999999999826</v>
      </c>
      <c r="B96">
        <f>Demand!B96</f>
        <v>0.53191489361702227</v>
      </c>
      <c r="C96">
        <f>Supply!D111</f>
        <v>7.5576328727909274</v>
      </c>
      <c r="D96">
        <f>Supply!E111</f>
        <v>10.61176153104392</v>
      </c>
    </row>
    <row r="97" spans="1:4" x14ac:dyDescent="0.25">
      <c r="A97">
        <f>Demand!A97</f>
        <v>9.4999999999999822</v>
      </c>
      <c r="B97">
        <f>Demand!B97</f>
        <v>0.52631578947368518</v>
      </c>
      <c r="C97">
        <f>Supply!D112</f>
        <v>7.5706451051377917</v>
      </c>
      <c r="D97">
        <f>Supply!E112</f>
        <v>10.639872403867662</v>
      </c>
    </row>
    <row r="98" spans="1:4" x14ac:dyDescent="0.25">
      <c r="A98">
        <f>Demand!A98</f>
        <v>9.5999999999999819</v>
      </c>
      <c r="B98">
        <f>Demand!B98</f>
        <v>0.52083333333333437</v>
      </c>
      <c r="C98">
        <f>Supply!D113</f>
        <v>7.5836276286518398</v>
      </c>
      <c r="D98">
        <f>Supply!E113</f>
        <v>10.667762216887326</v>
      </c>
    </row>
    <row r="99" spans="1:4" x14ac:dyDescent="0.25">
      <c r="A99">
        <f>Demand!A99</f>
        <v>9.6999999999999815</v>
      </c>
      <c r="B99">
        <f>Demand!B99</f>
        <v>0.51546391752577414</v>
      </c>
      <c r="C99">
        <f>Supply!D114</f>
        <v>7.5965794933275674</v>
      </c>
      <c r="D99">
        <f>Supply!E114</f>
        <v>10.69543498428396</v>
      </c>
    </row>
    <row r="100" spans="1:4" x14ac:dyDescent="0.25">
      <c r="A100">
        <f>Demand!A100</f>
        <v>9.7999999999999812</v>
      </c>
      <c r="B100">
        <f>Demand!B100</f>
        <v>0.51020408163265407</v>
      </c>
      <c r="C100">
        <f>Supply!D115</f>
        <v>7.6094998213521894</v>
      </c>
      <c r="D100">
        <f>Supply!E115</f>
        <v>10.722894606868049</v>
      </c>
    </row>
    <row r="101" spans="1:4" x14ac:dyDescent="0.25">
      <c r="A101">
        <f>Demand!A101</f>
        <v>9.8999999999999808</v>
      </c>
      <c r="B101">
        <f>Demand!B101</f>
        <v>0.50505050505050608</v>
      </c>
      <c r="C101">
        <f>Supply!D116</f>
        <v>7.6223878025300182</v>
      </c>
      <c r="D101">
        <f>Supply!E116</f>
        <v>10.750144876401349</v>
      </c>
    </row>
    <row r="102" spans="1:4" x14ac:dyDescent="0.25">
      <c r="A102">
        <f>Demand!A102</f>
        <v>9.9999999999999805</v>
      </c>
      <c r="B102">
        <f>Demand!B102</f>
        <v>0.500000000000001</v>
      </c>
      <c r="C102">
        <f>Supply!D117</f>
        <v>7.6352426900163222</v>
      </c>
      <c r="D102">
        <f>Supply!E117</f>
        <v>10.777189479712153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8E30-DBC3-4122-966F-18DC9CB03DBD}">
  <dimension ref="A1:L102"/>
  <sheetViews>
    <sheetView tabSelected="1" zoomScaleNormal="100" workbookViewId="0">
      <selection activeCell="R8" sqref="R8"/>
    </sheetView>
  </sheetViews>
  <sheetFormatPr defaultRowHeight="15" x14ac:dyDescent="0.25"/>
  <cols>
    <col min="5" max="5" width="16" bestFit="1" customWidth="1"/>
    <col min="6" max="6" width="17" bestFit="1" customWidth="1"/>
  </cols>
  <sheetData>
    <row r="1" spans="1:12" x14ac:dyDescent="0.25">
      <c r="A1" t="s">
        <v>21</v>
      </c>
      <c r="B1" t="s">
        <v>11</v>
      </c>
      <c r="C1" t="s">
        <v>9</v>
      </c>
      <c r="D1" t="s">
        <v>10</v>
      </c>
      <c r="E1" t="s">
        <v>16</v>
      </c>
      <c r="F1" t="s">
        <v>15</v>
      </c>
      <c r="H1" t="s">
        <v>0</v>
      </c>
      <c r="K1" t="s">
        <v>26</v>
      </c>
    </row>
    <row r="2" spans="1:12" x14ac:dyDescent="0.25">
      <c r="A2">
        <f>Demand!A2</f>
        <v>0</v>
      </c>
      <c r="B2" t="e">
        <f>NA()</f>
        <v>#N/A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H2" t="s">
        <v>17</v>
      </c>
      <c r="I2">
        <v>25</v>
      </c>
      <c r="K2" t="s">
        <v>27</v>
      </c>
    </row>
    <row r="3" spans="1:12" x14ac:dyDescent="0.25">
      <c r="A3">
        <f>Demand!A3</f>
        <v>0.1</v>
      </c>
      <c r="B3">
        <f t="shared" ref="B3:B34" si="0">$I$2/A3</f>
        <v>250</v>
      </c>
      <c r="C3">
        <f>($I$3/A3)+$I$4*A3^((1-$I$5)/$I$5)</f>
        <v>100.01865206693766</v>
      </c>
      <c r="D3">
        <f>($I$4/$I$5)*A3^((1-$I$5)/$I$5)</f>
        <v>5.6521414962619483E-2</v>
      </c>
      <c r="E3">
        <f>IF(A3&lt;K4,(L4-D3),0)</f>
        <v>15.605582612541317</v>
      </c>
      <c r="F3">
        <f>IF(A3&lt;=K4,(B3-L4),0)</f>
        <v>234.33789597249606</v>
      </c>
      <c r="H3" t="s">
        <v>13</v>
      </c>
      <c r="I3">
        <v>10</v>
      </c>
      <c r="K3" t="s">
        <v>23</v>
      </c>
      <c r="L3" t="s">
        <v>22</v>
      </c>
    </row>
    <row r="4" spans="1:12" x14ac:dyDescent="0.25">
      <c r="A4">
        <f>Demand!A4</f>
        <v>0.2</v>
      </c>
      <c r="B4">
        <f t="shared" si="0"/>
        <v>125</v>
      </c>
      <c r="C4">
        <f t="shared" ref="C4:C67" si="1">($I$3/A4)+$I$4*A4^((1-$I$5)/$I$5)</f>
        <v>50.076191948078069</v>
      </c>
      <c r="D4">
        <f t="shared" ref="D4:D67" si="2">($I$4/$I$5)*A4^((1-$I$5)/$I$5)</f>
        <v>0.2308846911456732</v>
      </c>
      <c r="E4">
        <f>IF(A4&lt;=$K$4,($L$4-D4),0)</f>
        <v>15.431219336358263</v>
      </c>
      <c r="F4">
        <f>IF(A4&lt;=$K$4,(B4-$L$4),0)</f>
        <v>109.33789597249606</v>
      </c>
      <c r="H4" t="s">
        <v>18</v>
      </c>
      <c r="I4">
        <v>2</v>
      </c>
      <c r="K4">
        <f>((I2*I5)/I4)^I5</f>
        <v>1.5962095486084087</v>
      </c>
      <c r="L4">
        <f>(I2^(1-I5))*((I4^I5)/(I5^I5))</f>
        <v>15.662104027503936</v>
      </c>
    </row>
    <row r="5" spans="1:12" x14ac:dyDescent="0.25">
      <c r="A5">
        <f>Demand!A5</f>
        <v>0.30000000000000004</v>
      </c>
      <c r="B5">
        <f t="shared" si="0"/>
        <v>83.333333333333314</v>
      </c>
      <c r="C5">
        <f t="shared" si="1"/>
        <v>33.506884562802135</v>
      </c>
      <c r="D5">
        <f t="shared" si="2"/>
        <v>0.52591281657215128</v>
      </c>
      <c r="E5">
        <f>IF(A5&lt;=$K$4,($L$4-D5),0)</f>
        <v>15.136191210931784</v>
      </c>
      <c r="F5">
        <f>IF(A5&lt;=$K$4,(B5-$L$4),0)</f>
        <v>67.671229305829371</v>
      </c>
      <c r="H5" t="s">
        <v>25</v>
      </c>
      <c r="I5">
        <v>0.33</v>
      </c>
      <c r="K5" t="s">
        <v>28</v>
      </c>
    </row>
    <row r="6" spans="1:12" x14ac:dyDescent="0.25">
      <c r="A6">
        <f>Demand!A6</f>
        <v>0.4</v>
      </c>
      <c r="B6">
        <f t="shared" si="0"/>
        <v>62.5</v>
      </c>
      <c r="C6">
        <f t="shared" si="1"/>
        <v>25.311236978257305</v>
      </c>
      <c r="D6">
        <f t="shared" si="2"/>
        <v>0.94314235835546667</v>
      </c>
      <c r="E6">
        <f>IF(A6&lt;=$K$4,($L$4-D6),0)</f>
        <v>14.71896166914847</v>
      </c>
      <c r="F6">
        <f>IF(A6&lt;=$K$4,(B6-$L$4),0)</f>
        <v>46.837895972496064</v>
      </c>
      <c r="K6" t="s">
        <v>30</v>
      </c>
      <c r="L6" t="s">
        <v>29</v>
      </c>
    </row>
    <row r="7" spans="1:12" x14ac:dyDescent="0.25">
      <c r="A7">
        <f>Demand!A7</f>
        <v>0.5</v>
      </c>
      <c r="B7">
        <f t="shared" si="0"/>
        <v>50</v>
      </c>
      <c r="C7">
        <f t="shared" si="1"/>
        <v>20.489607298623</v>
      </c>
      <c r="D7">
        <f t="shared" si="2"/>
        <v>1.4836584806757602</v>
      </c>
      <c r="E7">
        <f>IF(A7&lt;=$K$4,($L$4-D7),0)</f>
        <v>14.178445546828176</v>
      </c>
      <c r="F7">
        <f>IF(A7&lt;=$K$4,(B7-$L$4),0)</f>
        <v>34.337895972496064</v>
      </c>
      <c r="K7">
        <f>((I2-I3)/I4)^I5</f>
        <v>1.9443310733884871</v>
      </c>
      <c r="L7">
        <f>(I2*(I4^I5))/((I2-I3)^I5)</f>
        <v>12.857892538039419</v>
      </c>
    </row>
    <row r="8" spans="1:12" x14ac:dyDescent="0.25">
      <c r="A8">
        <f>Demand!A8</f>
        <v>0.6</v>
      </c>
      <c r="B8">
        <f t="shared" si="0"/>
        <v>41.666666666666671</v>
      </c>
      <c r="C8">
        <f t="shared" si="1"/>
        <v>17.375607199035834</v>
      </c>
      <c r="D8">
        <f t="shared" si="2"/>
        <v>2.1483046435429296</v>
      </c>
      <c r="E8">
        <f>IF(A8&lt;=$K$4,($L$4-D8),0)</f>
        <v>13.513799383961008</v>
      </c>
      <c r="F8">
        <f>IF(A8&lt;=$K$4,(B8-$L$4),0)</f>
        <v>26.004562639162735</v>
      </c>
    </row>
    <row r="9" spans="1:12" x14ac:dyDescent="0.25">
      <c r="A9">
        <f>Demand!A9</f>
        <v>0.7</v>
      </c>
      <c r="B9">
        <f t="shared" si="0"/>
        <v>35.714285714285715</v>
      </c>
      <c r="C9">
        <f t="shared" si="1"/>
        <v>15.255179156855039</v>
      </c>
      <c r="D9">
        <f t="shared" si="2"/>
        <v>2.9377723367901609</v>
      </c>
      <c r="E9">
        <f>IF(A9&lt;=$K$4,($L$4-D9),0)</f>
        <v>12.724331690713775</v>
      </c>
      <c r="F9">
        <f>IF(A9&lt;=$K$4,(B9-$L$4),0)</f>
        <v>20.052181686781779</v>
      </c>
    </row>
    <row r="10" spans="1:12" x14ac:dyDescent="0.25">
      <c r="A10">
        <f>Demand!A10</f>
        <v>0.79999999999999993</v>
      </c>
      <c r="B10">
        <f t="shared" si="0"/>
        <v>31.250000000000004</v>
      </c>
      <c r="C10">
        <f t="shared" si="1"/>
        <v>13.771373932262222</v>
      </c>
      <c r="D10">
        <f t="shared" si="2"/>
        <v>3.8526482795824868</v>
      </c>
      <c r="E10">
        <f>IF(A10&lt;=$K$4,($L$4-D10),0)</f>
        <v>11.809455747921449</v>
      </c>
      <c r="F10">
        <f>IF(A10&lt;=$K$4,(B10-$L$4),0)</f>
        <v>15.587895972496067</v>
      </c>
    </row>
    <row r="11" spans="1:12" x14ac:dyDescent="0.25">
      <c r="A11">
        <f>Demand!A11</f>
        <v>0.89999999999999991</v>
      </c>
      <c r="B11">
        <f t="shared" si="0"/>
        <v>27.777777777777782</v>
      </c>
      <c r="C11">
        <f t="shared" si="1"/>
        <v>12.725947115656735</v>
      </c>
      <c r="D11">
        <f t="shared" si="2"/>
        <v>4.893442438017038</v>
      </c>
      <c r="E11">
        <f>IF(A11&lt;=$K$4,($L$4-D11),0)</f>
        <v>10.768661589486898</v>
      </c>
      <c r="F11">
        <f>IF(A11&lt;=$K$4,(B11-$L$4),0)</f>
        <v>12.115673750273846</v>
      </c>
    </row>
    <row r="12" spans="1:12" x14ac:dyDescent="0.25">
      <c r="A12">
        <f>Demand!A12</f>
        <v>0.99999999999999989</v>
      </c>
      <c r="B12">
        <f t="shared" si="0"/>
        <v>25.000000000000004</v>
      </c>
      <c r="C12">
        <f t="shared" si="1"/>
        <v>12.000000000000002</v>
      </c>
      <c r="D12">
        <f t="shared" si="2"/>
        <v>6.0606060606060588</v>
      </c>
      <c r="E12">
        <f>IF(A12&lt;=$K$4,($L$4-D12),0)</f>
        <v>9.6014979668978775</v>
      </c>
      <c r="F12">
        <f>IF(A12&lt;=$K$4,(B12-$L$4),0)</f>
        <v>9.3378959724960673</v>
      </c>
    </row>
    <row r="13" spans="1:12" x14ac:dyDescent="0.25">
      <c r="A13">
        <f>Demand!A13</f>
        <v>1.0999999999999999</v>
      </c>
      <c r="B13">
        <f t="shared" si="0"/>
        <v>22.72727272727273</v>
      </c>
      <c r="C13">
        <f t="shared" si="1"/>
        <v>11.517908607186023</v>
      </c>
      <c r="D13">
        <f t="shared" si="2"/>
        <v>7.354543988717972</v>
      </c>
      <c r="E13">
        <f>IF(A13&lt;=$K$4,($L$4-D13),0)</f>
        <v>8.3075600387859652</v>
      </c>
      <c r="F13">
        <f>IF(A13&lt;=$K$4,(B13-$L$4),0)</f>
        <v>7.0651686997687939</v>
      </c>
    </row>
    <row r="14" spans="1:12" x14ac:dyDescent="0.25">
      <c r="A14">
        <f>Demand!A14</f>
        <v>1.2</v>
      </c>
      <c r="B14">
        <f t="shared" si="0"/>
        <v>20.833333333333336</v>
      </c>
      <c r="C14">
        <f t="shared" si="1"/>
        <v>11.229289069136421</v>
      </c>
      <c r="D14">
        <f t="shared" si="2"/>
        <v>8.7756234418275323</v>
      </c>
      <c r="E14">
        <f>IF(A14&lt;=$K$4,($L$4-D14),0)</f>
        <v>6.886480585676404</v>
      </c>
      <c r="F14">
        <f>IF(A14&lt;=$K$4,(B14-$L$4),0)</f>
        <v>5.1712293058293994</v>
      </c>
    </row>
    <row r="15" spans="1:12" x14ac:dyDescent="0.25">
      <c r="A15">
        <f>Demand!A15</f>
        <v>1.3</v>
      </c>
      <c r="B15">
        <f t="shared" si="0"/>
        <v>19.23076923076923</v>
      </c>
      <c r="C15">
        <f t="shared" si="1"/>
        <v>11.099287260837604</v>
      </c>
      <c r="D15">
        <f t="shared" si="2"/>
        <v>10.324180510696705</v>
      </c>
      <c r="E15">
        <f>IF(A15&lt;=$K$4,($L$4-D15),0)</f>
        <v>5.3379235168072316</v>
      </c>
      <c r="F15">
        <f>IF(A15&lt;=$K$4,(B15-$L$4),0)</f>
        <v>3.5686652032652937</v>
      </c>
    </row>
    <row r="16" spans="1:12" x14ac:dyDescent="0.25">
      <c r="A16">
        <f>Demand!A16</f>
        <v>1.4000000000000001</v>
      </c>
      <c r="B16">
        <f t="shared" si="0"/>
        <v>17.857142857142854</v>
      </c>
      <c r="C16">
        <f t="shared" si="1"/>
        <v>11.103030424045274</v>
      </c>
      <c r="D16">
        <f t="shared" si="2"/>
        <v>12.000525094509491</v>
      </c>
      <c r="E16">
        <f>IF(A16&lt;=$K$4,($L$4-D16),0)</f>
        <v>3.6615789329944448</v>
      </c>
      <c r="F16">
        <f>IF(A16&lt;=$K$4,(B16-$L$4),0)</f>
        <v>2.1950388296389178</v>
      </c>
    </row>
    <row r="17" spans="1:6" x14ac:dyDescent="0.25">
      <c r="A17">
        <f>Demand!A17</f>
        <v>1.5000000000000002</v>
      </c>
      <c r="B17">
        <f t="shared" si="0"/>
        <v>16.666666666666664</v>
      </c>
      <c r="C17">
        <f t="shared" si="1"/>
        <v>11.222298432138157</v>
      </c>
      <c r="D17">
        <f t="shared" si="2"/>
        <v>13.804944743853005</v>
      </c>
      <c r="E17">
        <f>IF(A17&lt;=$K$4,($L$4-D17),0)</f>
        <v>1.8571592836509314</v>
      </c>
      <c r="F17">
        <f>IF(A17&lt;=$K$4,(B17-$L$4),0)</f>
        <v>1.004562639162728</v>
      </c>
    </row>
    <row r="18" spans="1:6" x14ac:dyDescent="0.25">
      <c r="A18">
        <f>Demand!A18</f>
        <v>1.6000000000000003</v>
      </c>
      <c r="B18">
        <f t="shared" si="0"/>
        <v>15.624999999999996</v>
      </c>
      <c r="C18">
        <f t="shared" si="1"/>
        <v>11.443443544807868</v>
      </c>
      <c r="D18">
        <f t="shared" si="2"/>
        <v>15.737707711538997</v>
      </c>
      <c r="E18">
        <f>IF(A18&lt;=$K$4,($L$4-D18),0)</f>
        <v>0</v>
      </c>
      <c r="F18">
        <f>IF(A18&lt;=$K$4,(B18-$L$4),0)</f>
        <v>0</v>
      </c>
    </row>
    <row r="19" spans="1:6" x14ac:dyDescent="0.25">
      <c r="A19">
        <f>Demand!A19</f>
        <v>1.7000000000000004</v>
      </c>
      <c r="B19">
        <f t="shared" si="0"/>
        <v>14.705882352941172</v>
      </c>
      <c r="C19">
        <f t="shared" si="1"/>
        <v>11.756044528321144</v>
      </c>
      <c r="D19">
        <f t="shared" si="2"/>
        <v>17.799065415589926</v>
      </c>
      <c r="E19">
        <f>IF(A19&lt;=$K$4,($L$4-D19),0)</f>
        <v>0</v>
      </c>
      <c r="F19">
        <f>IF(A19&lt;=$K$4,(B19-$L$4),0)</f>
        <v>0</v>
      </c>
    </row>
    <row r="20" spans="1:6" x14ac:dyDescent="0.25">
      <c r="A20">
        <f>Demand!A20</f>
        <v>1.8000000000000005</v>
      </c>
      <c r="B20">
        <f t="shared" si="0"/>
        <v>13.888888888888886</v>
      </c>
      <c r="C20">
        <f t="shared" si="1"/>
        <v>12.152009526267509</v>
      </c>
      <c r="D20">
        <f t="shared" si="2"/>
        <v>19.989254456702891</v>
      </c>
      <c r="E20">
        <f>IF(A20&lt;=$K$4,($L$4-D20),0)</f>
        <v>0</v>
      </c>
      <c r="F20">
        <f>IF(A20&lt;=$K$4,(B20-$L$4),0)</f>
        <v>0</v>
      </c>
    </row>
    <row r="21" spans="1:6" x14ac:dyDescent="0.25">
      <c r="A21">
        <f>Demand!A21</f>
        <v>1.9000000000000006</v>
      </c>
      <c r="B21">
        <f t="shared" si="0"/>
        <v>13.157894736842101</v>
      </c>
      <c r="C21">
        <f t="shared" si="1"/>
        <v>12.624962331036571</v>
      </c>
      <c r="D21">
        <f t="shared" si="2"/>
        <v>22.308498291817365</v>
      </c>
      <c r="E21">
        <f>IF(A21&lt;=$K$4,($L$4-D21),0)</f>
        <v>0</v>
      </c>
      <c r="F21">
        <f>IF(A21&lt;=$K$4,(B21-$L$4),0)</f>
        <v>0</v>
      </c>
    </row>
    <row r="22" spans="1:6" x14ac:dyDescent="0.25">
      <c r="A22">
        <f>Demand!A22</f>
        <v>2.0000000000000004</v>
      </c>
      <c r="B22">
        <f t="shared" si="0"/>
        <v>12.499999999999996</v>
      </c>
      <c r="C22">
        <f t="shared" si="1"/>
        <v>13.169812850522913</v>
      </c>
      <c r="D22">
        <f t="shared" si="2"/>
        <v>24.757008637948221</v>
      </c>
      <c r="E22">
        <f>IF(A22&lt;=$K$4,($L$4-D22),0)</f>
        <v>0</v>
      </c>
      <c r="F22">
        <f>IF(A22&lt;=$K$4,(B22-$L$4),0)</f>
        <v>0</v>
      </c>
    </row>
    <row r="23" spans="1:6" x14ac:dyDescent="0.25">
      <c r="A23">
        <f>Demand!A23</f>
        <v>2.1000000000000005</v>
      </c>
      <c r="B23">
        <f t="shared" si="0"/>
        <v>11.904761904761902</v>
      </c>
      <c r="C23">
        <f t="shared" si="1"/>
        <v>13.782450360180821</v>
      </c>
      <c r="D23">
        <f t="shared" si="2"/>
        <v>27.334986661442606</v>
      </c>
      <c r="E23">
        <f>IF(A23&lt;=$K$4,($L$4-D23),0)</f>
        <v>0</v>
      </c>
      <c r="F23">
        <f>IF(A23&lt;=$K$4,(B23-$L$4),0)</f>
        <v>0</v>
      </c>
    </row>
    <row r="24" spans="1:6" x14ac:dyDescent="0.25">
      <c r="A24">
        <f>Demand!A24</f>
        <v>2.2000000000000006</v>
      </c>
      <c r="B24">
        <f t="shared" si="0"/>
        <v>11.36363636363636</v>
      </c>
      <c r="C24">
        <f t="shared" si="1"/>
        <v>14.459520463600633</v>
      </c>
      <c r="D24">
        <f t="shared" si="2"/>
        <v>30.042623994382083</v>
      </c>
      <c r="E24">
        <f>IF(A24&lt;=$K$4,($L$4-D24),0)</f>
        <v>0</v>
      </c>
      <c r="F24">
        <f>IF(A24&lt;=$K$4,(B24-$L$4),0)</f>
        <v>0</v>
      </c>
    </row>
    <row r="25" spans="1:6" x14ac:dyDescent="0.25">
      <c r="A25">
        <f>Demand!A25</f>
        <v>2.3000000000000007</v>
      </c>
      <c r="B25">
        <f t="shared" si="0"/>
        <v>10.869565217391301</v>
      </c>
      <c r="C25">
        <f t="shared" si="1"/>
        <v>15.198260278310833</v>
      </c>
      <c r="D25">
        <f t="shared" si="2"/>
        <v>32.880103610164582</v>
      </c>
      <c r="E25">
        <f>IF(A25&lt;=$K$4,($L$4-D25),0)</f>
        <v>0</v>
      </c>
      <c r="F25">
        <f>IF(A25&lt;=$K$4,(B25-$L$4),0)</f>
        <v>0</v>
      </c>
    </row>
    <row r="26" spans="1:6" x14ac:dyDescent="0.25">
      <c r="A26">
        <f>Demand!A26</f>
        <v>2.4000000000000008</v>
      </c>
      <c r="B26">
        <f t="shared" si="0"/>
        <v>10.416666666666663</v>
      </c>
      <c r="C26">
        <f t="shared" si="1"/>
        <v>15.996374859121463</v>
      </c>
      <c r="D26">
        <f t="shared" si="2"/>
        <v>35.84760058319636</v>
      </c>
      <c r="E26">
        <f>IF(A26&lt;=$K$4,($L$4-D26),0)</f>
        <v>0</v>
      </c>
      <c r="F26">
        <f>IF(A26&lt;=$K$4,(B26-$L$4),0)</f>
        <v>0</v>
      </c>
    </row>
    <row r="27" spans="1:6" x14ac:dyDescent="0.25">
      <c r="A27">
        <f>Demand!A27</f>
        <v>2.5000000000000009</v>
      </c>
      <c r="B27">
        <f t="shared" si="0"/>
        <v>9.9999999999999964</v>
      </c>
      <c r="C27">
        <f t="shared" si="1"/>
        <v>16.851943308269579</v>
      </c>
      <c r="D27">
        <f t="shared" si="2"/>
        <v>38.945282752332062</v>
      </c>
      <c r="E27">
        <f>IF(A27&lt;=$K$4,($L$4-D27),0)</f>
        <v>0</v>
      </c>
      <c r="F27">
        <f>IF(A27&lt;=$K$4,(B27-$L$4),0)</f>
        <v>0</v>
      </c>
    </row>
    <row r="28" spans="1:6" x14ac:dyDescent="0.25">
      <c r="A28">
        <f>Demand!A28</f>
        <v>2.600000000000001</v>
      </c>
      <c r="B28">
        <f t="shared" si="0"/>
        <v>9.6153846153846114</v>
      </c>
      <c r="C28">
        <f t="shared" si="1"/>
        <v>17.763346576376197</v>
      </c>
      <c r="D28">
        <f t="shared" si="2"/>
        <v>42.173311303704097</v>
      </c>
      <c r="E28">
        <f>IF(A28&lt;=$K$4,($L$4-D28),0)</f>
        <v>0</v>
      </c>
      <c r="F28">
        <f>IF(A28&lt;=$K$4,(B28-$L$4),0)</f>
        <v>0</v>
      </c>
    </row>
    <row r="29" spans="1:6" x14ac:dyDescent="0.25">
      <c r="A29">
        <f>Demand!A29</f>
        <v>2.7000000000000011</v>
      </c>
      <c r="B29">
        <f t="shared" si="0"/>
        <v>9.259259259259256</v>
      </c>
      <c r="C29">
        <f t="shared" si="1"/>
        <v>18.729211327926663</v>
      </c>
      <c r="D29">
        <f t="shared" si="2"/>
        <v>45.531841285524131</v>
      </c>
      <c r="E29">
        <f>IF(A29&lt;=$K$4,($L$4-D29),0)</f>
        <v>0</v>
      </c>
      <c r="F29">
        <f>IF(A29&lt;=$K$4,(B29-$L$4),0)</f>
        <v>0</v>
      </c>
    </row>
    <row r="30" spans="1:6" x14ac:dyDescent="0.25">
      <c r="A30">
        <f>Demand!A30</f>
        <v>2.8000000000000012</v>
      </c>
      <c r="B30">
        <f t="shared" si="0"/>
        <v>8.9285714285714253</v>
      </c>
      <c r="C30">
        <f t="shared" si="1"/>
        <v>19.748365852902715</v>
      </c>
      <c r="D30">
        <f t="shared" si="2"/>
        <v>49.021022065073169</v>
      </c>
      <c r="E30">
        <f>IF(A30&lt;=$K$4,($L$4-D30),0)</f>
        <v>0</v>
      </c>
      <c r="F30">
        <f>IF(A30&lt;=$K$4,(B30-$L$4),0)</f>
        <v>0</v>
      </c>
    </row>
    <row r="31" spans="1:6" x14ac:dyDescent="0.25">
      <c r="A31">
        <f>Demand!A31</f>
        <v>2.9000000000000012</v>
      </c>
      <c r="B31">
        <f t="shared" si="0"/>
        <v>8.6206896551724093</v>
      </c>
      <c r="C31">
        <f t="shared" si="1"/>
        <v>20.819805115029759</v>
      </c>
      <c r="D31">
        <f t="shared" si="2"/>
        <v>52.640997736244827</v>
      </c>
      <c r="E31">
        <f>IF(A31&lt;=$K$4,($L$4-D31),0)</f>
        <v>0</v>
      </c>
      <c r="F31">
        <f>IF(A31&lt;=$K$4,(B31-$L$4),0)</f>
        <v>0</v>
      </c>
    </row>
    <row r="32" spans="1:6" x14ac:dyDescent="0.25">
      <c r="A32">
        <f>Demand!A32</f>
        <v>3.0000000000000013</v>
      </c>
      <c r="B32">
        <f t="shared" si="0"/>
        <v>8.3333333333333304</v>
      </c>
      <c r="C32">
        <f t="shared" si="1"/>
        <v>21.942662803233031</v>
      </c>
      <c r="D32">
        <f t="shared" si="2"/>
        <v>56.391907484544539</v>
      </c>
      <c r="E32">
        <f>IF(A32&lt;=$K$4,($L$4-D32),0)</f>
        <v>0</v>
      </c>
      <c r="F32">
        <f>IF(A32&lt;=$K$4,(B32-$L$4),0)</f>
        <v>0</v>
      </c>
    </row>
    <row r="33" spans="1:6" x14ac:dyDescent="0.25">
      <c r="A33">
        <f>Demand!A33</f>
        <v>3.1000000000000014</v>
      </c>
      <c r="B33">
        <f t="shared" si="0"/>
        <v>8.0645161290322545</v>
      </c>
      <c r="C33">
        <f t="shared" si="1"/>
        <v>23.116188803655731</v>
      </c>
      <c r="D33">
        <f t="shared" si="2"/>
        <v>60.273885915281305</v>
      </c>
      <c r="E33">
        <f>IF(A33&lt;=$K$4,($L$4-D33),0)</f>
        <v>0</v>
      </c>
      <c r="F33">
        <f>IF(A33&lt;=$K$4,(B33-$L$4),0)</f>
        <v>0</v>
      </c>
    </row>
    <row r="34" spans="1:6" x14ac:dyDescent="0.25">
      <c r="A34">
        <f>Demand!A34</f>
        <v>3.2000000000000015</v>
      </c>
      <c r="B34">
        <f t="shared" si="0"/>
        <v>7.8124999999999964</v>
      </c>
      <c r="C34">
        <f t="shared" si="1"/>
        <v>24.339730905418303</v>
      </c>
      <c r="D34">
        <f t="shared" si="2"/>
        <v>64.28706334975243</v>
      </c>
      <c r="E34">
        <f>IF(A34&lt;=$K$4,($L$4-D34),0)</f>
        <v>0</v>
      </c>
      <c r="F34">
        <f>IF(A34&lt;=$K$4,(B34-$L$4),0)</f>
        <v>0</v>
      </c>
    </row>
    <row r="35" spans="1:6" x14ac:dyDescent="0.25">
      <c r="A35">
        <f>Demand!A35</f>
        <v>3.3000000000000016</v>
      </c>
      <c r="B35">
        <f t="shared" ref="B35:B66" si="3">$I$2/A35</f>
        <v>7.5757575757575717</v>
      </c>
      <c r="C35">
        <f t="shared" si="1"/>
        <v>25.612719841145328</v>
      </c>
      <c r="D35">
        <f t="shared" si="2"/>
        <v>68.431566093461512</v>
      </c>
      <c r="E35">
        <f>IF(A35&lt;=$K$4,($L$4-D35),0)</f>
        <v>0</v>
      </c>
      <c r="F35">
        <f>IF(A35&lt;=$K$4,(B35-$L$4),0)</f>
        <v>0</v>
      </c>
    </row>
    <row r="36" spans="1:6" x14ac:dyDescent="0.25">
      <c r="A36">
        <f>Demand!A36</f>
        <v>3.4000000000000017</v>
      </c>
      <c r="B36">
        <f t="shared" si="3"/>
        <v>7.3529411764705843</v>
      </c>
      <c r="C36">
        <f t="shared" si="1"/>
        <v>26.93465697491969</v>
      </c>
      <c r="D36">
        <f t="shared" si="2"/>
        <v>72.707516679792292</v>
      </c>
      <c r="E36">
        <f>IF(A36&lt;=$K$4,($L$4-D36),0)</f>
        <v>0</v>
      </c>
      <c r="F36">
        <f>IF(A36&lt;=$K$4,(B36-$L$4),0)</f>
        <v>0</v>
      </c>
    </row>
    <row r="37" spans="1:6" x14ac:dyDescent="0.25">
      <c r="A37">
        <f>Demand!A37</f>
        <v>3.5000000000000018</v>
      </c>
      <c r="B37">
        <f t="shared" si="3"/>
        <v>7.1428571428571388</v>
      </c>
      <c r="C37">
        <f t="shared" si="1"/>
        <v>28.305104107519767</v>
      </c>
      <c r="D37">
        <f t="shared" si="2"/>
        <v>77.115034092051246</v>
      </c>
      <c r="E37">
        <f>IF(A37&lt;=$K$4,($L$4-D37),0)</f>
        <v>0</v>
      </c>
      <c r="F37">
        <f>IF(A37&lt;=$K$4,(B37-$L$4),0)</f>
        <v>0</v>
      </c>
    </row>
    <row r="38" spans="1:6" x14ac:dyDescent="0.25">
      <c r="A38">
        <f>Demand!A38</f>
        <v>3.6000000000000019</v>
      </c>
      <c r="B38">
        <f t="shared" si="3"/>
        <v>6.9444444444444411</v>
      </c>
      <c r="C38">
        <f t="shared" si="1"/>
        <v>29.723674986680486</v>
      </c>
      <c r="D38">
        <f t="shared" si="2"/>
        <v>81.654233966371848</v>
      </c>
      <c r="E38">
        <f>IF(A38&lt;=$K$4,($L$4-D38),0)</f>
        <v>0</v>
      </c>
      <c r="F38">
        <f>IF(A38&lt;=$K$4,(B38-$L$4),0)</f>
        <v>0</v>
      </c>
    </row>
    <row r="39" spans="1:6" x14ac:dyDescent="0.25">
      <c r="A39">
        <f>Demand!A39</f>
        <v>3.700000000000002</v>
      </c>
      <c r="B39">
        <f t="shared" si="3"/>
        <v>6.7567567567567535</v>
      </c>
      <c r="C39">
        <f t="shared" si="1"/>
        <v>31.190028199318625</v>
      </c>
      <c r="D39">
        <f t="shared" si="2"/>
        <v>86.325228777624005</v>
      </c>
      <c r="E39">
        <f>IF(A39&lt;=$K$4,($L$4-D39),0)</f>
        <v>0</v>
      </c>
      <c r="F39">
        <f>IF(A39&lt;=$K$4,(B39-$L$4),0)</f>
        <v>0</v>
      </c>
    </row>
    <row r="40" spans="1:6" x14ac:dyDescent="0.25">
      <c r="A40">
        <f>Demand!A40</f>
        <v>3.800000000000002</v>
      </c>
      <c r="B40">
        <f t="shared" si="3"/>
        <v>6.5789473684210487</v>
      </c>
      <c r="C40">
        <f t="shared" si="1"/>
        <v>32.703861190727487</v>
      </c>
      <c r="D40">
        <f t="shared" si="2"/>
        <v>91.128128010178997</v>
      </c>
      <c r="E40">
        <f>IF(A40&lt;=$K$4,($L$4-D40),0)</f>
        <v>0</v>
      </c>
      <c r="F40">
        <f>IF(A40&lt;=$K$4,(B40-$L$4),0)</f>
        <v>0</v>
      </c>
    </row>
    <row r="41" spans="1:6" x14ac:dyDescent="0.25">
      <c r="A41">
        <f>Demand!A41</f>
        <v>3.9000000000000021</v>
      </c>
      <c r="B41">
        <f t="shared" si="3"/>
        <v>6.410256410256407</v>
      </c>
      <c r="C41">
        <f t="shared" si="1"/>
        <v>34.264905208097495</v>
      </c>
      <c r="D41">
        <f t="shared" si="2"/>
        <v>96.063038315136154</v>
      </c>
      <c r="E41">
        <f>IF(A41&lt;=$K$4,($L$4-D41),0)</f>
        <v>0</v>
      </c>
      <c r="F41">
        <f>IF(A41&lt;=$K$4,(B41-$L$4),0)</f>
        <v>0</v>
      </c>
    </row>
    <row r="42" spans="1:6" x14ac:dyDescent="0.25">
      <c r="A42">
        <f>Demand!A42</f>
        <v>4.0000000000000018</v>
      </c>
      <c r="B42">
        <f t="shared" si="3"/>
        <v>6.2499999999999973</v>
      </c>
      <c r="C42">
        <f t="shared" si="1"/>
        <v>35.872921006284656</v>
      </c>
      <c r="D42">
        <f t="shared" si="2"/>
        <v>101.13006365540805</v>
      </c>
      <c r="E42">
        <f>IF(A42&lt;=$K$4,($L$4-D42),0)</f>
        <v>0</v>
      </c>
      <c r="F42">
        <f>IF(A42&lt;=$K$4,(B42-$L$4),0)</f>
        <v>0</v>
      </c>
    </row>
    <row r="43" spans="1:6" x14ac:dyDescent="0.25">
      <c r="A43">
        <f>Demand!A43</f>
        <v>4.1000000000000014</v>
      </c>
      <c r="B43">
        <f t="shared" si="3"/>
        <v>6.0975609756097544</v>
      </c>
      <c r="C43">
        <f t="shared" si="1"/>
        <v>37.527695185406635</v>
      </c>
      <c r="D43">
        <f t="shared" si="2"/>
        <v>106.32930543988708</v>
      </c>
      <c r="E43">
        <f>IF(A43&lt;=$K$4,($L$4-D43),0)</f>
        <v>0</v>
      </c>
      <c r="F43">
        <f>IF(A43&lt;=$K$4,(B43-$L$4),0)</f>
        <v>0</v>
      </c>
    </row>
    <row r="44" spans="1:6" x14ac:dyDescent="0.25">
      <c r="A44">
        <f>Demand!A44</f>
        <v>4.2000000000000011</v>
      </c>
      <c r="B44">
        <f t="shared" si="3"/>
        <v>5.9523809523809508</v>
      </c>
      <c r="C44">
        <f t="shared" si="1"/>
        <v>39.229037054714198</v>
      </c>
      <c r="D44">
        <f t="shared" si="2"/>
        <v>111.66086264776308</v>
      </c>
      <c r="E44">
        <f>IF(A44&lt;=$K$4,($L$4-D44),0)</f>
        <v>0</v>
      </c>
      <c r="F44">
        <f>IF(A44&lt;=$K$4,(B44-$L$4),0)</f>
        <v>0</v>
      </c>
    </row>
    <row r="45" spans="1:6" x14ac:dyDescent="0.25">
      <c r="A45">
        <f>Demand!A45</f>
        <v>4.3000000000000007</v>
      </c>
      <c r="B45">
        <f t="shared" si="3"/>
        <v>5.8139534883720918</v>
      </c>
      <c r="C45">
        <f t="shared" si="1"/>
        <v>40.97677593684827</v>
      </c>
      <c r="D45">
        <f t="shared" si="2"/>
        <v>117.12483194393768</v>
      </c>
      <c r="E45">
        <f>IF(A45&lt;=$K$4,($L$4-D45),0)</f>
        <v>0</v>
      </c>
      <c r="F45">
        <f>IF(A45&lt;=$K$4,(B45-$L$4),0)</f>
        <v>0</v>
      </c>
    </row>
    <row r="46" spans="1:6" x14ac:dyDescent="0.25">
      <c r="A46">
        <f>Demand!A46</f>
        <v>4.4000000000000004</v>
      </c>
      <c r="B46">
        <f t="shared" si="3"/>
        <v>5.6818181818181817</v>
      </c>
      <c r="C46">
        <f t="shared" si="1"/>
        <v>42.770758842227799</v>
      </c>
      <c r="D46">
        <f t="shared" si="2"/>
        <v>122.72130778636523</v>
      </c>
      <c r="E46">
        <f>IF(A46&lt;=$K$4,($L$4-D46),0)</f>
        <v>0</v>
      </c>
      <c r="F46">
        <f>IF(A46&lt;=$K$4,(B46-$L$4),0)</f>
        <v>0</v>
      </c>
    </row>
    <row r="47" spans="1:6" x14ac:dyDescent="0.25">
      <c r="A47">
        <f>Demand!A47</f>
        <v>4.5</v>
      </c>
      <c r="B47">
        <f t="shared" si="3"/>
        <v>5.5555555555555554</v>
      </c>
      <c r="C47">
        <f t="shared" si="1"/>
        <v>44.610848455822065</v>
      </c>
      <c r="D47">
        <f t="shared" si="2"/>
        <v>128.45038252606014</v>
      </c>
      <c r="E47">
        <f>IF(A47&lt;=$K$4,($L$4-D47),0)</f>
        <v>0</v>
      </c>
      <c r="F47">
        <f>IF(A47&lt;=$K$4,(B47-$L$4),0)</f>
        <v>0</v>
      </c>
    </row>
    <row r="48" spans="1:6" x14ac:dyDescent="0.25">
      <c r="A48">
        <f>Demand!A48</f>
        <v>4.5999999999999996</v>
      </c>
      <c r="B48">
        <f t="shared" si="3"/>
        <v>5.4347826086956523</v>
      </c>
      <c r="C48">
        <f t="shared" si="1"/>
        <v>46.496921388618027</v>
      </c>
      <c r="D48">
        <f t="shared" si="2"/>
        <v>134.31214650042355</v>
      </c>
      <c r="E48">
        <f>IF(A48&lt;=$K$4,($L$4-D48),0)</f>
        <v>0</v>
      </c>
      <c r="F48">
        <f>IF(A48&lt;=$K$4,(B48-$L$4),0)</f>
        <v>0</v>
      </c>
    </row>
    <row r="49" spans="1:6" x14ac:dyDescent="0.25">
      <c r="A49">
        <f>Demand!A49</f>
        <v>4.6999999999999993</v>
      </c>
      <c r="B49">
        <f t="shared" si="3"/>
        <v>5.3191489361702136</v>
      </c>
      <c r="C49">
        <f t="shared" si="1"/>
        <v>48.428866654224663</v>
      </c>
      <c r="D49">
        <f t="shared" si="2"/>
        <v>140.30668812047449</v>
      </c>
      <c r="E49">
        <f>IF(A49&lt;=$K$4,($L$4-D49),0)</f>
        <v>0</v>
      </c>
      <c r="F49">
        <f>IF(A49&lt;=$K$4,(B49-$L$4),0)</f>
        <v>0</v>
      </c>
    </row>
    <row r="50" spans="1:6" x14ac:dyDescent="0.25">
      <c r="A50">
        <f>Demand!A50</f>
        <v>4.7999999999999989</v>
      </c>
      <c r="B50">
        <f t="shared" si="3"/>
        <v>5.2083333333333348</v>
      </c>
      <c r="C50">
        <f t="shared" si="1"/>
        <v>50.406584337659964</v>
      </c>
      <c r="D50">
        <f t="shared" si="2"/>
        <v>146.43409395250492</v>
      </c>
      <c r="E50">
        <f>IF(A50&lt;=$K$4,($L$4-D50),0)</f>
        <v>0</v>
      </c>
      <c r="F50">
        <f>IF(A50&lt;=$K$4,(B50-$L$4),0)</f>
        <v>0</v>
      </c>
    </row>
    <row r="51" spans="1:6" x14ac:dyDescent="0.25">
      <c r="A51">
        <f>Demand!A51</f>
        <v>4.8999999999999986</v>
      </c>
      <c r="B51">
        <f t="shared" si="3"/>
        <v>5.1020408163265323</v>
      </c>
      <c r="C51">
        <f t="shared" si="1"/>
        <v>52.429984428757287</v>
      </c>
      <c r="D51">
        <f t="shared" si="2"/>
        <v>152.69444879462628</v>
      </c>
      <c r="E51">
        <f>IF(A51&lt;=$K$4,($L$4-D51),0)</f>
        <v>0</v>
      </c>
      <c r="F51">
        <f>IF(A51&lt;=$K$4,(B51-$L$4),0)</f>
        <v>0</v>
      </c>
    </row>
    <row r="52" spans="1:6" x14ac:dyDescent="0.25">
      <c r="A52">
        <f>Demand!A52</f>
        <v>4.9999999999999982</v>
      </c>
      <c r="B52">
        <f t="shared" si="3"/>
        <v>5.0000000000000018</v>
      </c>
      <c r="C52">
        <f t="shared" si="1"/>
        <v>54.498985797046288</v>
      </c>
      <c r="D52">
        <f t="shared" si="2"/>
        <v>159.08783574862511</v>
      </c>
      <c r="E52">
        <f>IF(A52&lt;=$K$4,($L$4-D52),0)</f>
        <v>0</v>
      </c>
      <c r="F52">
        <f>IF(A52&lt;=$K$4,(B52-$L$4),0)</f>
        <v>0</v>
      </c>
    </row>
    <row r="53" spans="1:6" x14ac:dyDescent="0.25">
      <c r="A53">
        <f>Demand!A53</f>
        <v>5.0999999999999979</v>
      </c>
      <c r="B53">
        <f t="shared" si="3"/>
        <v>4.9019607843137276</v>
      </c>
      <c r="C53">
        <f t="shared" si="1"/>
        <v>56.613515288602017</v>
      </c>
      <c r="D53">
        <f t="shared" si="2"/>
        <v>165.61433628750461</v>
      </c>
      <c r="E53">
        <f>IF(A53&lt;=$K$4,($L$4-D53),0)</f>
        <v>0</v>
      </c>
      <c r="F53">
        <f>IF(A53&lt;=$K$4,(B53-$L$4),0)</f>
        <v>0</v>
      </c>
    </row>
    <row r="54" spans="1:6" x14ac:dyDescent="0.25">
      <c r="A54">
        <f>Demand!A54</f>
        <v>5.1999999999999975</v>
      </c>
      <c r="B54">
        <f t="shared" si="3"/>
        <v>4.8076923076923102</v>
      </c>
      <c r="C54">
        <f t="shared" si="1"/>
        <v>58.773506928364114</v>
      </c>
      <c r="D54">
        <f t="shared" si="2"/>
        <v>172.27403031905209</v>
      </c>
      <c r="E54">
        <f>IF(A54&lt;=$K$4,($L$4-D54),0)</f>
        <v>0</v>
      </c>
      <c r="F54">
        <f>IF(A54&lt;=$K$4,(B54-$L$4),0)</f>
        <v>0</v>
      </c>
    </row>
    <row r="55" spans="1:6" x14ac:dyDescent="0.25">
      <c r="A55">
        <f>Demand!A55</f>
        <v>5.2999999999999972</v>
      </c>
      <c r="B55">
        <f t="shared" si="3"/>
        <v>4.7169811320754746</v>
      </c>
      <c r="C55">
        <f t="shared" si="1"/>
        <v>60.978901213923514</v>
      </c>
      <c r="D55">
        <f t="shared" si="2"/>
        <v>179.06699624573733</v>
      </c>
      <c r="E55">
        <f>IF(A55&lt;=$K$4,($L$4-D55),0)</f>
        <v>0</v>
      </c>
      <c r="F55">
        <f>IF(A55&lt;=$K$4,(B55-$L$4),0)</f>
        <v>0</v>
      </c>
    </row>
    <row r="56" spans="1:6" x14ac:dyDescent="0.25">
      <c r="A56">
        <f>Demand!A56</f>
        <v>5.3999999999999968</v>
      </c>
      <c r="B56">
        <f t="shared" si="3"/>
        <v>4.6296296296296324</v>
      </c>
      <c r="C56">
        <f t="shared" si="1"/>
        <v>63.229644488855108</v>
      </c>
      <c r="D56">
        <f t="shared" si="2"/>
        <v>185.99331102122198</v>
      </c>
      <c r="E56">
        <f>IF(A56&lt;=$K$4,($L$4-D56),0)</f>
        <v>0</v>
      </c>
      <c r="F56">
        <f>IF(A56&lt;=$K$4,(B56-$L$4),0)</f>
        <v>0</v>
      </c>
    </row>
    <row r="57" spans="1:6" x14ac:dyDescent="0.25">
      <c r="A57">
        <f>Demand!A57</f>
        <v>5.4999999999999964</v>
      </c>
      <c r="B57">
        <f t="shared" si="3"/>
        <v>4.5454545454545485</v>
      </c>
      <c r="C57">
        <f t="shared" si="1"/>
        <v>65.525688385412209</v>
      </c>
      <c r="D57">
        <f t="shared" si="2"/>
        <v>193.05305020372847</v>
      </c>
      <c r="E57">
        <f>IF(A57&lt;=$K$4,($L$4-D57),0)</f>
        <v>0</v>
      </c>
      <c r="F57">
        <f>IF(A57&lt;=$K$4,(B57-$L$4),0)</f>
        <v>0</v>
      </c>
    </row>
    <row r="58" spans="1:6" x14ac:dyDescent="0.25">
      <c r="A58">
        <f>Demand!A58</f>
        <v>5.5999999999999961</v>
      </c>
      <c r="B58">
        <f t="shared" si="3"/>
        <v>4.4642857142857171</v>
      </c>
      <c r="C58">
        <f t="shared" si="1"/>
        <v>67.866989327859457</v>
      </c>
      <c r="D58">
        <f t="shared" si="2"/>
        <v>200.24628800650049</v>
      </c>
      <c r="E58">
        <f>IF(A58&lt;=$K$4,($L$4-D58),0)</f>
        <v>0</v>
      </c>
      <c r="F58">
        <f>IF(A58&lt;=$K$4,(B58-$L$4),0)</f>
        <v>0</v>
      </c>
    </row>
    <row r="59" spans="1:6" x14ac:dyDescent="0.25">
      <c r="A59">
        <f>Demand!A59</f>
        <v>5.6999999999999957</v>
      </c>
      <c r="B59">
        <f t="shared" si="3"/>
        <v>4.3859649122807047</v>
      </c>
      <c r="C59">
        <f t="shared" si="1"/>
        <v>70.253508088947527</v>
      </c>
      <c r="D59">
        <f t="shared" si="2"/>
        <v>207.57309734556134</v>
      </c>
      <c r="E59">
        <f>IF(A59&lt;=$K$4,($L$4-D59),0)</f>
        <v>0</v>
      </c>
      <c r="F59">
        <f>IF(A59&lt;=$K$4,(B59-$L$4),0)</f>
        <v>0</v>
      </c>
    </row>
    <row r="60" spans="1:6" x14ac:dyDescent="0.25">
      <c r="A60">
        <f>Demand!A60</f>
        <v>5.7999999999999954</v>
      </c>
      <c r="B60">
        <f t="shared" si="3"/>
        <v>4.31034482758621</v>
      </c>
      <c r="C60">
        <f t="shared" si="1"/>
        <v>72.685209393071176</v>
      </c>
      <c r="D60">
        <f t="shared" si="2"/>
        <v>215.03354988495965</v>
      </c>
      <c r="E60">
        <f>IF(A60&lt;=$K$4,($L$4-D60),0)</f>
        <v>0</v>
      </c>
      <c r="F60">
        <f>IF(A60&lt;=$K$4,(B60-$L$4),0)</f>
        <v>0</v>
      </c>
    </row>
    <row r="61" spans="1:6" x14ac:dyDescent="0.25">
      <c r="A61">
        <f>Demand!A61</f>
        <v>5.899999999999995</v>
      </c>
      <c r="B61">
        <f t="shared" si="3"/>
        <v>4.2372881355932241</v>
      </c>
      <c r="C61">
        <f t="shared" si="1"/>
        <v>75.162061560531285</v>
      </c>
      <c r="D61">
        <f t="shared" si="2"/>
        <v>222.62771607967878</v>
      </c>
      <c r="E61">
        <f>IF(A61&lt;=$K$4,($L$4-D61),0)</f>
        <v>0</v>
      </c>
      <c r="F61">
        <f>IF(A61&lt;=$K$4,(B61-$L$4),0)</f>
        <v>0</v>
      </c>
    </row>
    <row r="62" spans="1:6" x14ac:dyDescent="0.25">
      <c r="A62">
        <f>Demand!A62</f>
        <v>5.9999999999999947</v>
      </c>
      <c r="B62">
        <f t="shared" si="3"/>
        <v>4.1666666666666705</v>
      </c>
      <c r="C62">
        <f t="shared" si="1"/>
        <v>77.684036188067068</v>
      </c>
      <c r="D62">
        <f t="shared" si="2"/>
        <v>230.35566521636483</v>
      </c>
      <c r="E62">
        <f>IF(A62&lt;=$K$4,($L$4-D62),0)</f>
        <v>0</v>
      </c>
      <c r="F62">
        <f>IF(A62&lt;=$K$4,(B62-$L$4),0)</f>
        <v>0</v>
      </c>
    </row>
    <row r="63" spans="1:6" x14ac:dyDescent="0.25">
      <c r="A63">
        <f>Demand!A63</f>
        <v>6.0999999999999943</v>
      </c>
      <c r="B63">
        <f t="shared" si="3"/>
        <v>4.098360655737709</v>
      </c>
      <c r="C63">
        <f t="shared" si="1"/>
        <v>80.251107861462373</v>
      </c>
      <c r="D63">
        <f t="shared" si="2"/>
        <v>238.21746545202208</v>
      </c>
      <c r="E63">
        <f>IF(A63&lt;=$K$4,($L$4-D63),0)</f>
        <v>0</v>
      </c>
      <c r="F63">
        <f>IF(A63&lt;=$K$4,(B63-$L$4),0)</f>
        <v>0</v>
      </c>
    </row>
    <row r="64" spans="1:6" x14ac:dyDescent="0.25">
      <c r="A64">
        <f>Demand!A64</f>
        <v>6.199999999999994</v>
      </c>
      <c r="B64">
        <f t="shared" si="3"/>
        <v>4.0322580645161326</v>
      </c>
      <c r="C64">
        <f t="shared" si="1"/>
        <v>82.863253896573013</v>
      </c>
      <c r="D64">
        <f t="shared" si="2"/>
        <v>246.21318385080778</v>
      </c>
      <c r="E64">
        <f>IF(A64&lt;=$K$4,($L$4-D64),0)</f>
        <v>0</v>
      </c>
      <c r="F64">
        <f>IF(A64&lt;=$K$4,(B64-$L$4),0)</f>
        <v>0</v>
      </c>
    </row>
    <row r="65" spans="1:6" x14ac:dyDescent="0.25">
      <c r="A65">
        <f>Demand!A65</f>
        <v>6.2999999999999936</v>
      </c>
      <c r="B65">
        <f t="shared" si="3"/>
        <v>3.9682539682539724</v>
      </c>
      <c r="C65">
        <f t="shared" si="1"/>
        <v>85.520454105587646</v>
      </c>
      <c r="D65">
        <f t="shared" si="2"/>
        <v>254.34288641904863</v>
      </c>
      <c r="E65">
        <f>IF(A65&lt;=$K$4,($L$4-D65),0)</f>
        <v>0</v>
      </c>
      <c r="F65">
        <f>IF(A65&lt;=$K$4,(B65-$L$4),0)</f>
        <v>0</v>
      </c>
    </row>
    <row r="66" spans="1:6" x14ac:dyDescent="0.25">
      <c r="A66">
        <f>Demand!A66</f>
        <v>6.3999999999999932</v>
      </c>
      <c r="B66">
        <f t="shared" si="3"/>
        <v>3.906250000000004</v>
      </c>
      <c r="C66">
        <f t="shared" si="1"/>
        <v>88.222690585735734</v>
      </c>
      <c r="D66">
        <f t="shared" si="2"/>
        <v>262.60663813859315</v>
      </c>
      <c r="E66">
        <f>IF(A66&lt;=$K$4,($L$4-D66),0)</f>
        <v>0</v>
      </c>
      <c r="F66">
        <f>IF(A66&lt;=$K$4,(B66-$L$4),0)</f>
        <v>0</v>
      </c>
    </row>
    <row r="67" spans="1:6" x14ac:dyDescent="0.25">
      <c r="A67">
        <f>Demand!A67</f>
        <v>6.4999999999999929</v>
      </c>
      <c r="B67">
        <f t="shared" ref="B67:B98" si="4">$I$2/A67</f>
        <v>3.8461538461538503</v>
      </c>
      <c r="C67">
        <f t="shared" si="1"/>
        <v>90.969947528000773</v>
      </c>
      <c r="D67">
        <f t="shared" si="2"/>
        <v>271.0045029986037</v>
      </c>
      <c r="E67">
        <f>IF(A67&lt;=$K$4,($L$4-D67),0)</f>
        <v>0</v>
      </c>
      <c r="F67">
        <f>IF(A67&lt;=$K$4,(B67-$L$4),0)</f>
        <v>0</v>
      </c>
    </row>
    <row r="68" spans="1:6" x14ac:dyDescent="0.25">
      <c r="A68">
        <f>Demand!A68</f>
        <v>6.5999999999999925</v>
      </c>
      <c r="B68">
        <f t="shared" si="4"/>
        <v>3.7878787878787921</v>
      </c>
      <c r="C68">
        <f t="shared" ref="C68:C102" si="5">($I$3/A68)+$I$4*A68^((1-$I$5)/$I$5)</f>
        <v>93.762211043693242</v>
      </c>
      <c r="D68">
        <f t="shared" ref="D68:D102" si="6">($I$4/$I$5)*A68^((1-$I$5)/$I$5)</f>
        <v>279.53654402588404</v>
      </c>
      <c r="E68">
        <f>IF(A68&lt;=$K$4,($L$4-D68),0)</f>
        <v>0</v>
      </c>
      <c r="F68">
        <f>IF(A68&lt;=$K$4,(B68-$L$4),0)</f>
        <v>0</v>
      </c>
    </row>
    <row r="69" spans="1:6" x14ac:dyDescent="0.25">
      <c r="A69">
        <f>Demand!A69</f>
        <v>6.6999999999999922</v>
      </c>
      <c r="B69">
        <f t="shared" si="4"/>
        <v>3.7313432835820941</v>
      </c>
      <c r="C69">
        <f t="shared" si="5"/>
        <v>96.599469006996529</v>
      </c>
      <c r="D69">
        <f t="shared" si="6"/>
        <v>288.20282331382936</v>
      </c>
      <c r="E69">
        <f>IF(A69&lt;=$K$4,($L$4-D69),0)</f>
        <v>0</v>
      </c>
      <c r="F69">
        <f>IF(A69&lt;=$K$4,(B69-$L$4),0)</f>
        <v>0</v>
      </c>
    </row>
    <row r="70" spans="1:6" x14ac:dyDescent="0.25">
      <c r="A70">
        <f>Demand!A70</f>
        <v>6.7999999999999918</v>
      </c>
      <c r="B70">
        <f t="shared" si="4"/>
        <v>3.6764705882352984</v>
      </c>
      <c r="C70">
        <f t="shared" si="5"/>
        <v>99.481710911822788</v>
      </c>
      <c r="D70">
        <f t="shared" si="6"/>
        <v>297.00340205008689</v>
      </c>
      <c r="E70">
        <f>IF(A70&lt;=$K$4,($L$4-D70),0)</f>
        <v>0</v>
      </c>
      <c r="F70">
        <f>IF(A70&lt;=$K$4,(B70-$L$4),0)</f>
        <v>0</v>
      </c>
    </row>
    <row r="71" spans="1:6" x14ac:dyDescent="0.25">
      <c r="A71">
        <f>Demand!A71</f>
        <v>6.8999999999999915</v>
      </c>
      <c r="B71">
        <f t="shared" si="4"/>
        <v>3.623188405797106</v>
      </c>
      <c r="C71">
        <f t="shared" si="5"/>
        <v>102.40892774150693</v>
      </c>
      <c r="D71">
        <f t="shared" si="6"/>
        <v>305.93834054299418</v>
      </c>
      <c r="E71">
        <f>IF(A71&lt;=$K$4,($L$4-D71),0)</f>
        <v>0</v>
      </c>
      <c r="F71">
        <f>IF(A71&lt;=$K$4,(B71-$L$4),0)</f>
        <v>0</v>
      </c>
    </row>
    <row r="72" spans="1:6" x14ac:dyDescent="0.25">
      <c r="A72">
        <f>Demand!A72</f>
        <v>6.9999999999999911</v>
      </c>
      <c r="B72">
        <f t="shared" si="4"/>
        <v>3.5714285714285761</v>
      </c>
      <c r="C72">
        <f t="shared" si="5"/>
        <v>105.38111185004023</v>
      </c>
      <c r="D72">
        <f t="shared" si="6"/>
        <v>315.00769824687512</v>
      </c>
      <c r="E72">
        <f>IF(A72&lt;=$K$4,($L$4-D72),0)</f>
        <v>0</v>
      </c>
      <c r="F72">
        <f>IF(A72&lt;=$K$4,(B72-$L$4),0)</f>
        <v>0</v>
      </c>
    </row>
    <row r="73" spans="1:6" x14ac:dyDescent="0.25">
      <c r="A73">
        <f>Demand!A73</f>
        <v>7.0999999999999908</v>
      </c>
      <c r="B73">
        <f t="shared" si="4"/>
        <v>3.5211267605633849</v>
      </c>
      <c r="C73">
        <f t="shared" si="5"/>
        <v>108.39825685368811</v>
      </c>
      <c r="D73">
        <f t="shared" si="6"/>
        <v>324.21153378625075</v>
      </c>
      <c r="E73">
        <f>IF(A73&lt;=$K$4,($L$4-D73),0)</f>
        <v>0</v>
      </c>
      <c r="F73">
        <f>IF(A73&lt;=$K$4,(B73-$L$4),0)</f>
        <v>0</v>
      </c>
    </row>
    <row r="74" spans="1:6" x14ac:dyDescent="0.25">
      <c r="A74">
        <f>Demand!A74</f>
        <v>7.1999999999999904</v>
      </c>
      <c r="B74">
        <f t="shared" si="4"/>
        <v>3.4722222222222268</v>
      </c>
      <c r="C74">
        <f t="shared" si="5"/>
        <v>111.4603575319699</v>
      </c>
      <c r="D74">
        <f t="shared" si="6"/>
        <v>333.54990497903339</v>
      </c>
      <c r="E74">
        <f>IF(A74&lt;=$K$4,($L$4-D74),0)</f>
        <v>0</v>
      </c>
      <c r="F74">
        <f>IF(A74&lt;=$K$4,(B74-$L$4),0)</f>
        <v>0</v>
      </c>
    </row>
    <row r="75" spans="1:6" x14ac:dyDescent="0.25">
      <c r="A75">
        <f>Demand!A75</f>
        <v>7.2999999999999901</v>
      </c>
      <c r="B75">
        <f t="shared" si="4"/>
        <v>3.4246575342465801</v>
      </c>
      <c r="C75">
        <f t="shared" si="5"/>
        <v>114.56740973708737</v>
      </c>
      <c r="D75">
        <f t="shared" si="6"/>
        <v>343.02286885875378</v>
      </c>
      <c r="E75">
        <f>IF(A75&lt;=$K$4,($L$4-D75),0)</f>
        <v>0</v>
      </c>
      <c r="F75">
        <f>IF(A75&lt;=$K$4,(B75-$L$4),0)</f>
        <v>0</v>
      </c>
    </row>
    <row r="76" spans="1:6" x14ac:dyDescent="0.25">
      <c r="A76">
        <f>Demand!A76</f>
        <v>7.3999999999999897</v>
      </c>
      <c r="B76">
        <f t="shared" si="4"/>
        <v>3.378378378378383</v>
      </c>
      <c r="C76">
        <f t="shared" si="5"/>
        <v>117.71941031099171</v>
      </c>
      <c r="D76">
        <f t="shared" si="6"/>
        <v>352.63048169587984</v>
      </c>
      <c r="E76">
        <f>IF(A76&lt;=$K$4,($L$4-D76),0)</f>
        <v>0</v>
      </c>
      <c r="F76">
        <f>IF(A76&lt;=$K$4,(B76-$L$4),0)</f>
        <v>0</v>
      </c>
    </row>
    <row r="77" spans="1:6" x14ac:dyDescent="0.25">
      <c r="A77">
        <f>Demand!A77</f>
        <v>7.4999999999999893</v>
      </c>
      <c r="B77">
        <f t="shared" si="4"/>
        <v>3.3333333333333379</v>
      </c>
      <c r="C77">
        <f t="shared" si="5"/>
        <v>120.91635700936347</v>
      </c>
      <c r="D77">
        <f t="shared" si="6"/>
        <v>362.37279901827316</v>
      </c>
      <c r="E77">
        <f>IF(A77&lt;=$K$4,($L$4-D77),0)</f>
        <v>0</v>
      </c>
      <c r="F77">
        <f>IF(A77&lt;=$K$4,(B77-$L$4),0)</f>
        <v>0</v>
      </c>
    </row>
    <row r="78" spans="1:6" x14ac:dyDescent="0.25">
      <c r="A78">
        <f>Demand!A78</f>
        <v>7.599999999999989</v>
      </c>
      <c r="B78">
        <f t="shared" si="4"/>
        <v>3.289473684210531</v>
      </c>
      <c r="C78">
        <f t="shared" si="5"/>
        <v>124.15824843185709</v>
      </c>
      <c r="D78">
        <f t="shared" si="6"/>
        <v>372.24987563082692</v>
      </c>
      <c r="E78">
        <f>IF(A78&lt;=$K$4,($L$4-D78),0)</f>
        <v>0</v>
      </c>
      <c r="F78">
        <f>IF(A78&lt;=$K$4,(B78-$L$4),0)</f>
        <v>0</v>
      </c>
    </row>
    <row r="79" spans="1:6" x14ac:dyDescent="0.25">
      <c r="A79">
        <f>Demand!A79</f>
        <v>7.6999999999999886</v>
      </c>
      <c r="B79">
        <f t="shared" si="4"/>
        <v>3.2467532467532516</v>
      </c>
      <c r="C79">
        <f t="shared" si="5"/>
        <v>127.44508395803268</v>
      </c>
      <c r="D79">
        <f t="shared" si="6"/>
        <v>382.26176563433751</v>
      </c>
      <c r="E79">
        <f>IF(A79&lt;=$K$4,($L$4-D79),0)</f>
        <v>0</v>
      </c>
      <c r="F79">
        <f>IF(A79&lt;=$K$4,(B79-$L$4),0)</f>
        <v>0</v>
      </c>
    </row>
    <row r="80" spans="1:6" x14ac:dyDescent="0.25">
      <c r="A80">
        <f>Demand!A80</f>
        <v>7.7999999999999883</v>
      </c>
      <c r="B80">
        <f t="shared" si="4"/>
        <v>3.2051282051282097</v>
      </c>
      <c r="C80">
        <f t="shared" si="5"/>
        <v>130.77686368845093</v>
      </c>
      <c r="D80">
        <f t="shared" si="6"/>
        <v>392.40852244363532</v>
      </c>
      <c r="E80">
        <f>IF(A80&lt;=$K$4,($L$4-D80),0)</f>
        <v>0</v>
      </c>
      <c r="F80">
        <f>IF(A80&lt;=$K$4,(B80-$L$4),0)</f>
        <v>0</v>
      </c>
    </row>
    <row r="81" spans="1:6" x14ac:dyDescent="0.25">
      <c r="A81">
        <f>Demand!A81</f>
        <v>7.8999999999999879</v>
      </c>
      <c r="B81">
        <f t="shared" si="4"/>
        <v>3.1645569620253213</v>
      </c>
      <c r="C81">
        <f t="shared" si="5"/>
        <v>134.15358839046908</v>
      </c>
      <c r="D81">
        <f t="shared" si="6"/>
        <v>402.69019880502714</v>
      </c>
      <c r="E81">
        <f>IF(A81&lt;=$K$4,($L$4-D81),0)</f>
        <v>0</v>
      </c>
      <c r="F81">
        <f>IF(A81&lt;=$K$4,(B81-$L$4),0)</f>
        <v>0</v>
      </c>
    </row>
    <row r="82" spans="1:6" x14ac:dyDescent="0.25">
      <c r="A82">
        <f>Demand!A82</f>
        <v>7.9999999999999876</v>
      </c>
      <c r="B82">
        <f t="shared" si="4"/>
        <v>3.1250000000000049</v>
      </c>
      <c r="C82">
        <f t="shared" si="5"/>
        <v>137.57525944831471</v>
      </c>
      <c r="D82">
        <f t="shared" si="6"/>
        <v>413.10684681307487</v>
      </c>
      <c r="E82">
        <f>IF(A82&lt;=$K$4,($L$4-D82),0)</f>
        <v>0</v>
      </c>
      <c r="F82">
        <f>IF(A82&lt;=$K$4,(B82-$L$4),0)</f>
        <v>0</v>
      </c>
    </row>
    <row r="83" spans="1:6" x14ac:dyDescent="0.25">
      <c r="A83">
        <f>Demand!A83</f>
        <v>8.0999999999999872</v>
      </c>
      <c r="B83">
        <f t="shared" si="4"/>
        <v>3.0864197530864246</v>
      </c>
      <c r="C83">
        <f t="shared" si="5"/>
        <v>141.04187881706133</v>
      </c>
      <c r="D83">
        <f t="shared" si="6"/>
        <v>423.65851792674772</v>
      </c>
      <c r="E83">
        <f>IF(A83&lt;=$K$4,($L$4-D83),0)</f>
        <v>0</v>
      </c>
      <c r="F83">
        <f>IF(A83&lt;=$K$4,(B83-$L$4),0)</f>
        <v>0</v>
      </c>
    </row>
    <row r="84" spans="1:6" x14ac:dyDescent="0.25">
      <c r="A84">
        <f>Demand!A84</f>
        <v>8.1999999999999869</v>
      </c>
      <c r="B84">
        <f t="shared" si="4"/>
        <v>3.048780487804883</v>
      </c>
      <c r="C84">
        <f t="shared" si="5"/>
        <v>144.55344898016554</v>
      </c>
      <c r="D84">
        <f t="shared" si="6"/>
        <v>434.34526298498059</v>
      </c>
      <c r="E84">
        <f>IF(A84&lt;=$K$4,($L$4-D84),0)</f>
        <v>0</v>
      </c>
      <c r="F84">
        <f>IF(A84&lt;=$K$4,(B84-$L$4),0)</f>
        <v>0</v>
      </c>
    </row>
    <row r="85" spans="1:6" x14ac:dyDescent="0.25">
      <c r="A85">
        <f>Demand!A85</f>
        <v>8.2999999999999865</v>
      </c>
      <c r="B85">
        <f t="shared" si="4"/>
        <v>3.0120481927710894</v>
      </c>
      <c r="C85">
        <f t="shared" si="5"/>
        <v>148.10997291025669</v>
      </c>
      <c r="D85">
        <f t="shared" si="6"/>
        <v>445.16713222166135</v>
      </c>
      <c r="E85">
        <f>IF(A85&lt;=$K$4,($L$4-D85),0)</f>
        <v>0</v>
      </c>
      <c r="F85">
        <f>IF(A85&lt;=$K$4,(B85-$L$4),0)</f>
        <v>0</v>
      </c>
    </row>
    <row r="86" spans="1:6" x14ac:dyDescent="0.25">
      <c r="A86">
        <f>Demand!A86</f>
        <v>8.3999999999999861</v>
      </c>
      <c r="B86">
        <f t="shared" si="4"/>
        <v>2.9761904761904812</v>
      </c>
      <c r="C86">
        <f t="shared" si="5"/>
        <v>151.71145403290336</v>
      </c>
      <c r="D86">
        <f t="shared" si="6"/>
        <v>456.12417528008228</v>
      </c>
      <c r="E86">
        <f>IF(A86&lt;=$K$4,($L$4-D86),0)</f>
        <v>0</v>
      </c>
      <c r="F86">
        <f>IF(A86&lt;=$K$4,(B86-$L$4),0)</f>
        <v>0</v>
      </c>
    </row>
    <row r="87" spans="1:6" x14ac:dyDescent="0.25">
      <c r="A87">
        <f>Demand!A87</f>
        <v>8.4999999999999858</v>
      </c>
      <c r="B87">
        <f t="shared" si="4"/>
        <v>2.9411764705882404</v>
      </c>
      <c r="C87">
        <f t="shared" si="5"/>
        <v>155.35789619310412</v>
      </c>
      <c r="D87">
        <f t="shared" si="6"/>
        <v>467.21644122687519</v>
      </c>
      <c r="E87">
        <f>IF(A87&lt;=$K$4,($L$4-D87),0)</f>
        <v>0</v>
      </c>
      <c r="F87">
        <f>IF(A87&lt;=$K$4,(B87-$L$4),0)</f>
        <v>0</v>
      </c>
    </row>
    <row r="88" spans="1:6" x14ac:dyDescent="0.25">
      <c r="A88">
        <f>Demand!A88</f>
        <v>8.5999999999999854</v>
      </c>
      <c r="B88">
        <f t="shared" si="4"/>
        <v>2.9069767441860512</v>
      </c>
      <c r="C88">
        <f t="shared" si="5"/>
        <v>159.04930362427538</v>
      </c>
      <c r="D88">
        <f t="shared" si="6"/>
        <v>478.44397856545748</v>
      </c>
      <c r="E88">
        <f>IF(A88&lt;=$K$4,($L$4-D88),0)</f>
        <v>0</v>
      </c>
      <c r="F88">
        <f>IF(A88&lt;=$K$4,(B88-$L$4),0)</f>
        <v>0</v>
      </c>
    </row>
    <row r="89" spans="1:6" x14ac:dyDescent="0.25">
      <c r="A89">
        <f>Demand!A89</f>
        <v>8.6999999999999851</v>
      </c>
      <c r="B89">
        <f t="shared" si="4"/>
        <v>2.8735632183908093</v>
      </c>
      <c r="C89">
        <f t="shared" si="5"/>
        <v>162.78568091952954</v>
      </c>
      <c r="D89">
        <f t="shared" si="6"/>
        <v>489.80683524900968</v>
      </c>
      <c r="E89">
        <f>IF(A89&lt;=$K$4,($L$4-D89),0)</f>
        <v>0</v>
      </c>
      <c r="F89">
        <f>IF(A89&lt;=$K$4,(B89-$L$4),0)</f>
        <v>0</v>
      </c>
    </row>
    <row r="90" spans="1:6" x14ac:dyDescent="0.25">
      <c r="A90">
        <f>Demand!A90</f>
        <v>8.7999999999999847</v>
      </c>
      <c r="B90">
        <f t="shared" si="4"/>
        <v>2.8409090909090957</v>
      </c>
      <c r="C90">
        <f t="shared" si="5"/>
        <v>166.567033005057</v>
      </c>
      <c r="D90">
        <f t="shared" si="6"/>
        <v>501.30505869301021</v>
      </c>
      <c r="E90">
        <f>IF(A90&lt;=$K$4,($L$4-D90),0)</f>
        <v>0</v>
      </c>
      <c r="F90">
        <f>IF(A90&lt;=$K$4,(B90-$L$4),0)</f>
        <v>0</v>
      </c>
    </row>
    <row r="91" spans="1:6" x14ac:dyDescent="0.25">
      <c r="A91">
        <f>Demand!A91</f>
        <v>8.8999999999999844</v>
      </c>
      <c r="B91">
        <f t="shared" si="4"/>
        <v>2.8089887640449489</v>
      </c>
      <c r="C91">
        <f t="shared" si="5"/>
        <v>170.39336511544076</v>
      </c>
      <c r="D91">
        <f t="shared" si="6"/>
        <v>512.93869578734177</v>
      </c>
      <c r="E91">
        <f>IF(A91&lt;=$K$4,($L$4-D91),0)</f>
        <v>0</v>
      </c>
      <c r="F91">
        <f>IF(A91&lt;=$K$4,(B91-$L$4),0)</f>
        <v>0</v>
      </c>
    </row>
    <row r="92" spans="1:6" x14ac:dyDescent="0.25">
      <c r="A92">
        <f>Demand!A92</f>
        <v>8.999999999999984</v>
      </c>
      <c r="B92">
        <f t="shared" si="4"/>
        <v>2.7777777777777826</v>
      </c>
      <c r="C92">
        <f t="shared" si="5"/>
        <v>174.26468277074886</v>
      </c>
      <c r="D92">
        <f t="shared" si="6"/>
        <v>524.70779290799317</v>
      </c>
      <c r="E92">
        <f>IF(A92&lt;=$K$4,($L$4-D92),0)</f>
        <v>0</v>
      </c>
      <c r="F92">
        <f>IF(A92&lt;=$K$4,(B92-$L$4),0)</f>
        <v>0</v>
      </c>
    </row>
    <row r="93" spans="1:6" x14ac:dyDescent="0.25">
      <c r="A93">
        <f>Demand!A93</f>
        <v>9.0999999999999837</v>
      </c>
      <c r="B93">
        <f t="shared" si="4"/>
        <v>2.7472527472527521</v>
      </c>
      <c r="C93">
        <f t="shared" si="5"/>
        <v>178.18099175526294</v>
      </c>
      <c r="D93">
        <f t="shared" si="6"/>
        <v>536.61239592836921</v>
      </c>
      <c r="E93">
        <f>IF(A93&lt;=$K$4,($L$4-D93),0)</f>
        <v>0</v>
      </c>
      <c r="F93">
        <f>IF(A93&lt;=$K$4,(B93-$L$4),0)</f>
        <v>0</v>
      </c>
    </row>
    <row r="94" spans="1:6" x14ac:dyDescent="0.25">
      <c r="A94">
        <f>Demand!A94</f>
        <v>9.1999999999999833</v>
      </c>
      <c r="B94">
        <f t="shared" si="4"/>
        <v>2.717391304347831</v>
      </c>
      <c r="C94">
        <f t="shared" si="5"/>
        <v>182.14229809771695</v>
      </c>
      <c r="D94">
        <f t="shared" si="6"/>
        <v>548.65255023023576</v>
      </c>
      <c r="E94">
        <f>IF(A94&lt;=$K$4,($L$4-D94),0)</f>
        <v>0</v>
      </c>
      <c r="F94">
        <f>IF(A94&lt;=$K$4,(B94-$L$4),0)</f>
        <v>0</v>
      </c>
    </row>
    <row r="95" spans="1:6" x14ac:dyDescent="0.25">
      <c r="A95">
        <f>Demand!A95</f>
        <v>9.2999999999999829</v>
      </c>
      <c r="B95">
        <f t="shared" si="4"/>
        <v>2.6881720430107574</v>
      </c>
      <c r="C95">
        <f t="shared" si="5"/>
        <v>186.14860805292497</v>
      </c>
      <c r="D95">
        <f t="shared" si="6"/>
        <v>560.8283007143051</v>
      </c>
      <c r="E95">
        <f>IF(A95&lt;=$K$4,($L$4-D95),0)</f>
        <v>0</v>
      </c>
      <c r="F95">
        <f>IF(A95&lt;=$K$4,(B95-$L$4),0)</f>
        <v>0</v>
      </c>
    </row>
    <row r="96" spans="1:6" x14ac:dyDescent="0.25">
      <c r="A96">
        <f>Demand!A96</f>
        <v>9.3999999999999826</v>
      </c>
      <c r="B96">
        <f t="shared" si="4"/>
        <v>2.6595744680851112</v>
      </c>
      <c r="C96">
        <f t="shared" si="5"/>
        <v>190.19992808469203</v>
      </c>
      <c r="D96">
        <f t="shared" si="6"/>
        <v>573.13969181047867</v>
      </c>
      <c r="E96">
        <f>IF(A96&lt;=$K$4,($L$4-D96),0)</f>
        <v>0</v>
      </c>
      <c r="F96">
        <f>IF(A96&lt;=$K$4,(B96-$L$4),0)</f>
        <v>0</v>
      </c>
    </row>
    <row r="97" spans="1:6" x14ac:dyDescent="0.25">
      <c r="A97">
        <f>Demand!A97</f>
        <v>9.4999999999999822</v>
      </c>
      <c r="B97">
        <f t="shared" si="4"/>
        <v>2.6315789473684261</v>
      </c>
      <c r="C97">
        <f t="shared" si="5"/>
        <v>194.29626484991263</v>
      </c>
      <c r="D97">
        <f t="shared" si="6"/>
        <v>585.5867674877735</v>
      </c>
      <c r="E97">
        <f>IF(A97&lt;=$K$4,($L$4-D97),0)</f>
        <v>0</v>
      </c>
      <c r="F97">
        <f>IF(A97&lt;=$K$4,(B97-$L$4),0)</f>
        <v>0</v>
      </c>
    </row>
    <row r="98" spans="1:6" x14ac:dyDescent="0.25">
      <c r="A98">
        <f>Demand!A98</f>
        <v>9.5999999999999819</v>
      </c>
      <c r="B98">
        <f t="shared" si="4"/>
        <v>2.6041666666666714</v>
      </c>
      <c r="C98">
        <f t="shared" si="5"/>
        <v>198.43762518376195</v>
      </c>
      <c r="D98">
        <f t="shared" si="6"/>
        <v>598.16957126392515</v>
      </c>
      <c r="E98">
        <f>IF(A98&lt;=$K$4,($L$4-D98),0)</f>
        <v>0</v>
      </c>
      <c r="F98">
        <f>IF(A98&lt;=$K$4,(B98-$L$4),0)</f>
        <v>0</v>
      </c>
    </row>
    <row r="99" spans="1:6" x14ac:dyDescent="0.25">
      <c r="A99">
        <f>Demand!A99</f>
        <v>9.6999999999999815</v>
      </c>
      <c r="B99">
        <f t="shared" ref="B99:B130" si="7">$I$2/A99</f>
        <v>2.577319587628871</v>
      </c>
      <c r="C99">
        <f t="shared" si="5"/>
        <v>202.62401608590272</v>
      </c>
      <c r="D99">
        <f t="shared" si="6"/>
        <v>610.88814621470055</v>
      </c>
      <c r="E99">
        <f>IF(A99&lt;=$K$4,($L$4-D99),0)</f>
        <v>0</v>
      </c>
      <c r="F99">
        <f>IF(A99&lt;=$K$4,(B99-$L$4),0)</f>
        <v>0</v>
      </c>
    </row>
    <row r="100" spans="1:6" x14ac:dyDescent="0.25">
      <c r="A100">
        <f>Demand!A100</f>
        <v>9.7999999999999812</v>
      </c>
      <c r="B100">
        <f t="shared" si="7"/>
        <v>2.5510204081632701</v>
      </c>
      <c r="C100">
        <f t="shared" si="5"/>
        <v>206.85544470762991</v>
      </c>
      <c r="D100">
        <f t="shared" si="6"/>
        <v>623.74253498292308</v>
      </c>
      <c r="E100">
        <f>IF(A100&lt;=$K$4,($L$4-D100),0)</f>
        <v>0</v>
      </c>
      <c r="F100">
        <f>IF(A100&lt;=$K$4,(B100-$L$4),0)</f>
        <v>0</v>
      </c>
    </row>
    <row r="101" spans="1:6" x14ac:dyDescent="0.25">
      <c r="A101">
        <f>Demand!A101</f>
        <v>9.8999999999999808</v>
      </c>
      <c r="B101">
        <f t="shared" si="7"/>
        <v>2.52525252525253</v>
      </c>
      <c r="C101">
        <f t="shared" si="5"/>
        <v>211.13191833988259</v>
      </c>
      <c r="D101">
        <f t="shared" si="6"/>
        <v>636.73277978721694</v>
      </c>
      <c r="E101">
        <f>IF(A101&lt;=$K$4,($L$4-D101),0)</f>
        <v>0</v>
      </c>
      <c r="F101">
        <f>IF(A101&lt;=$K$4,(B101-$L$4),0)</f>
        <v>0</v>
      </c>
    </row>
    <row r="102" spans="1:6" x14ac:dyDescent="0.25">
      <c r="A102">
        <f>Demand!A102</f>
        <v>9.9999999999999805</v>
      </c>
      <c r="B102">
        <f t="shared" si="7"/>
        <v>2.5000000000000049</v>
      </c>
      <c r="C102">
        <f t="shared" si="5"/>
        <v>215.4534444020635</v>
      </c>
      <c r="D102">
        <f t="shared" si="6"/>
        <v>649.85892243049545</v>
      </c>
      <c r="E102">
        <f>IF(A102&lt;=$K$4,($L$4-D102),0)</f>
        <v>0</v>
      </c>
      <c r="F102">
        <f>IF(A102&lt;=$K$4,(B102-$L$4),0)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</vt:lpstr>
      <vt:lpstr>Supply</vt:lpstr>
      <vt:lpstr>Equilibrium</vt:lpstr>
      <vt:lpstr>Simple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2025-05-09T13:11:31Z</dcterms:modified>
</cp:coreProperties>
</file>