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<sst xmlns="http://schemas.openxmlformats.org/spreadsheetml/2006/main" count="9" uniqueCount="9">
  <si>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Regression</t>
  </si>
  <si>
    <t xml:space="preserve">Regression Model</t>
  </si>
  <si>
    <t xml:space="preserve">Linear</t>
  </si>
  <si>
    <t xml:space="preserve">R^2</t>
  </si>
  <si>
    <t xml:space="preserve">Standard Error</t>
  </si>
  <si>
    <t xml:space="preserve">Slope</t>
  </si>
  <si>
    <t xml:space="preserve">A = 2.5</t>
  </si>
  <si>
    <t xml:space="preserve">Intercept</t>
  </si>
  <si>
    <t xml:space="preserve">B = 2.2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</si>
</sst>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Distance measurement with hall sensor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Sheet1!$A$1:$A$10</c:f>
              <c:numCache>
                <c:formatCode>General</c:formatCode>
                <c:ptCount val="10"/>
                <c:pt idx="0">
                  <c:v>4</c:v>
                </c:pt>
                <c:pt idx="1">
                  <c:v>7</c:v>
                </c:pt>
                <c:pt idx="2">
                  <c:v>11</c:v>
                </c:pt>
                <c:pt idx="3">
                  <c:v>17</c:v>
                </c:pt>
                <c:pt idx="4">
                  <c:v>21</c:v>
                </c:pt>
                <c:pt idx="5">
                  <c:v>22</c:v>
                </c:pt>
                <c:pt idx="6">
                  <c:v>26</c:v>
                </c:pt>
                <c:pt idx="7">
                  <c:v>31</c:v>
                </c:pt>
                <c:pt idx="8">
                  <c:v>41</c:v>
                </c:pt>
                <c:pt idx="9">
                  <c:v>51</c:v>
                </c:pt>
              </c:numCache>
            </c:numRef>
          </c:xVal>
          <c:yVal>
            <c:numRef>
              <c:f>Sheet1!$B$1:$B$10</c:f>
              <c:numCache>
                <c:formatCode>General</c:formatCode>
                <c:ptCount val="10"/>
                <c:pt idx="0">
                  <c:v>13</c:v>
                </c:pt>
                <c:pt idx="1">
                  <c:v>19</c:v>
                </c:pt>
                <c:pt idx="2">
                  <c:v>29</c:v>
                </c:pt>
                <c:pt idx="3">
                  <c:v>44.5</c:v>
                </c:pt>
                <c:pt idx="4">
                  <c:v>55</c:v>
                </c:pt>
                <c:pt idx="5">
                  <c:v>57</c:v>
                </c:pt>
                <c:pt idx="6">
                  <c:v>70</c:v>
                </c:pt>
                <c:pt idx="7">
                  <c:v>83</c:v>
                </c:pt>
                <c:pt idx="8">
                  <c:v>100.5</c:v>
                </c:pt>
                <c:pt idx="9">
                  <c:v>132</c:v>
                </c:pt>
              </c:numCache>
            </c:numRef>
          </c:yVal>
          <c:smooth val="0"/>
        </c:ser>
        <c:axId val="24992843"/>
        <c:axId val="60597282"/>
      </c:scatterChart>
      <c:valAx>
        <c:axId val="2499284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Number of Counts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0597282"/>
        <c:crosses val="autoZero"/>
        <c:crossBetween val="midCat"/>
      </c:valAx>
      <c:valAx>
        <c:axId val="6059728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Distance (cm)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499284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746280</xdr:colOff>
      <xdr:row>14</xdr:row>
      <xdr:rowOff>66960</xdr:rowOff>
    </xdr:from>
    <xdr:to>
      <xdr:col>13</xdr:col>
      <xdr:colOff>2880</xdr:colOff>
      <xdr:row>34</xdr:row>
      <xdr:rowOff>57600</xdr:rowOff>
    </xdr:to>
    <xdr:graphicFrame>
      <xdr:nvGraphicFramePr>
        <xdr:cNvPr id="0" name=""/>
        <xdr:cNvGraphicFramePr/>
      </xdr:nvGraphicFramePr>
      <xdr:xfrm>
        <a:off x="6184800" y="2342520"/>
        <a:ext cx="575892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20.01"/>
    <col collapsed="false" customWidth="false" hidden="false" outlineLevel="0" max="4" min="3" style="0" width="11.52"/>
    <col collapsed="false" customWidth="true" hidden="false" outlineLevel="0" max="5" min="5" style="0" width="14.5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n">
        <v>4</v>
      </c>
      <c r="B1" s="0" t="n">
        <v>13</v>
      </c>
      <c r="C1" s="0" t="n">
        <f aca="false">B1/A1</f>
        <v>3.25</v>
      </c>
    </row>
    <row r="2" customFormat="false" ht="12.8" hidden="false" customHeight="false" outlineLevel="0" collapsed="false">
      <c r="A2" s="0" t="n">
        <v>7</v>
      </c>
      <c r="B2" s="0" t="n">
        <v>19</v>
      </c>
      <c r="C2" s="0" t="n">
        <f aca="false">B2/A2</f>
        <v>2.71428571428571</v>
      </c>
      <c r="D2" s="0" t="n">
        <f aca="false">(B2-B1)/(A2-A1)</f>
        <v>2</v>
      </c>
    </row>
    <row r="3" customFormat="false" ht="12.8" hidden="false" customHeight="false" outlineLevel="0" collapsed="false">
      <c r="A3" s="0" t="n">
        <v>11</v>
      </c>
      <c r="B3" s="0" t="n">
        <v>29</v>
      </c>
      <c r="C3" s="0" t="n">
        <f aca="false">B3/A3</f>
        <v>2.63636363636364</v>
      </c>
      <c r="D3" s="0" t="n">
        <f aca="false">(B3-B2)/(A3-A2)</f>
        <v>2.5</v>
      </c>
    </row>
    <row r="4" customFormat="false" ht="12.8" hidden="false" customHeight="false" outlineLevel="0" collapsed="false">
      <c r="A4" s="0" t="n">
        <v>17</v>
      </c>
      <c r="B4" s="0" t="n">
        <v>44.5</v>
      </c>
      <c r="C4" s="0" t="n">
        <f aca="false">B4/A4</f>
        <v>2.61764705882353</v>
      </c>
      <c r="D4" s="0" t="n">
        <f aca="false">(B4-B3)/(A4-A3)</f>
        <v>2.58333333333333</v>
      </c>
    </row>
    <row r="5" customFormat="false" ht="12.8" hidden="false" customHeight="false" outlineLevel="0" collapsed="false">
      <c r="A5" s="0" t="n">
        <v>21</v>
      </c>
      <c r="B5" s="0" t="n">
        <v>55</v>
      </c>
      <c r="C5" s="0" t="n">
        <f aca="false">B5/A5</f>
        <v>2.61904761904762</v>
      </c>
      <c r="D5" s="0" t="n">
        <f aca="false">(B5-B4)/(A5-A4)</f>
        <v>2.625</v>
      </c>
    </row>
    <row r="6" customFormat="false" ht="12.8" hidden="false" customHeight="false" outlineLevel="0" collapsed="false">
      <c r="A6" s="0" t="n">
        <v>22</v>
      </c>
      <c r="B6" s="0" t="n">
        <v>57</v>
      </c>
      <c r="C6" s="0" t="n">
        <f aca="false">B6/A6</f>
        <v>2.59090909090909</v>
      </c>
      <c r="D6" s="0" t="n">
        <f aca="false">(B6-B5)/(A6-A5)</f>
        <v>2</v>
      </c>
    </row>
    <row r="7" customFormat="false" ht="12.8" hidden="false" customHeight="false" outlineLevel="0" collapsed="false">
      <c r="A7" s="0" t="n">
        <v>26</v>
      </c>
      <c r="B7" s="0" t="n">
        <v>70</v>
      </c>
      <c r="C7" s="0" t="n">
        <f aca="false">B7/A7</f>
        <v>2.69230769230769</v>
      </c>
      <c r="D7" s="0" t="n">
        <f aca="false">(B7-B6)/(A7-A6)</f>
        <v>3.25</v>
      </c>
    </row>
    <row r="8" customFormat="false" ht="12.8" hidden="false" customHeight="false" outlineLevel="0" collapsed="false">
      <c r="A8" s="0" t="n">
        <v>31</v>
      </c>
      <c r="B8" s="0" t="n">
        <v>83</v>
      </c>
      <c r="C8" s="0" t="n">
        <f aca="false">B8/A8</f>
        <v>2.67741935483871</v>
      </c>
      <c r="D8" s="0" t="n">
        <f aca="false">(B8-B7)/(A8-A7)</f>
        <v>2.6</v>
      </c>
    </row>
    <row r="9" customFormat="false" ht="12.8" hidden="false" customHeight="false" outlineLevel="0" collapsed="false">
      <c r="A9" s="0" t="n">
        <v>41</v>
      </c>
      <c r="B9" s="0" t="n">
        <v>100.5</v>
      </c>
      <c r="C9" s="0" t="n">
        <f aca="false">B9/A9</f>
        <v>2.45121951219512</v>
      </c>
      <c r="D9" s="0" t="n">
        <f aca="false">(B9-B8)/(A9-A8)</f>
        <v>1.75</v>
      </c>
    </row>
    <row r="10" customFormat="false" ht="12.8" hidden="false" customHeight="false" outlineLevel="0" collapsed="false">
      <c r="A10" s="0" t="n">
        <v>51</v>
      </c>
      <c r="B10" s="0" t="n">
        <v>132</v>
      </c>
      <c r="C10" s="0" t="n">
        <f aca="false">B10/A10</f>
        <v>2.58823529411765</v>
      </c>
      <c r="D10" s="0" t="n">
        <f aca="false">(B10-B9)/(A10-A9)</f>
        <v>3.15</v>
      </c>
    </row>
    <row r="12" customFormat="false" ht="12.8" hidden="false" customHeight="false" outlineLevel="0" collapsed="false">
      <c r="A12" s="1" t="s">
        <v>0</v>
      </c>
    </row>
    <row r="14" customFormat="false" ht="12.8" hidden="false" customHeight="false" outlineLevel="0" collapsed="false">
      <c r="A14" s="0" t="s">
        <v>1</v>
      </c>
      <c r="B14" s="0" t="s">
        <v>2</v>
      </c>
    </row>
    <row r="15" customFormat="false" ht="12.8" hidden="false" customHeight="false" outlineLevel="0" collapsed="false">
      <c r="A15" s="0" t="s">
        <v>3</v>
      </c>
      <c r="B15" s="0" t="n">
        <f aca="false" t="array" ref="B15:B15">RSQ($B$1:$B$10 , $A$1:$A$10)</f>
        <v>0.996675295071039</v>
      </c>
    </row>
    <row r="16" customFormat="false" ht="12.8" hidden="false" customHeight="false" outlineLevel="0" collapsed="false">
      <c r="A16" s="0" t="s">
        <v>4</v>
      </c>
      <c r="B16" s="0" t="n">
        <f aca="false" t="array" ref="B16:B16">STEYX($B$1:$B$10 , $A$1:$A$10)</f>
        <v>2.28628543478575</v>
      </c>
    </row>
    <row r="18" customFormat="false" ht="12.8" hidden="false" customHeight="false" outlineLevel="0" collapsed="false">
      <c r="A18" s="0" t="s">
        <v>5</v>
      </c>
      <c r="B18" s="0" t="n">
        <f aca="false" t="array" ref="B18:B18">SLOPE($B$1:$B$10 , $A$1:$A$10)</f>
        <v>2.51434767260074</v>
      </c>
      <c r="D18" s="0" t="s">
        <v>6</v>
      </c>
    </row>
    <row r="19" customFormat="false" ht="12.8" hidden="false" customHeight="false" outlineLevel="0" collapsed="false">
      <c r="A19" s="0" t="s">
        <v>7</v>
      </c>
      <c r="B19" s="0" t="n">
        <f aca="false" t="array" ref="B19:B19">INTERCEPT($B$1:$B$10 , $A$1:$A$10)</f>
        <v>2.21856876292298</v>
      </c>
      <c r="D19" s="0" t="s">
        <v>8</v>
      </c>
    </row>
    <row r="21" customFormat="false" ht="12.8" hidden="false" customHeight="false" outlineLevel="0" collapsed="false">
      <c r="A21" s="0" t="n">
        <f aca="false">INDEX($A$1:$A$10, 1, 1)</f>
        <v>4</v>
      </c>
      <c r="B21" s="0" t="n">
        <f aca="false">$B$18 * $A$21 + $B$19</f>
        <v>12.2759594533259</v>
      </c>
    </row>
    <row r="22" customFormat="false" ht="12.8" hidden="false" customHeight="false" outlineLevel="0" collapsed="false">
      <c r="A22" s="0" t="n">
        <f aca="false">INDEX($A$1:$A$10, 2, 1)</f>
        <v>7</v>
      </c>
      <c r="B22" s="0" t="n">
        <f aca="false">$B$18 * $A$22 + $B$19</f>
        <v>19.8190024711281</v>
      </c>
    </row>
    <row r="23" customFormat="false" ht="12.8" hidden="false" customHeight="false" outlineLevel="0" collapsed="false">
      <c r="A23" s="0" t="n">
        <f aca="false">INDEX($A$1:$A$10, 3, 1)</f>
        <v>11</v>
      </c>
      <c r="B23" s="0" t="n">
        <f aca="false">$B$18 * $A$23 + $B$19</f>
        <v>29.8763931615311</v>
      </c>
    </row>
    <row r="24" customFormat="false" ht="12.8" hidden="false" customHeight="false" outlineLevel="0" collapsed="false">
      <c r="A24" s="0" t="n">
        <f aca="false">INDEX($A$1:$A$10, 4, 1)</f>
        <v>17</v>
      </c>
      <c r="B24" s="0" t="n">
        <f aca="false">$B$18 * $A$24 + $B$19</f>
        <v>44.9624791971355</v>
      </c>
    </row>
    <row r="25" customFormat="false" ht="12.8" hidden="false" customHeight="false" outlineLevel="0" collapsed="false">
      <c r="A25" s="0" t="n">
        <f aca="false">INDEX($A$1:$A$10, 5, 1)</f>
        <v>21</v>
      </c>
      <c r="B25" s="0" t="n">
        <f aca="false">$B$18 * $A$25 + $B$19</f>
        <v>55.0198698875384</v>
      </c>
    </row>
    <row r="26" customFormat="false" ht="12.8" hidden="false" customHeight="false" outlineLevel="0" collapsed="false">
      <c r="A26" s="0" t="n">
        <f aca="false">INDEX($A$1:$A$10, 6, 1)</f>
        <v>22</v>
      </c>
      <c r="B26" s="0" t="n">
        <f aca="false">$B$18 * $A$26 + $B$19</f>
        <v>57.5342175601392</v>
      </c>
    </row>
    <row r="27" customFormat="false" ht="12.8" hidden="false" customHeight="false" outlineLevel="0" collapsed="false">
      <c r="A27" s="0" t="n">
        <f aca="false">INDEX($A$1:$A$10, 7, 1)</f>
        <v>26</v>
      </c>
      <c r="B27" s="0" t="n">
        <f aca="false">$B$18 * $A$27 + $B$19</f>
        <v>67.5916082505421</v>
      </c>
    </row>
    <row r="28" customFormat="false" ht="12.8" hidden="false" customHeight="false" outlineLevel="0" collapsed="false">
      <c r="A28" s="0" t="n">
        <f aca="false">INDEX($A$1:$A$10, 8, 1)</f>
        <v>31</v>
      </c>
      <c r="B28" s="0" t="n">
        <f aca="false">$B$18 * $A$28 + $B$19</f>
        <v>80.1633466135458</v>
      </c>
    </row>
    <row r="29" customFormat="false" ht="12.8" hidden="false" customHeight="false" outlineLevel="0" collapsed="false">
      <c r="A29" s="0" t="n">
        <f aca="false">INDEX($A$1:$A$10, 9, 1)</f>
        <v>41</v>
      </c>
      <c r="B29" s="0" t="n">
        <f aca="false">$B$18 * $A$29 + $B$19</f>
        <v>105.306823339553</v>
      </c>
    </row>
    <row r="30" customFormat="false" ht="12.8" hidden="false" customHeight="false" outlineLevel="0" collapsed="false">
      <c r="A30" s="0" t="n">
        <f aca="false">INDEX($A$1:$A$10, 10, 1)</f>
        <v>51</v>
      </c>
      <c r="B30" s="0" t="n">
        <f aca="false">$B$18 * $A$30 + $B$19</f>
        <v>130.450300065561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2018-10-18T20:19:02Z</dcterms:created>
  <dc:creator/>
  <dc:description/>
  <dc:language>en-GB</dc:language>
  <cp:lastModifiedBy/>
  <dcterms:modified xsi:type="dcterms:W3CDTF">2018-10-18T21:24:57Z</dcterms:modified>
  <cp:revision>1</cp:revision>
  <dc:subject/>
  <dc:title/>
</cp:coreProperties>
</file>