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<sst xmlns="http://schemas.openxmlformats.org/spreadsheetml/2006/main" count="23" uniqueCount="9">
  <si>
    <t xml:space="preserve">Right Turn</t>
  </si>
  <si>
    <t xml:space="preserve">Left Turn</t>
  </si>
  <si>
    <t xml:space="preserve">Regression</t>
  </si>
  <si>
    <t xml:space="preserve">Regression Model</t>
  </si>
  <si>
    <t xml:space="preserve">Linear</t>
  </si>
  <si>
    <t xml:space="preserve">R^2</t>
  </si>
  <si>
    <t xml:space="preserve">Standard Error</t>
  </si>
  <si>
    <t xml:space="preserve">Slope</t>
  </si>
  <si>
    <t xml:space="preserve">Intercept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</si>
</sst>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Turning Angle Measurements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Right Turn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18</c:v>
                </c:pt>
                <c:pt idx="1">
                  <c:v>40</c:v>
                </c:pt>
                <c:pt idx="2">
                  <c:v>57</c:v>
                </c:pt>
                <c:pt idx="3">
                  <c:v>80</c:v>
                </c:pt>
                <c:pt idx="4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Left Turn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Sheet1!$B$7:$B$11</c:f>
              <c:numCache>
                <c:formatCode>General</c:formatCode>
                <c:ptCount val="5"/>
                <c:pt idx="0">
                  <c:v>15</c:v>
                </c:pt>
                <c:pt idx="1">
                  <c:v>40</c:v>
                </c:pt>
                <c:pt idx="2">
                  <c:v>60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</c:ser>
        <c:axId val="96256797"/>
        <c:axId val="64456075"/>
      </c:scatterChart>
      <c:valAx>
        <c:axId val="962567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Number of Counts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456075"/>
        <c:crosses val="autoZero"/>
        <c:crossBetween val="midCat"/>
      </c:valAx>
      <c:valAx>
        <c:axId val="6445607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Angle of Turn (degree)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25679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1361880</xdr:colOff>
      <xdr:row>23</xdr:row>
      <xdr:rowOff>9720</xdr:rowOff>
    </xdr:from>
    <xdr:to>
      <xdr:col>8</xdr:col>
      <xdr:colOff>611280</xdr:colOff>
      <xdr:row>42</xdr:row>
      <xdr:rowOff>162720</xdr:rowOff>
    </xdr:to>
    <xdr:graphicFrame>
      <xdr:nvGraphicFramePr>
        <xdr:cNvPr id="0" name=""/>
        <xdr:cNvGraphicFramePr/>
      </xdr:nvGraphicFramePr>
      <xdr:xfrm>
        <a:off x="2733840" y="3748320"/>
        <a:ext cx="575460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0.01"/>
    <col collapsed="false" customWidth="false" hidden="false" outlineLevel="0" max="4" min="3" style="0" width="11.52"/>
    <col collapsed="false" customWidth="true" hidden="false" outlineLevel="0" max="5" min="5" style="0" width="14.5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N1" s="1" t="s">
        <v>2</v>
      </c>
    </row>
    <row r="2" customFormat="false" ht="12.8" hidden="false" customHeight="false" outlineLevel="0" collapsed="false">
      <c r="A2" s="0" t="n">
        <v>1</v>
      </c>
      <c r="B2" s="0" t="n">
        <v>18</v>
      </c>
      <c r="F2" s="1" t="s">
        <v>2</v>
      </c>
      <c r="J2" s="1" t="s">
        <v>2</v>
      </c>
    </row>
    <row r="3" customFormat="false" ht="12.8" hidden="false" customHeight="false" outlineLevel="0" collapsed="false">
      <c r="A3" s="0" t="n">
        <v>2</v>
      </c>
      <c r="B3" s="0" t="n">
        <v>40</v>
      </c>
      <c r="N3" s="0" t="s">
        <v>3</v>
      </c>
      <c r="O3" s="0" t="s">
        <v>4</v>
      </c>
    </row>
    <row r="4" customFormat="false" ht="12.8" hidden="false" customHeight="false" outlineLevel="0" collapsed="false">
      <c r="A4" s="0" t="n">
        <v>3</v>
      </c>
      <c r="B4" s="0" t="n">
        <v>57</v>
      </c>
      <c r="F4" s="0" t="s">
        <v>3</v>
      </c>
      <c r="G4" s="0" t="s">
        <v>4</v>
      </c>
      <c r="J4" s="0" t="s">
        <v>3</v>
      </c>
      <c r="K4" s="0" t="s">
        <v>4</v>
      </c>
      <c r="N4" s="0" t="s">
        <v>5</v>
      </c>
      <c r="O4" s="0" t="n">
        <f aca="false" t="array" ref="O4:O4">RSQ($B$2:$B$11 , $A$2:$A$11)</f>
        <v>0.995187347656028</v>
      </c>
    </row>
    <row r="5" customFormat="false" ht="12.8" hidden="false" customHeight="false" outlineLevel="0" collapsed="false">
      <c r="A5" s="0" t="n">
        <v>4</v>
      </c>
      <c r="B5" s="0" t="n">
        <v>80</v>
      </c>
      <c r="F5" s="0" t="s">
        <v>5</v>
      </c>
      <c r="G5" s="0" t="n">
        <f aca="false" t="array" ref="G5:G5">RSQ($B$2:$B$6 , $A$2:$A$6)</f>
        <v>0.998464491362764</v>
      </c>
      <c r="J5" s="0" t="s">
        <v>5</v>
      </c>
      <c r="K5" s="0" t="n">
        <f aca="false" t="array" ref="K5:K5">RSQ($B$7:$B$11 , $A$2:$A$6)</f>
        <v>0.994086021505376</v>
      </c>
      <c r="N5" s="0" t="s">
        <v>6</v>
      </c>
      <c r="O5" s="0" t="n">
        <f aca="false" t="array" ref="O5:O5">STEYX($B$2:$B$11 , $A$2:$A$11)</f>
        <v>2.30352989995791</v>
      </c>
    </row>
    <row r="6" customFormat="false" ht="12.8" hidden="false" customHeight="false" outlineLevel="0" collapsed="false">
      <c r="A6" s="0" t="n">
        <v>5</v>
      </c>
      <c r="B6" s="0" t="n">
        <v>100</v>
      </c>
      <c r="F6" s="0" t="s">
        <v>6</v>
      </c>
      <c r="G6" s="0" t="n">
        <f aca="false" t="array" ref="G6:G6">STEYX($B$2:$B$6 , $A$2:$A$6)</f>
        <v>1.4605934866804</v>
      </c>
      <c r="J6" s="0" t="s">
        <v>6</v>
      </c>
      <c r="K6" s="0" t="n">
        <f aca="false" t="array" ref="K6:K6">STEYX($B$7:$B$11 , $A$2:$A$6)</f>
        <v>3.02765035409749</v>
      </c>
    </row>
    <row r="7" customFormat="false" ht="12.8" hidden="false" customHeight="false" outlineLevel="0" collapsed="false">
      <c r="A7" s="0" t="n">
        <v>1</v>
      </c>
      <c r="B7" s="0" t="n">
        <v>15</v>
      </c>
      <c r="N7" s="0" t="s">
        <v>7</v>
      </c>
      <c r="O7" s="0" t="n">
        <f aca="false" t="array" ref="O7:O7">SLOPE($B$2:$B$11 , $A$2:$A$11)</f>
        <v>20.95</v>
      </c>
    </row>
    <row r="8" customFormat="false" ht="12.8" hidden="false" customHeight="false" outlineLevel="0" collapsed="false">
      <c r="A8" s="0" t="n">
        <v>2</v>
      </c>
      <c r="B8" s="0" t="n">
        <v>40</v>
      </c>
      <c r="F8" s="0" t="s">
        <v>7</v>
      </c>
      <c r="G8" s="0" t="n">
        <f aca="false" t="array" ref="G8:G8">SLOPE($B$2:$B$6 , $A$2:$A$6)</f>
        <v>20.4</v>
      </c>
      <c r="J8" s="0" t="s">
        <v>7</v>
      </c>
      <c r="K8" s="0" t="n">
        <f aca="false" t="array" ref="K8:K8">SLOPE($B$7:$B$11 , $A$2:$A$6)</f>
        <v>21.5</v>
      </c>
      <c r="N8" s="0" t="s">
        <v>8</v>
      </c>
      <c r="O8" s="0" t="n">
        <f aca="false" t="array" ref="O8:O8">INTERCEPT($B$2:$B$11 , $A$2:$A$11)</f>
        <v>-3.34999999999999</v>
      </c>
    </row>
    <row r="9" customFormat="false" ht="12.8" hidden="false" customHeight="false" outlineLevel="0" collapsed="false">
      <c r="A9" s="0" t="n">
        <v>3</v>
      </c>
      <c r="B9" s="0" t="n">
        <v>60</v>
      </c>
      <c r="F9" s="0" t="s">
        <v>8</v>
      </c>
      <c r="G9" s="0" t="n">
        <f aca="false" t="array" ref="G9:G9">INTERCEPT($B$2:$B$6 , $A$2:$A$6)</f>
        <v>-2.2</v>
      </c>
      <c r="J9" s="0" t="s">
        <v>8</v>
      </c>
      <c r="K9" s="0" t="n">
        <f aca="false" t="array" ref="K9:K9">INTERCEPT($B$7:$B$11 , $A$2:$A$6)</f>
        <v>-4.5</v>
      </c>
    </row>
    <row r="10" customFormat="false" ht="12.8" hidden="false" customHeight="false" outlineLevel="0" collapsed="false">
      <c r="A10" s="0" t="n">
        <v>4</v>
      </c>
      <c r="B10" s="0" t="n">
        <v>85</v>
      </c>
      <c r="N10" s="0" t="n">
        <f aca="false">INDEX($A$2:$A$11, 1, 1)</f>
        <v>1</v>
      </c>
      <c r="O10" s="0" t="n">
        <f aca="false">$O$7 * $N$10 + $O$8</f>
        <v>17.6</v>
      </c>
    </row>
    <row r="11" customFormat="false" ht="12.8" hidden="false" customHeight="false" outlineLevel="0" collapsed="false">
      <c r="A11" s="0" t="n">
        <v>5</v>
      </c>
      <c r="B11" s="0" t="n">
        <v>100</v>
      </c>
      <c r="F11" s="0" t="n">
        <f aca="false">INDEX($A$2:$A$6, 1, 1)</f>
        <v>1</v>
      </c>
      <c r="G11" s="0" t="n">
        <f aca="false">$G$8 * $F$11 + $G$9</f>
        <v>18.2</v>
      </c>
      <c r="J11" s="0" t="n">
        <f aca="false">INDEX($A$2:$A$6, 1, 1)</f>
        <v>1</v>
      </c>
      <c r="K11" s="0" t="n">
        <f aca="false">$K$8 * $J$11 + $K$9</f>
        <v>17</v>
      </c>
      <c r="N11" s="0" t="n">
        <f aca="false">INDEX($A$2:$A$11, 2, 1)</f>
        <v>2</v>
      </c>
      <c r="O11" s="0" t="n">
        <f aca="false">$O$7 * $N$11 + $O$8</f>
        <v>38.55</v>
      </c>
    </row>
    <row r="12" customFormat="false" ht="12.8" hidden="false" customHeight="false" outlineLevel="0" collapsed="false">
      <c r="F12" s="0" t="n">
        <f aca="false">INDEX($A$2:$A$6, 2, 1)</f>
        <v>2</v>
      </c>
      <c r="G12" s="0" t="n">
        <f aca="false">$G$8 * $F$12 + $G$9</f>
        <v>38.6</v>
      </c>
      <c r="J12" s="0" t="n">
        <f aca="false">INDEX($A$2:$A$6, 2, 1)</f>
        <v>2</v>
      </c>
      <c r="K12" s="0" t="n">
        <f aca="false">$K$8 * $J$12 + $K$9</f>
        <v>38.5</v>
      </c>
      <c r="N12" s="0" t="n">
        <f aca="false">INDEX($A$2:$A$11, 3, 1)</f>
        <v>3</v>
      </c>
      <c r="O12" s="0" t="n">
        <f aca="false">$O$7 * $N$12 + $O$8</f>
        <v>59.5</v>
      </c>
    </row>
    <row r="13" customFormat="false" ht="12.8" hidden="false" customHeight="false" outlineLevel="0" collapsed="false">
      <c r="A13" s="1"/>
      <c r="F13" s="0" t="n">
        <f aca="false">INDEX($A$2:$A$6, 3, 1)</f>
        <v>3</v>
      </c>
      <c r="G13" s="0" t="n">
        <f aca="false">$G$8 * $F$13 + $G$9</f>
        <v>59</v>
      </c>
      <c r="J13" s="0" t="n">
        <f aca="false">INDEX($A$2:$A$6, 3, 1)</f>
        <v>3</v>
      </c>
      <c r="K13" s="0" t="n">
        <f aca="false">$K$8 * $J$13 + $K$9</f>
        <v>60</v>
      </c>
      <c r="N13" s="0" t="n">
        <f aca="false">INDEX($A$2:$A$11, 4, 1)</f>
        <v>4</v>
      </c>
      <c r="O13" s="0" t="n">
        <f aca="false">$O$7 * $N$13 + $O$8</f>
        <v>80.45</v>
      </c>
    </row>
    <row r="14" customFormat="false" ht="12.8" hidden="false" customHeight="false" outlineLevel="0" collapsed="false">
      <c r="F14" s="0" t="n">
        <f aca="false">INDEX($A$2:$A$6, 4, 1)</f>
        <v>4</v>
      </c>
      <c r="G14" s="0" t="n">
        <f aca="false">$G$8 * $F$14 + $G$9</f>
        <v>79.4</v>
      </c>
      <c r="J14" s="0" t="n">
        <f aca="false">INDEX($A$2:$A$6, 4, 1)</f>
        <v>4</v>
      </c>
      <c r="K14" s="0" t="n">
        <f aca="false">$K$8 * $J$14 + $K$9</f>
        <v>81.5</v>
      </c>
      <c r="N14" s="0" t="n">
        <f aca="false">INDEX($A$2:$A$11, 5, 1)</f>
        <v>5</v>
      </c>
      <c r="O14" s="0" t="n">
        <f aca="false">$O$7 * $N$14 + $O$8</f>
        <v>101.4</v>
      </c>
    </row>
    <row r="15" customFormat="false" ht="12.8" hidden="false" customHeight="false" outlineLevel="0" collapsed="false">
      <c r="F15" s="0" t="n">
        <f aca="false">INDEX($A$2:$A$6, 5, 1)</f>
        <v>5</v>
      </c>
      <c r="G15" s="0" t="n">
        <f aca="false">$G$8 * $F$15 + $G$9</f>
        <v>99.8</v>
      </c>
      <c r="J15" s="0" t="n">
        <f aca="false">INDEX($A$2:$A$6, 5, 1)</f>
        <v>5</v>
      </c>
      <c r="K15" s="0" t="n">
        <f aca="false">$K$8 * $J$15 + $K$9</f>
        <v>103</v>
      </c>
      <c r="N15" s="0" t="n">
        <f aca="false">INDEX($A$2:$A$11, 6, 1)</f>
        <v>1</v>
      </c>
      <c r="O15" s="0" t="n">
        <f aca="false">$O$7 * $N$15 + $O$8</f>
        <v>17.6</v>
      </c>
    </row>
    <row r="16" customFormat="false" ht="12.8" hidden="false" customHeight="false" outlineLevel="0" collapsed="false">
      <c r="N16" s="0" t="n">
        <f aca="false">INDEX($A$2:$A$11, 7, 1)</f>
        <v>2</v>
      </c>
      <c r="O16" s="0" t="n">
        <f aca="false">$O$7 * $N$16 + $O$8</f>
        <v>38.55</v>
      </c>
    </row>
    <row r="17" customFormat="false" ht="12.8" hidden="false" customHeight="false" outlineLevel="0" collapsed="false">
      <c r="N17" s="0" t="n">
        <f aca="false">INDEX($A$2:$A$11, 8, 1)</f>
        <v>3</v>
      </c>
      <c r="O17" s="0" t="n">
        <f aca="false">$O$7 * $N$17 + $O$8</f>
        <v>59.5</v>
      </c>
    </row>
    <row r="18" customFormat="false" ht="12.8" hidden="false" customHeight="false" outlineLevel="0" collapsed="false">
      <c r="N18" s="0" t="n">
        <f aca="false">INDEX($A$2:$A$11, 9, 1)</f>
        <v>4</v>
      </c>
      <c r="O18" s="0" t="n">
        <f aca="false">$O$7 * $N$18 + $O$8</f>
        <v>80.45</v>
      </c>
    </row>
    <row r="19" customFormat="false" ht="12.8" hidden="false" customHeight="false" outlineLevel="0" collapsed="false">
      <c r="N19" s="0" t="n">
        <f aca="false">INDEX($A$2:$A$11, 10, 1)</f>
        <v>5</v>
      </c>
      <c r="O19" s="0" t="n">
        <f aca="false">$O$7 * $N$19 + $O$8</f>
        <v>101.4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2018-10-18T20:19:02Z</dcterms:created>
  <dc:creator/>
  <dc:description/>
  <dc:language>en-GB</dc:language>
  <cp:lastModifiedBy/>
  <dcterms:modified xsi:type="dcterms:W3CDTF">2018-10-21T02:46:31Z</dcterms:modified>
  <cp:revision>3</cp:revision>
  <dc:subject/>
  <dc:title/>
</cp:coreProperties>
</file>