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JerryYang\Desktop\大物实验\"/>
    </mc:Choice>
  </mc:AlternateContent>
  <xr:revisionPtr revIDLastSave="0" documentId="13_ncr:1_{31AEFF80-E39C-4099-8EE9-DEE9527B18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7" i="1" l="1"/>
  <c r="D36" i="1"/>
  <c r="D34" i="1"/>
  <c r="D33" i="1"/>
  <c r="C26" i="1"/>
  <c r="B26" i="1" s="1"/>
  <c r="C24" i="1"/>
  <c r="C21" i="1"/>
  <c r="C19" i="1"/>
  <c r="B21" i="1" s="1"/>
  <c r="C15" i="1"/>
  <c r="C13" i="1"/>
  <c r="B15" i="1" s="1"/>
  <c r="C10" i="1"/>
  <c r="C8" i="1"/>
  <c r="B10" i="1" s="1"/>
  <c r="C5" i="1"/>
  <c r="C3" i="1"/>
  <c r="B5" i="1" l="1"/>
  <c r="A10" i="1"/>
  <c r="B11" i="1"/>
  <c r="B16" i="1"/>
  <c r="A15" i="1"/>
  <c r="B6" i="1"/>
  <c r="A5" i="1"/>
  <c r="I26" i="1"/>
</calcChain>
</file>

<file path=xl/sharedStrings.xml><?xml version="1.0" encoding="utf-8"?>
<sst xmlns="http://schemas.openxmlformats.org/spreadsheetml/2006/main" count="40" uniqueCount="17">
  <si>
    <t>声速测量</t>
  </si>
  <si>
    <t>v0</t>
  </si>
  <si>
    <t>段数</t>
  </si>
  <si>
    <t>分段求和</t>
  </si>
  <si>
    <t>v1</t>
  </si>
  <si>
    <t>逐差法结果</t>
  </si>
  <si>
    <t>波长</t>
  </si>
  <si>
    <t>v2</t>
  </si>
  <si>
    <t>v3</t>
  </si>
  <si>
    <t>制作大物实验模板</t>
  </si>
  <si>
    <t>有机玻璃</t>
  </si>
  <si>
    <t>铝</t>
  </si>
  <si>
    <t>有机玻璃的声速</t>
  </si>
  <si>
    <t>铝中的声速</t>
  </si>
  <si>
    <t>x</t>
    <phoneticPr fontId="5" type="noConversion"/>
  </si>
  <si>
    <t>t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</si>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</sst>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%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NumberFormat="1" applyFont="1" applyBorder="1" applyAlignment="1">
      <alignment horizontal="left" vertical="center"/>
    </xf>
    <xf numFmtId="176" fontId="1" fillId="0" borderId="1" xfId="0" applyNumberFormat="1" applyFont="1" applyBorder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176" fontId="1" fillId="0" borderId="4" xfId="0" applyNumberFormat="1" applyFont="1" applyBorder="1">
      <alignment vertical="center"/>
    </xf>
    <xf numFmtId="176" fontId="1" fillId="0" borderId="0" xfId="0" applyNumberFormat="1" applyFont="1" applyAlignment="1">
      <alignment horizontal="left" vertical="center"/>
    </xf>
    <xf numFmtId="176" fontId="1" fillId="0" borderId="5" xfId="0" applyNumberFormat="1" applyFont="1" applyBorder="1">
      <alignment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86" zoomScaleNormal="70" workbookViewId="0">
      <selection activeCell="C1" sqref="C1"/>
    </sheetView>
  </sheetViews>
  <sheetFormatPr defaultColWidth="8.88671875" defaultRowHeight="13.8" x14ac:dyDescent="0.25"/>
  <cols>
    <col min="1" max="1" width="12.88671875" style="2"/>
    <col min="2" max="2" width="13" style="3" bestFit="1" customWidth="1"/>
    <col min="3" max="3" width="10.77734375" style="3"/>
    <col min="4" max="4" width="16.44140625" style="3" customWidth="1"/>
    <col min="5" max="9" width="12.88671875" style="3"/>
    <col min="10" max="10" width="13.109375" style="4"/>
    <col min="11" max="11" width="11" style="3"/>
    <col min="12" max="12" width="10.77734375" style="3"/>
    <col min="13" max="13" width="9.6640625" style="3"/>
    <col min="14" max="14" width="8.88671875" style="3"/>
    <col min="15" max="15" width="9.44140625" style="3" bestFit="1" customWidth="1"/>
    <col min="16" max="16384" width="8.88671875" style="3"/>
  </cols>
  <sheetData>
    <row r="1" spans="1:10" ht="14.4" x14ac:dyDescent="0.25">
      <c r="A1" s="5" t="s">
        <v>0</v>
      </c>
      <c r="B1" s="6" t="s">
        <v>1</v>
      </c>
      <c r="C1" s="7">
        <v>345.6</v>
      </c>
      <c r="D1" s="6"/>
      <c r="E1" s="6"/>
      <c r="F1" s="6"/>
      <c r="G1" s="6"/>
      <c r="H1" s="6"/>
      <c r="I1" s="6"/>
      <c r="J1" s="32"/>
    </row>
    <row r="2" spans="1:10" s="1" customFormat="1" ht="14.4" x14ac:dyDescent="0.25">
      <c r="A2" s="8"/>
      <c r="B2" s="9" t="s">
        <v>2</v>
      </c>
      <c r="C2" s="10" t="s">
        <v>3</v>
      </c>
      <c r="D2" s="11">
        <v>0</v>
      </c>
      <c r="E2" s="6">
        <v>1</v>
      </c>
      <c r="F2" s="6">
        <v>2</v>
      </c>
      <c r="G2" s="6">
        <v>3</v>
      </c>
      <c r="H2" s="12">
        <v>4</v>
      </c>
    </row>
    <row r="3" spans="1:10" x14ac:dyDescent="0.25">
      <c r="A3" s="13">
        <v>37.042999999999999</v>
      </c>
      <c r="B3" s="2">
        <v>5</v>
      </c>
      <c r="C3" s="14">
        <f t="shared" ref="C3:C8" si="0">SUM(D3:H3)</f>
        <v>826.5920000000001</v>
      </c>
      <c r="D3" s="13">
        <v>155.89699999999999</v>
      </c>
      <c r="E3" s="1">
        <v>160.69300000000001</v>
      </c>
      <c r="F3" s="1">
        <v>165.3</v>
      </c>
      <c r="G3" s="1">
        <v>169.983</v>
      </c>
      <c r="H3" s="15">
        <v>174.71899999999999</v>
      </c>
      <c r="J3" s="3"/>
    </row>
    <row r="4" spans="1:10" ht="14.4" x14ac:dyDescent="0.25">
      <c r="A4" s="16" t="s">
        <v>4</v>
      </c>
      <c r="B4" s="17" t="s">
        <v>5</v>
      </c>
      <c r="C4" s="18" t="s">
        <v>3</v>
      </c>
      <c r="D4" s="19">
        <v>5</v>
      </c>
      <c r="E4" s="3">
        <v>6</v>
      </c>
      <c r="F4" s="3">
        <v>7</v>
      </c>
      <c r="G4" s="3">
        <v>8</v>
      </c>
      <c r="H4" s="20">
        <v>9</v>
      </c>
      <c r="J4" s="3"/>
    </row>
    <row r="5" spans="1:10" x14ac:dyDescent="0.25">
      <c r="A5" s="16">
        <f>2*B5*A3</f>
        <v>348.72280199999955</v>
      </c>
      <c r="B5" s="21">
        <f>(C5-C3)/(B3)^2</f>
        <v>4.7069999999999936</v>
      </c>
      <c r="C5" s="22">
        <f t="shared" si="0"/>
        <v>944.26699999999994</v>
      </c>
      <c r="D5" s="13">
        <v>179.476</v>
      </c>
      <c r="E5" s="1">
        <v>184.01499999999999</v>
      </c>
      <c r="F5" s="1">
        <v>188.81399999999999</v>
      </c>
      <c r="G5" s="1">
        <v>193.65100000000001</v>
      </c>
      <c r="H5" s="15">
        <v>198.31100000000001</v>
      </c>
      <c r="J5" s="3"/>
    </row>
    <row r="6" spans="1:10" ht="14.4" x14ac:dyDescent="0.25">
      <c r="A6" s="23" t="s">
        <v>6</v>
      </c>
      <c r="B6" s="24">
        <f>2*B5</f>
        <v>9.4139999999999873</v>
      </c>
      <c r="C6" s="25"/>
      <c r="D6" s="26"/>
      <c r="E6" s="24"/>
      <c r="F6" s="24"/>
      <c r="G6" s="24"/>
      <c r="H6" s="27"/>
      <c r="J6" s="3"/>
    </row>
    <row r="7" spans="1:10" ht="14.4" x14ac:dyDescent="0.25">
      <c r="A7" s="28"/>
      <c r="B7" s="9" t="s">
        <v>2</v>
      </c>
      <c r="C7" s="10" t="s">
        <v>3</v>
      </c>
      <c r="D7" s="11">
        <v>0</v>
      </c>
      <c r="E7" s="6">
        <v>1</v>
      </c>
      <c r="F7" s="6">
        <v>2</v>
      </c>
      <c r="G7" s="6">
        <v>3</v>
      </c>
      <c r="H7" s="12">
        <v>4</v>
      </c>
      <c r="J7" s="3"/>
    </row>
    <row r="8" spans="1:10" x14ac:dyDescent="0.25">
      <c r="A8" s="16">
        <v>37.048000000000002</v>
      </c>
      <c r="B8" s="2">
        <v>5</v>
      </c>
      <c r="C8" s="14">
        <f t="shared" si="0"/>
        <v>807.1690000000001</v>
      </c>
      <c r="D8" s="13">
        <v>151.97900000000001</v>
      </c>
      <c r="E8" s="1">
        <v>156.68799999999999</v>
      </c>
      <c r="F8" s="1">
        <v>161.40199999999999</v>
      </c>
      <c r="G8" s="1">
        <v>166.274</v>
      </c>
      <c r="H8" s="15">
        <v>170.82599999999999</v>
      </c>
      <c r="J8" s="3"/>
    </row>
    <row r="9" spans="1:10" ht="14.4" x14ac:dyDescent="0.25">
      <c r="A9" s="16" t="s">
        <v>7</v>
      </c>
      <c r="B9" s="17" t="s">
        <v>5</v>
      </c>
      <c r="C9" s="18" t="s">
        <v>3</v>
      </c>
      <c r="D9" s="19">
        <v>5</v>
      </c>
      <c r="E9" s="3">
        <v>6</v>
      </c>
      <c r="F9" s="3">
        <v>7</v>
      </c>
      <c r="G9" s="3">
        <v>8</v>
      </c>
      <c r="H9" s="20">
        <v>9</v>
      </c>
      <c r="J9" s="3"/>
    </row>
    <row r="10" spans="1:10" x14ac:dyDescent="0.25">
      <c r="A10" s="16">
        <f>2*B10*A8</f>
        <v>350.95718591999974</v>
      </c>
      <c r="B10" s="21">
        <f>(C10-C8)/(B8)^2</f>
        <v>4.7365199999999961</v>
      </c>
      <c r="C10" s="22">
        <f t="shared" ref="C10:C15" si="1">SUM(D10:H10)</f>
        <v>925.58199999999999</v>
      </c>
      <c r="D10" s="29">
        <v>175.756</v>
      </c>
      <c r="E10" s="1">
        <v>180.33600000000001</v>
      </c>
      <c r="F10" s="1">
        <v>185.09100000000001</v>
      </c>
      <c r="G10" s="1">
        <v>189.917</v>
      </c>
      <c r="H10" s="15">
        <v>194.482</v>
      </c>
      <c r="J10" s="3"/>
    </row>
    <row r="11" spans="1:10" ht="14.4" x14ac:dyDescent="0.25">
      <c r="A11" s="23" t="s">
        <v>6</v>
      </c>
      <c r="B11" s="24">
        <f>2*B10</f>
        <v>9.4730399999999921</v>
      </c>
      <c r="C11" s="25"/>
      <c r="D11" s="26"/>
      <c r="E11" s="24"/>
      <c r="F11" s="24"/>
      <c r="G11" s="24"/>
      <c r="H11" s="27"/>
      <c r="J11" s="3"/>
    </row>
    <row r="12" spans="1:10" ht="14.4" x14ac:dyDescent="0.25">
      <c r="A12" s="28"/>
      <c r="B12" s="9" t="s">
        <v>2</v>
      </c>
      <c r="C12" s="10" t="s">
        <v>3</v>
      </c>
      <c r="D12" s="11">
        <v>0</v>
      </c>
      <c r="E12" s="6">
        <v>1</v>
      </c>
      <c r="F12" s="6">
        <v>2</v>
      </c>
      <c r="G12" s="6">
        <v>3</v>
      </c>
      <c r="H12" s="12">
        <v>4</v>
      </c>
      <c r="J12" s="3"/>
    </row>
    <row r="13" spans="1:10" x14ac:dyDescent="0.25">
      <c r="A13" s="16">
        <v>37.048000000000002</v>
      </c>
      <c r="B13" s="2">
        <v>5</v>
      </c>
      <c r="C13" s="14">
        <f t="shared" si="1"/>
        <v>878.66800000000012</v>
      </c>
      <c r="D13" s="13">
        <v>194.363</v>
      </c>
      <c r="E13" s="1">
        <v>184.89599999999999</v>
      </c>
      <c r="F13" s="1">
        <v>176.69</v>
      </c>
      <c r="G13" s="1">
        <v>166.15700000000001</v>
      </c>
      <c r="H13" s="15">
        <v>156.56200000000001</v>
      </c>
      <c r="J13" s="3"/>
    </row>
    <row r="14" spans="1:10" ht="14.4" x14ac:dyDescent="0.25">
      <c r="A14" s="16" t="s">
        <v>8</v>
      </c>
      <c r="B14" s="17" t="s">
        <v>5</v>
      </c>
      <c r="C14" s="18" t="s">
        <v>3</v>
      </c>
      <c r="D14" s="19">
        <v>5</v>
      </c>
      <c r="E14" s="3">
        <v>6</v>
      </c>
      <c r="F14" s="3">
        <v>7</v>
      </c>
      <c r="G14" s="3">
        <v>8</v>
      </c>
      <c r="H14" s="20">
        <v>9</v>
      </c>
      <c r="J14" s="3"/>
    </row>
    <row r="15" spans="1:10" x14ac:dyDescent="0.25">
      <c r="A15" s="16">
        <f>B15*A13</f>
        <v>351.58848384000032</v>
      </c>
      <c r="B15" s="21">
        <f>ABS(C15-C13)/(B13)^2</f>
        <v>9.4900800000000078</v>
      </c>
      <c r="C15" s="22">
        <f t="shared" si="1"/>
        <v>641.41599999999994</v>
      </c>
      <c r="D15" s="29">
        <v>147.21700000000001</v>
      </c>
      <c r="E15" s="1">
        <v>137.75800000000001</v>
      </c>
      <c r="F15" s="1">
        <v>128.27000000000001</v>
      </c>
      <c r="G15" s="1">
        <v>118.819</v>
      </c>
      <c r="H15" s="15">
        <v>109.352</v>
      </c>
      <c r="J15" s="3"/>
    </row>
    <row r="16" spans="1:10" ht="14.4" x14ac:dyDescent="0.25">
      <c r="A16" s="23" t="s">
        <v>6</v>
      </c>
      <c r="B16" s="24">
        <f>B15</f>
        <v>9.4900800000000078</v>
      </c>
      <c r="C16" s="25"/>
      <c r="D16" s="26"/>
      <c r="E16" s="24"/>
      <c r="F16" s="24"/>
      <c r="G16" s="24"/>
      <c r="H16" s="27"/>
      <c r="J16" s="3"/>
    </row>
    <row r="17" spans="1:10" x14ac:dyDescent="0.25">
      <c r="J17" s="3"/>
    </row>
    <row r="18" spans="1:10" ht="14.4" x14ac:dyDescent="0.25">
      <c r="A18" s="8"/>
      <c r="B18" s="9" t="s">
        <v>2</v>
      </c>
      <c r="C18" s="10" t="s">
        <v>3</v>
      </c>
      <c r="D18" s="11">
        <v>0</v>
      </c>
      <c r="E18" s="6">
        <v>1</v>
      </c>
      <c r="F18" s="6">
        <v>2</v>
      </c>
      <c r="G18" s="6">
        <v>3</v>
      </c>
      <c r="H18" s="12">
        <v>4</v>
      </c>
      <c r="J18" s="3"/>
    </row>
    <row r="19" spans="1:10" x14ac:dyDescent="0.25">
      <c r="A19" s="13">
        <v>37.042999999999999</v>
      </c>
      <c r="B19" s="2">
        <v>5</v>
      </c>
      <c r="C19" s="14">
        <f t="shared" ref="C19:C24" si="2">SUM(D19:H19)</f>
        <v>550.1</v>
      </c>
      <c r="D19" s="13">
        <v>90</v>
      </c>
      <c r="E19" s="1">
        <v>100</v>
      </c>
      <c r="F19" s="1">
        <v>110</v>
      </c>
      <c r="G19" s="1">
        <v>120.1</v>
      </c>
      <c r="H19" s="15">
        <v>130</v>
      </c>
      <c r="J19" s="3"/>
    </row>
    <row r="20" spans="1:10" ht="14.4" x14ac:dyDescent="0.25">
      <c r="A20" s="16"/>
      <c r="B20" s="17" t="s">
        <v>5</v>
      </c>
      <c r="C20" s="18" t="s">
        <v>3</v>
      </c>
      <c r="D20" s="19">
        <v>5</v>
      </c>
      <c r="E20" s="3">
        <v>6</v>
      </c>
      <c r="F20" s="3">
        <v>7</v>
      </c>
      <c r="G20" s="3">
        <v>8</v>
      </c>
      <c r="H20" s="20">
        <v>9</v>
      </c>
      <c r="J20" s="3"/>
    </row>
    <row r="21" spans="1:10" x14ac:dyDescent="0.25">
      <c r="A21" s="16" t="s">
        <v>14</v>
      </c>
      <c r="B21" s="21">
        <f>(C21-C19)/(B19)^2</f>
        <v>9.9977599999999978</v>
      </c>
      <c r="C21" s="22">
        <f t="shared" si="2"/>
        <v>800.04399999999998</v>
      </c>
      <c r="D21" s="13">
        <v>140.04400000000001</v>
      </c>
      <c r="E21" s="1">
        <v>150</v>
      </c>
      <c r="F21" s="1">
        <v>160</v>
      </c>
      <c r="G21" s="1">
        <v>170</v>
      </c>
      <c r="H21" s="15">
        <v>180</v>
      </c>
      <c r="J21" s="3"/>
    </row>
    <row r="22" spans="1:10" ht="14.4" x14ac:dyDescent="0.25">
      <c r="A22" s="23"/>
      <c r="B22" s="24"/>
      <c r="C22" s="25"/>
      <c r="D22" s="26"/>
      <c r="E22" s="26"/>
      <c r="F22" s="26"/>
      <c r="G22" s="26"/>
      <c r="H22" s="26"/>
      <c r="J22" s="3"/>
    </row>
    <row r="23" spans="1:10" ht="14.4" x14ac:dyDescent="0.25">
      <c r="A23" s="8"/>
      <c r="B23" s="9" t="s">
        <v>2</v>
      </c>
      <c r="C23" s="10" t="s">
        <v>3</v>
      </c>
      <c r="D23" s="11">
        <v>0</v>
      </c>
      <c r="E23" s="6">
        <v>1</v>
      </c>
      <c r="F23" s="6">
        <v>2</v>
      </c>
      <c r="G23" s="6">
        <v>3</v>
      </c>
      <c r="H23" s="12">
        <v>4</v>
      </c>
      <c r="I23" s="1"/>
      <c r="J23" s="3"/>
    </row>
    <row r="24" spans="1:10" x14ac:dyDescent="0.25">
      <c r="A24" s="13">
        <v>37.042999999999999</v>
      </c>
      <c r="B24" s="2">
        <v>5</v>
      </c>
      <c r="C24" s="14">
        <f t="shared" si="2"/>
        <v>1678</v>
      </c>
      <c r="D24" s="13">
        <v>277</v>
      </c>
      <c r="E24" s="1">
        <v>306</v>
      </c>
      <c r="F24" s="1">
        <v>335</v>
      </c>
      <c r="G24" s="1">
        <v>365</v>
      </c>
      <c r="H24" s="15">
        <v>395</v>
      </c>
      <c r="J24" s="3"/>
    </row>
    <row r="25" spans="1:10" ht="14.4" x14ac:dyDescent="0.25">
      <c r="A25" s="16"/>
      <c r="B25" s="17" t="s">
        <v>5</v>
      </c>
      <c r="C25" s="18" t="s">
        <v>3</v>
      </c>
      <c r="D25" s="19">
        <v>5</v>
      </c>
      <c r="E25" s="3">
        <v>6</v>
      </c>
      <c r="F25" s="3">
        <v>7</v>
      </c>
      <c r="G25" s="3">
        <v>8</v>
      </c>
      <c r="H25" s="20">
        <v>9</v>
      </c>
      <c r="I25" s="3" t="s">
        <v>16</v>
      </c>
      <c r="J25" s="3"/>
    </row>
    <row r="26" spans="1:10" x14ac:dyDescent="0.25">
      <c r="A26" s="16" t="s">
        <v>15</v>
      </c>
      <c r="B26" s="21">
        <f>(C26-C24)/(B24)^2</f>
        <v>29.56</v>
      </c>
      <c r="C26" s="22">
        <f>SUM(D26:H26)</f>
        <v>2417</v>
      </c>
      <c r="D26" s="13">
        <v>425</v>
      </c>
      <c r="E26" s="1">
        <v>454</v>
      </c>
      <c r="F26" s="1">
        <v>482</v>
      </c>
      <c r="G26" s="1">
        <v>514</v>
      </c>
      <c r="H26" s="15">
        <v>542</v>
      </c>
      <c r="I26" s="3">
        <f>B21/B26*1000</f>
        <v>338.21921515561564</v>
      </c>
      <c r="J26" s="3"/>
    </row>
    <row r="27" spans="1:10" ht="14.4" x14ac:dyDescent="0.25">
      <c r="A27" s="23"/>
      <c r="B27" s="24"/>
      <c r="C27" s="25"/>
      <c r="D27" s="26"/>
      <c r="E27" s="26"/>
      <c r="F27" s="26"/>
      <c r="G27" s="26"/>
      <c r="H27" s="26"/>
      <c r="J27" s="3"/>
    </row>
    <row r="28" spans="1:10" x14ac:dyDescent="0.25"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>
        <v>6</v>
      </c>
      <c r="J28" s="3"/>
    </row>
    <row r="29" spans="1:10" ht="14.4" x14ac:dyDescent="0.25">
      <c r="A29" s="30" t="s">
        <v>9</v>
      </c>
      <c r="D29" s="31" t="s">
        <v>10</v>
      </c>
      <c r="E29" s="31" t="s">
        <v>10</v>
      </c>
      <c r="F29" s="31" t="s">
        <v>10</v>
      </c>
      <c r="G29" s="31" t="s">
        <v>11</v>
      </c>
      <c r="H29" s="31" t="s">
        <v>11</v>
      </c>
      <c r="I29" s="31" t="s">
        <v>11</v>
      </c>
      <c r="J29" s="3"/>
    </row>
    <row r="30" spans="1:10" x14ac:dyDescent="0.25">
      <c r="D30" s="3">
        <v>50</v>
      </c>
      <c r="E30" s="3">
        <v>100</v>
      </c>
      <c r="F30" s="3">
        <v>150</v>
      </c>
      <c r="G30" s="3">
        <v>50</v>
      </c>
      <c r="H30" s="3">
        <v>100</v>
      </c>
      <c r="I30" s="3">
        <v>150</v>
      </c>
      <c r="J30" s="3"/>
    </row>
    <row r="31" spans="1:10" x14ac:dyDescent="0.25">
      <c r="D31" s="3">
        <v>34.4</v>
      </c>
      <c r="E31" s="3">
        <v>56.4</v>
      </c>
      <c r="F31" s="3">
        <v>77.2</v>
      </c>
      <c r="G31" s="3">
        <v>20.399999999999999</v>
      </c>
      <c r="H31" s="3">
        <v>30.4</v>
      </c>
      <c r="I31" s="3">
        <v>41.8</v>
      </c>
      <c r="J31" s="3"/>
    </row>
    <row r="32" spans="1:10" ht="14.4" x14ac:dyDescent="0.25">
      <c r="D32" s="31" t="s">
        <v>12</v>
      </c>
    </row>
    <row r="33" spans="4:4" x14ac:dyDescent="0.25">
      <c r="D33" s="3">
        <f>50/(E31-D31)*1000</f>
        <v>2272.727272727273</v>
      </c>
    </row>
    <row r="34" spans="4:4" x14ac:dyDescent="0.25">
      <c r="D34" s="3">
        <f>50/(F31-E31)*1000</f>
        <v>2403.8461538461534</v>
      </c>
    </row>
    <row r="35" spans="4:4" ht="14.4" x14ac:dyDescent="0.25">
      <c r="D35" s="31" t="s">
        <v>13</v>
      </c>
    </row>
    <row r="36" spans="4:4" x14ac:dyDescent="0.25">
      <c r="D36" s="3">
        <f>50/(H31-G31)*1000</f>
        <v>5000</v>
      </c>
    </row>
    <row r="37" spans="4:4" x14ac:dyDescent="0.25">
      <c r="D37" s="3">
        <f>50/(I31-H31)*1000</f>
        <v>4385.9649122807023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JerryYang</dc:creator>
  <cp:lastModifiedBy>JerryYang</cp:lastModifiedBy>
  <dcterms:created xsi:type="dcterms:W3CDTF">2021-09-19T09:50:00Z</dcterms:created>
  <dcterms:modified xsi:type="dcterms:W3CDTF">2021-09-28T14:06:46Z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