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rryYang\Desktop\大物实验\磁滞回线\"/>
    </mc:Choice>
  </mc:AlternateContent>
  <xr:revisionPtr revIDLastSave="0" documentId="13_ncr:1_{F1AE343C-79F9-4C45-BC22-E3448092EA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I37" i="1"/>
  <c r="J37" i="1"/>
  <c r="K37" i="1"/>
  <c r="L37" i="1"/>
  <c r="M37" i="1"/>
  <c r="N37" i="1"/>
  <c r="O37" i="1"/>
  <c r="P37" i="1"/>
  <c r="Q37" i="1"/>
  <c r="R37" i="1"/>
  <c r="G37" i="1"/>
  <c r="H36" i="1"/>
  <c r="I36" i="1"/>
  <c r="J36" i="1"/>
  <c r="K36" i="1"/>
  <c r="L36" i="1"/>
  <c r="M36" i="1"/>
  <c r="N36" i="1"/>
  <c r="O36" i="1"/>
  <c r="P36" i="1"/>
  <c r="Q36" i="1"/>
  <c r="R36" i="1"/>
  <c r="G36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G35" i="1"/>
  <c r="AK34" i="1"/>
  <c r="AL34" i="1"/>
  <c r="AM34" i="1"/>
  <c r="AN34" i="1"/>
  <c r="AO34" i="1"/>
  <c r="AP34" i="1"/>
  <c r="AQ34" i="1"/>
  <c r="AR34" i="1"/>
  <c r="AS34" i="1"/>
  <c r="AT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G34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G32" i="1"/>
  <c r="G31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G30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G29" i="1"/>
  <c r="H27" i="1"/>
  <c r="I27" i="1"/>
  <c r="J27" i="1"/>
  <c r="K27" i="1"/>
  <c r="L27" i="1"/>
  <c r="M27" i="1"/>
  <c r="N27" i="1"/>
  <c r="O27" i="1"/>
  <c r="P27" i="1"/>
  <c r="I26" i="1"/>
  <c r="J26" i="1"/>
  <c r="K26" i="1"/>
  <c r="L26" i="1"/>
  <c r="M26" i="1"/>
  <c r="N26" i="1"/>
  <c r="O26" i="1"/>
  <c r="P26" i="1"/>
  <c r="H26" i="1"/>
  <c r="G27" i="1"/>
  <c r="G26" i="1"/>
  <c r="M25" i="1"/>
  <c r="H25" i="1"/>
  <c r="I25" i="1"/>
  <c r="J25" i="1"/>
  <c r="K25" i="1"/>
  <c r="L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G25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G24" i="1"/>
</calcChain>
</file>

<file path=xl/sharedStrings.xml><?xml version="1.0" encoding="utf-8"?>
<sst xmlns="http://schemas.openxmlformats.org/spreadsheetml/2006/main" count="84" uniqueCount="28">
  <si>
    <t>样品1</t>
    <phoneticPr fontId="1" type="noConversion"/>
  </si>
  <si>
    <t>频率</t>
    <phoneticPr fontId="1" type="noConversion"/>
  </si>
  <si>
    <t>40Hz</t>
    <phoneticPr fontId="1" type="noConversion"/>
  </si>
  <si>
    <t>R1 欧</t>
    <phoneticPr fontId="1" type="noConversion"/>
  </si>
  <si>
    <t>R2 千欧</t>
    <phoneticPr fontId="1" type="noConversion"/>
  </si>
  <si>
    <t>C 微法</t>
    <phoneticPr fontId="1" type="noConversion"/>
  </si>
  <si>
    <t>UX mV</t>
    <phoneticPr fontId="1" type="noConversion"/>
  </si>
  <si>
    <t>UY mV</t>
    <phoneticPr fontId="1" type="noConversion"/>
  </si>
  <si>
    <t>样品2</t>
    <phoneticPr fontId="1" type="noConversion"/>
  </si>
  <si>
    <t>100Hz</t>
    <phoneticPr fontId="1" type="noConversion"/>
  </si>
  <si>
    <t>饱和磁滞回线</t>
    <phoneticPr fontId="1" type="noConversion"/>
  </si>
  <si>
    <t>基本磁化曲线</t>
    <phoneticPr fontId="1" type="noConversion"/>
  </si>
  <si>
    <t>两个作图xy坐标需要一一对应</t>
    <phoneticPr fontId="1" type="noConversion"/>
  </si>
  <si>
    <t>参数</t>
    <phoneticPr fontId="1" type="noConversion"/>
  </si>
  <si>
    <t>N1</t>
    <phoneticPr fontId="1" type="noConversion"/>
  </si>
  <si>
    <t>N2</t>
    <phoneticPr fontId="1" type="noConversion"/>
  </si>
  <si>
    <t>L (m)</t>
    <phoneticPr fontId="1" type="noConversion"/>
  </si>
  <si>
    <t>S (m^2)</t>
    <phoneticPr fontId="1" type="noConversion"/>
  </si>
  <si>
    <t>样品1 测量数据</t>
    <phoneticPr fontId="1" type="noConversion"/>
  </si>
  <si>
    <t>样品2 测量数据</t>
    <phoneticPr fontId="1" type="noConversion"/>
  </si>
  <si>
    <t>H A/m</t>
    <phoneticPr fontId="1" type="noConversion"/>
  </si>
  <si>
    <t>B T</t>
    <phoneticPr fontId="1" type="noConversion"/>
  </si>
  <si>
    <t>样品1 作图数据</t>
    <phoneticPr fontId="1" type="noConversion"/>
  </si>
  <si>
    <t>样品2 作图数据</t>
    <phoneticPr fontId="1" type="noConversion"/>
  </si>
  <si>
    <t>剩磁</t>
    <phoneticPr fontId="1" type="noConversion"/>
  </si>
  <si>
    <t>矫顽力</t>
    <phoneticPr fontId="1" type="noConversion"/>
  </si>
  <si>
    <t>相同颜色为原始数据UXUY和作图的H(横坐标)和B(纵坐标)</t>
    <phoneticPr fontId="1" type="noConversion"/>
  </si>
  <si>
    <t>下面灰色是数据计算部分，不需要填入数据，部分未自动填充的手动拉一下自动填充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</si>
</sst>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1" fontId="0" fillId="0" borderId="1" xfId="0" applyNumberFormat="1" applyBorder="1"/>
    <xf numFmtId="0" fontId="0" fillId="0" borderId="9" xfId="0" applyBorder="1"/>
    <xf numFmtId="0" fontId="0" fillId="2" borderId="1" xfId="0" applyFill="1" applyBorder="1"/>
    <xf numFmtId="176" fontId="0" fillId="2" borderId="7" xfId="0" applyNumberFormat="1" applyFill="1" applyBorder="1"/>
    <xf numFmtId="0" fontId="0" fillId="2" borderId="7" xfId="0" applyFill="1" applyBorder="1"/>
    <xf numFmtId="176" fontId="0" fillId="2" borderId="1" xfId="0" applyNumberFormat="1" applyFill="1" applyBorder="1"/>
    <xf numFmtId="0" fontId="0" fillId="3" borderId="1" xfId="0" applyFill="1" applyBorder="1"/>
    <xf numFmtId="0" fontId="0" fillId="3" borderId="6" xfId="0" applyFill="1" applyBorder="1"/>
    <xf numFmtId="176" fontId="0" fillId="3" borderId="1" xfId="0" applyNumberFormat="1" applyFill="1" applyBorder="1"/>
    <xf numFmtId="176" fontId="0" fillId="3" borderId="6" xfId="0" applyNumberFormat="1" applyFill="1" applyBorder="1"/>
    <xf numFmtId="0" fontId="0" fillId="4" borderId="7" xfId="0" applyFill="1" applyBorder="1"/>
    <xf numFmtId="0" fontId="0" fillId="4" borderId="1" xfId="0" applyFill="1" applyBorder="1"/>
    <xf numFmtId="176" fontId="0" fillId="4" borderId="7" xfId="0" applyNumberFormat="1" applyFill="1" applyBorder="1"/>
    <xf numFmtId="176" fontId="0" fillId="4" borderId="1" xfId="0" applyNumberFormat="1" applyFill="1" applyBorder="1"/>
    <xf numFmtId="0" fontId="0" fillId="5" borderId="1" xfId="0" applyFill="1" applyBorder="1"/>
    <xf numFmtId="0" fontId="0" fillId="5" borderId="6" xfId="0" applyFill="1" applyBorder="1"/>
    <xf numFmtId="176" fontId="0" fillId="5" borderId="1" xfId="0" applyNumberFormat="1" applyFill="1" applyBorder="1"/>
    <xf numFmtId="176" fontId="0" fillId="5" borderId="6" xfId="0" applyNumberFormat="1" applyFill="1" applyBorder="1"/>
    <xf numFmtId="0" fontId="0" fillId="6" borderId="7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6" xfId="0" applyFill="1" applyBorder="1"/>
    <xf numFmtId="176" fontId="0" fillId="6" borderId="7" xfId="0" applyNumberFormat="1" applyFill="1" applyBorder="1"/>
    <xf numFmtId="176" fontId="0" fillId="6" borderId="1" xfId="0" applyNumberFormat="1" applyFill="1" applyBorder="1"/>
    <xf numFmtId="176" fontId="0" fillId="7" borderId="1" xfId="0" applyNumberFormat="1" applyFill="1" applyBorder="1"/>
    <xf numFmtId="0" fontId="0" fillId="8" borderId="2" xfId="0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3" xfId="0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0" xfId="0" applyFill="1"/>
    <xf numFmtId="0" fontId="0" fillId="0" borderId="0" xfId="0" applyFill="1"/>
    <xf numFmtId="0" fontId="0" fillId="0" borderId="9" xfId="0" applyFill="1" applyBorder="1"/>
    <xf numFmtId="176" fontId="0" fillId="3" borderId="10" xfId="0" applyNumberFormat="1" applyFill="1" applyBorder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tabSelected="1" zoomScale="85" zoomScaleNormal="85" workbookViewId="0">
      <selection activeCell="I10" sqref="I10"/>
    </sheetView>
  </sheetViews>
  <sheetFormatPr defaultRowHeight="13.8" x14ac:dyDescent="0.25"/>
  <cols>
    <col min="1" max="1" width="14.77734375" customWidth="1"/>
    <col min="2" max="2" width="10.109375" bestFit="1" customWidth="1"/>
    <col min="3" max="3" width="11.21875" bestFit="1" customWidth="1"/>
    <col min="6" max="6" width="11.6640625" bestFit="1" customWidth="1"/>
    <col min="7" max="12" width="8.88671875" style="4"/>
    <col min="13" max="13" width="12.77734375" style="4" bestFit="1" customWidth="1"/>
    <col min="14" max="14" width="10" style="4" bestFit="1" customWidth="1"/>
    <col min="15" max="16" width="13.88671875" style="4" bestFit="1" customWidth="1"/>
    <col min="17" max="17" width="12.77734375" style="4" bestFit="1" customWidth="1"/>
    <col min="18" max="19" width="13.88671875" style="4" bestFit="1" customWidth="1"/>
    <col min="20" max="26" width="8.88671875" style="4"/>
    <col min="27" max="34" width="13.88671875" style="4" bestFit="1" customWidth="1"/>
    <col min="35" max="35" width="8.88671875" style="4"/>
    <col min="36" max="36" width="12.77734375" style="4" bestFit="1" customWidth="1"/>
    <col min="37" max="38" width="8.88671875" style="4"/>
  </cols>
  <sheetData>
    <row r="1" spans="1:46" x14ac:dyDescent="0.25">
      <c r="A1" s="44" t="s">
        <v>12</v>
      </c>
      <c r="B1" s="45"/>
      <c r="C1" s="45"/>
      <c r="D1" s="45" t="s">
        <v>26</v>
      </c>
    </row>
    <row r="2" spans="1:46" x14ac:dyDescent="0.25">
      <c r="A2" s="45" t="s">
        <v>27</v>
      </c>
      <c r="B2" s="45"/>
      <c r="C2" s="45"/>
      <c r="D2" s="45"/>
    </row>
    <row r="3" spans="1:46" x14ac:dyDescent="0.25">
      <c r="A3" s="1" t="s">
        <v>13</v>
      </c>
      <c r="B3" s="1" t="s">
        <v>0</v>
      </c>
      <c r="C3" s="1" t="s">
        <v>8</v>
      </c>
    </row>
    <row r="4" spans="1:46" x14ac:dyDescent="0.25">
      <c r="A4" s="1" t="s">
        <v>16</v>
      </c>
      <c r="B4" s="1">
        <v>0.13</v>
      </c>
      <c r="C4" s="1">
        <v>7.4999999999999997E-2</v>
      </c>
    </row>
    <row r="5" spans="1:46" x14ac:dyDescent="0.25">
      <c r="A5" s="1" t="s">
        <v>17</v>
      </c>
      <c r="B5" s="8">
        <v>1.2400000000000001E-4</v>
      </c>
      <c r="C5" s="8">
        <v>1.2E-4</v>
      </c>
    </row>
    <row r="6" spans="1:46" x14ac:dyDescent="0.25">
      <c r="A6" s="1" t="s">
        <v>14</v>
      </c>
      <c r="B6" s="1">
        <v>150</v>
      </c>
      <c r="C6" s="1">
        <v>150</v>
      </c>
    </row>
    <row r="7" spans="1:46" x14ac:dyDescent="0.25">
      <c r="A7" s="1" t="s">
        <v>15</v>
      </c>
      <c r="B7" s="1">
        <v>150</v>
      </c>
      <c r="C7" s="1">
        <v>150</v>
      </c>
    </row>
    <row r="9" spans="1:46" x14ac:dyDescent="0.25">
      <c r="A9" s="2" t="s">
        <v>18</v>
      </c>
      <c r="B9" s="1" t="s">
        <v>1</v>
      </c>
      <c r="C9" s="1" t="s">
        <v>3</v>
      </c>
      <c r="D9" s="1" t="s">
        <v>4</v>
      </c>
      <c r="E9" s="1" t="s">
        <v>5</v>
      </c>
      <c r="F9" s="7" t="s">
        <v>6</v>
      </c>
      <c r="G9" s="10">
        <v>760</v>
      </c>
      <c r="H9" s="10">
        <v>473</v>
      </c>
      <c r="I9" s="10">
        <v>300</v>
      </c>
      <c r="J9" s="10">
        <v>227</v>
      </c>
      <c r="K9" s="10">
        <v>153</v>
      </c>
      <c r="L9" s="10">
        <v>107</v>
      </c>
      <c r="M9" s="10">
        <v>66.7</v>
      </c>
      <c r="N9" s="10">
        <v>0</v>
      </c>
      <c r="O9" s="10">
        <v>-46.7</v>
      </c>
      <c r="P9" s="10">
        <v>-107</v>
      </c>
      <c r="Q9" s="10">
        <v>-267</v>
      </c>
      <c r="R9" s="10">
        <v>-433</v>
      </c>
      <c r="S9" s="10">
        <v>-753</v>
      </c>
      <c r="T9" s="10">
        <v>333</v>
      </c>
      <c r="U9" s="10">
        <v>387</v>
      </c>
      <c r="V9" s="10">
        <v>760</v>
      </c>
      <c r="W9" s="10">
        <v>300</v>
      </c>
      <c r="X9" s="10">
        <v>80</v>
      </c>
      <c r="Y9" s="10">
        <v>0</v>
      </c>
      <c r="Z9" s="10">
        <v>-60</v>
      </c>
      <c r="AA9" s="10">
        <v>-100</v>
      </c>
      <c r="AB9" s="10">
        <v>-160</v>
      </c>
      <c r="AC9" s="10">
        <v>-213</v>
      </c>
      <c r="AD9" s="10">
        <v>-273</v>
      </c>
      <c r="AE9" s="10">
        <v>-327</v>
      </c>
      <c r="AF9" s="10">
        <v>-453</v>
      </c>
      <c r="AG9" s="10">
        <v>-573</v>
      </c>
      <c r="AH9" s="10">
        <v>-753</v>
      </c>
      <c r="AI9" s="10">
        <v>120</v>
      </c>
      <c r="AJ9" s="10">
        <v>200</v>
      </c>
      <c r="AK9" s="10"/>
      <c r="AL9" s="10"/>
      <c r="AM9" s="10"/>
      <c r="AN9" s="10"/>
      <c r="AO9" s="10"/>
      <c r="AP9" s="10"/>
      <c r="AQ9" s="10"/>
      <c r="AR9" s="10"/>
      <c r="AS9" s="10"/>
      <c r="AT9" s="10"/>
    </row>
    <row r="10" spans="1:46" x14ac:dyDescent="0.25">
      <c r="A10" s="3" t="s">
        <v>10</v>
      </c>
      <c r="B10" s="1" t="s">
        <v>2</v>
      </c>
      <c r="C10" s="1">
        <v>10.9</v>
      </c>
      <c r="D10" s="1">
        <v>50</v>
      </c>
      <c r="E10" s="1">
        <v>4.8</v>
      </c>
      <c r="F10" s="7" t="s">
        <v>7</v>
      </c>
      <c r="G10" s="10">
        <v>23.6</v>
      </c>
      <c r="H10" s="10">
        <v>20</v>
      </c>
      <c r="I10" s="10">
        <v>14</v>
      </c>
      <c r="J10" s="10">
        <v>10</v>
      </c>
      <c r="K10" s="10">
        <v>4</v>
      </c>
      <c r="L10" s="10">
        <v>0</v>
      </c>
      <c r="M10" s="10">
        <v>-4.8</v>
      </c>
      <c r="N10" s="10">
        <v>-10</v>
      </c>
      <c r="O10" s="10">
        <v>-12.8</v>
      </c>
      <c r="P10" s="10">
        <v>-15.6</v>
      </c>
      <c r="Q10" s="10">
        <v>-20</v>
      </c>
      <c r="R10" s="10">
        <v>-22</v>
      </c>
      <c r="S10" s="10">
        <v>-24.4</v>
      </c>
      <c r="T10" s="10">
        <v>15.6</v>
      </c>
      <c r="U10" s="10">
        <v>17.600000000000001</v>
      </c>
      <c r="V10" s="10">
        <v>23.6</v>
      </c>
      <c r="W10" s="10">
        <v>20</v>
      </c>
      <c r="X10" s="10">
        <v>14</v>
      </c>
      <c r="Y10" s="10">
        <v>10</v>
      </c>
      <c r="Z10" s="10">
        <v>4</v>
      </c>
      <c r="AA10" s="10">
        <v>0</v>
      </c>
      <c r="AB10" s="10">
        <v>-4.8</v>
      </c>
      <c r="AC10" s="10">
        <v>-10</v>
      </c>
      <c r="AD10" s="10">
        <v>-12.8</v>
      </c>
      <c r="AE10" s="10">
        <v>-15.6</v>
      </c>
      <c r="AF10" s="10">
        <v>-20</v>
      </c>
      <c r="AG10" s="10">
        <v>-22</v>
      </c>
      <c r="AH10" s="10">
        <v>-24.4</v>
      </c>
      <c r="AI10" s="10">
        <v>15.6</v>
      </c>
      <c r="AJ10" s="10">
        <v>17.600000000000001</v>
      </c>
      <c r="AK10" s="10"/>
      <c r="AL10" s="10"/>
      <c r="AM10" s="10"/>
      <c r="AN10" s="10"/>
      <c r="AO10" s="10"/>
      <c r="AP10" s="10"/>
      <c r="AQ10" s="10"/>
      <c r="AR10" s="10"/>
      <c r="AS10" s="10"/>
      <c r="AT10" s="10"/>
    </row>
    <row r="11" spans="1:46" x14ac:dyDescent="0.25">
      <c r="A11" s="3"/>
      <c r="B11" s="4"/>
      <c r="C11" s="4"/>
      <c r="D11" s="4"/>
      <c r="E11" s="4"/>
      <c r="F11" s="4" t="s">
        <v>6</v>
      </c>
      <c r="G11" s="14">
        <v>760</v>
      </c>
      <c r="H11" s="14">
        <v>607</v>
      </c>
      <c r="I11" s="14">
        <v>467</v>
      </c>
      <c r="J11" s="14">
        <v>367</v>
      </c>
      <c r="K11" s="14">
        <v>293</v>
      </c>
      <c r="L11" s="14">
        <v>227</v>
      </c>
      <c r="M11" s="14">
        <v>167</v>
      </c>
      <c r="N11" s="14">
        <v>120</v>
      </c>
      <c r="O11" s="14">
        <v>53.3</v>
      </c>
      <c r="P11" s="14">
        <v>33.299999999999997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x14ac:dyDescent="0.25">
      <c r="A12" s="5" t="s">
        <v>11</v>
      </c>
      <c r="B12" s="6"/>
      <c r="C12" s="6"/>
      <c r="D12" s="6"/>
      <c r="E12" s="6"/>
      <c r="F12" s="4" t="s">
        <v>7</v>
      </c>
      <c r="G12" s="15">
        <v>23.6</v>
      </c>
      <c r="H12" s="15">
        <v>22</v>
      </c>
      <c r="I12" s="15">
        <v>19.600000000000001</v>
      </c>
      <c r="J12" s="15">
        <v>16.399999999999999</v>
      </c>
      <c r="K12" s="15">
        <v>13.2</v>
      </c>
      <c r="L12" s="15">
        <v>10.4</v>
      </c>
      <c r="M12" s="15">
        <v>6.8</v>
      </c>
      <c r="N12" s="15">
        <v>4.4000000000000004</v>
      </c>
      <c r="O12" s="15">
        <v>1.6</v>
      </c>
      <c r="P12" s="15">
        <v>0.8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25"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spans="1:46" x14ac:dyDescent="0.25">
      <c r="A14" s="2" t="s">
        <v>19</v>
      </c>
      <c r="B14" s="1" t="s">
        <v>1</v>
      </c>
      <c r="C14" s="1" t="s">
        <v>3</v>
      </c>
      <c r="D14" s="1" t="s">
        <v>4</v>
      </c>
      <c r="E14" s="1" t="s">
        <v>5</v>
      </c>
      <c r="F14" s="5" t="s">
        <v>6</v>
      </c>
      <c r="G14" s="18">
        <v>3390</v>
      </c>
      <c r="H14" s="18">
        <v>2520</v>
      </c>
      <c r="I14" s="18">
        <v>1850</v>
      </c>
      <c r="J14" s="18">
        <v>1390</v>
      </c>
      <c r="K14" s="18">
        <v>1320</v>
      </c>
      <c r="L14" s="18">
        <v>1120</v>
      </c>
      <c r="M14" s="18">
        <v>920</v>
      </c>
      <c r="N14" s="18">
        <v>787</v>
      </c>
      <c r="O14" s="18">
        <v>720</v>
      </c>
      <c r="P14" s="18">
        <v>520</v>
      </c>
      <c r="Q14" s="18">
        <v>387</v>
      </c>
      <c r="R14" s="18">
        <v>86.7</v>
      </c>
      <c r="S14" s="18">
        <v>-80</v>
      </c>
      <c r="T14" s="18">
        <v>-413</v>
      </c>
      <c r="U14" s="18">
        <v>-1080</v>
      </c>
      <c r="V14" s="18">
        <v>-3380</v>
      </c>
      <c r="W14" s="18">
        <v>3390</v>
      </c>
      <c r="X14" s="18">
        <v>1890</v>
      </c>
      <c r="Y14" s="18">
        <v>687</v>
      </c>
      <c r="Z14" s="18">
        <v>53.3</v>
      </c>
      <c r="AA14" s="18">
        <v>-46.7</v>
      </c>
      <c r="AB14" s="18">
        <v>-280</v>
      </c>
      <c r="AC14" s="18">
        <v>-480</v>
      </c>
      <c r="AD14" s="18">
        <v>-613</v>
      </c>
      <c r="AE14" s="18">
        <v>-680</v>
      </c>
      <c r="AF14" s="18">
        <v>-913</v>
      </c>
      <c r="AG14" s="18">
        <v>-1050</v>
      </c>
      <c r="AH14" s="18">
        <v>-1280</v>
      </c>
      <c r="AI14" s="18">
        <v>-1410</v>
      </c>
      <c r="AJ14" s="18">
        <v>-1580</v>
      </c>
      <c r="AK14" s="18">
        <v>-2080</v>
      </c>
      <c r="AL14" s="18">
        <v>-3380</v>
      </c>
      <c r="AM14" s="18"/>
      <c r="AN14" s="18"/>
      <c r="AO14" s="18"/>
      <c r="AP14" s="18"/>
      <c r="AQ14" s="18"/>
      <c r="AR14" s="18"/>
      <c r="AS14" s="18"/>
      <c r="AT14" s="18"/>
    </row>
    <row r="15" spans="1:46" x14ac:dyDescent="0.25">
      <c r="A15" s="3" t="s">
        <v>10</v>
      </c>
      <c r="B15" s="1" t="s">
        <v>2</v>
      </c>
      <c r="C15" s="1">
        <v>10.9</v>
      </c>
      <c r="D15" s="1">
        <v>50</v>
      </c>
      <c r="E15" s="1">
        <v>4.8</v>
      </c>
      <c r="F15" s="7" t="s">
        <v>7</v>
      </c>
      <c r="G15" s="19">
        <v>76</v>
      </c>
      <c r="H15" s="19">
        <v>68</v>
      </c>
      <c r="I15" s="19">
        <v>58</v>
      </c>
      <c r="J15" s="19">
        <v>46</v>
      </c>
      <c r="K15" s="19">
        <v>42</v>
      </c>
      <c r="L15" s="19">
        <v>34</v>
      </c>
      <c r="M15" s="19">
        <v>20</v>
      </c>
      <c r="N15" s="19">
        <v>8</v>
      </c>
      <c r="O15" s="19">
        <v>0</v>
      </c>
      <c r="P15" s="19">
        <v>-22</v>
      </c>
      <c r="Q15" s="19">
        <v>-30</v>
      </c>
      <c r="R15" s="19">
        <v>-42</v>
      </c>
      <c r="S15" s="19">
        <v>-48</v>
      </c>
      <c r="T15" s="19">
        <v>-54</v>
      </c>
      <c r="U15" s="19">
        <v>-62</v>
      </c>
      <c r="V15" s="19">
        <v>-74</v>
      </c>
      <c r="W15" s="19">
        <v>76</v>
      </c>
      <c r="X15" s="19">
        <v>68</v>
      </c>
      <c r="Y15" s="19">
        <v>58</v>
      </c>
      <c r="Z15" s="19">
        <v>46</v>
      </c>
      <c r="AA15" s="19">
        <v>42</v>
      </c>
      <c r="AB15" s="19">
        <v>34</v>
      </c>
      <c r="AC15" s="19">
        <v>20</v>
      </c>
      <c r="AD15" s="19">
        <v>8</v>
      </c>
      <c r="AE15" s="19">
        <v>0</v>
      </c>
      <c r="AF15" s="19">
        <v>-22</v>
      </c>
      <c r="AG15" s="19">
        <v>-30</v>
      </c>
      <c r="AH15" s="19">
        <v>-42</v>
      </c>
      <c r="AI15" s="19">
        <v>-48</v>
      </c>
      <c r="AJ15" s="19">
        <v>-54</v>
      </c>
      <c r="AK15" s="19">
        <v>-62</v>
      </c>
      <c r="AL15" s="19">
        <v>-74</v>
      </c>
      <c r="AM15" s="19"/>
      <c r="AN15" s="19"/>
      <c r="AO15" s="19"/>
      <c r="AP15" s="19"/>
      <c r="AQ15" s="19"/>
      <c r="AR15" s="19"/>
      <c r="AS15" s="19"/>
      <c r="AT15" s="19"/>
    </row>
    <row r="16" spans="1:46" x14ac:dyDescent="0.25">
      <c r="A16" s="3"/>
      <c r="B16" s="4"/>
      <c r="C16" s="4"/>
      <c r="D16" s="4"/>
      <c r="E16" s="4"/>
      <c r="F16" s="4" t="s">
        <v>6</v>
      </c>
      <c r="G16" s="22">
        <v>3390</v>
      </c>
      <c r="H16" s="22">
        <v>3150</v>
      </c>
      <c r="I16" s="22">
        <v>2850</v>
      </c>
      <c r="J16" s="22">
        <v>2290</v>
      </c>
      <c r="K16" s="22">
        <v>1920</v>
      </c>
      <c r="L16" s="22">
        <v>1620</v>
      </c>
      <c r="M16" s="22">
        <v>1320</v>
      </c>
      <c r="N16" s="22">
        <v>1090</v>
      </c>
      <c r="O16" s="22">
        <v>853</v>
      </c>
      <c r="P16" s="22">
        <v>653</v>
      </c>
      <c r="Q16" s="22">
        <v>587</v>
      </c>
      <c r="R16" s="22">
        <v>420</v>
      </c>
      <c r="S16" s="22">
        <v>320</v>
      </c>
      <c r="T16" s="22">
        <v>253</v>
      </c>
      <c r="U16" s="22">
        <v>107</v>
      </c>
      <c r="V16" s="22">
        <v>50.7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</row>
    <row r="17" spans="1:46" x14ac:dyDescent="0.25">
      <c r="A17" s="5" t="s">
        <v>11</v>
      </c>
      <c r="B17" s="6"/>
      <c r="C17" s="6"/>
      <c r="D17" s="6"/>
      <c r="E17" s="6"/>
      <c r="F17" s="6" t="s">
        <v>7</v>
      </c>
      <c r="G17" s="23">
        <v>76</v>
      </c>
      <c r="H17" s="23">
        <v>74</v>
      </c>
      <c r="I17" s="23">
        <v>72</v>
      </c>
      <c r="J17" s="23">
        <v>68</v>
      </c>
      <c r="K17" s="23">
        <v>64</v>
      </c>
      <c r="L17" s="23">
        <v>58</v>
      </c>
      <c r="M17" s="23">
        <v>52</v>
      </c>
      <c r="N17" s="23">
        <v>46</v>
      </c>
      <c r="O17" s="23">
        <v>38</v>
      </c>
      <c r="P17" s="23">
        <v>30</v>
      </c>
      <c r="Q17" s="23">
        <v>22</v>
      </c>
      <c r="R17" s="23">
        <v>14</v>
      </c>
      <c r="S17" s="23">
        <v>8</v>
      </c>
      <c r="T17" s="23">
        <v>4</v>
      </c>
      <c r="U17" s="23">
        <v>1.2</v>
      </c>
      <c r="V17" s="23">
        <v>0.4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1:46" s="4" customFormat="1" x14ac:dyDescent="0.25">
      <c r="A18"/>
      <c r="B18"/>
      <c r="C18"/>
      <c r="D18"/>
      <c r="E1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x14ac:dyDescent="0.25">
      <c r="A19" s="2" t="s">
        <v>19</v>
      </c>
      <c r="B19" s="1" t="s">
        <v>1</v>
      </c>
      <c r="C19" s="1" t="s">
        <v>3</v>
      </c>
      <c r="D19" s="1" t="s">
        <v>4</v>
      </c>
      <c r="E19" s="1" t="s">
        <v>5</v>
      </c>
      <c r="F19" s="7" t="s">
        <v>6</v>
      </c>
      <c r="G19" s="26">
        <v>461</v>
      </c>
      <c r="H19" s="26">
        <v>428</v>
      </c>
      <c r="I19" s="26">
        <v>455</v>
      </c>
      <c r="J19" s="26">
        <v>448</v>
      </c>
      <c r="K19" s="26">
        <v>435</v>
      </c>
      <c r="L19" s="26">
        <v>421</v>
      </c>
      <c r="M19" s="26">
        <v>408</v>
      </c>
      <c r="N19" s="26">
        <v>375</v>
      </c>
      <c r="O19" s="26">
        <v>348</v>
      </c>
      <c r="P19" s="26">
        <v>308</v>
      </c>
      <c r="Q19" s="26">
        <v>301</v>
      </c>
      <c r="R19" s="26">
        <v>255</v>
      </c>
      <c r="S19" s="26">
        <v>208</v>
      </c>
      <c r="T19" s="26">
        <v>161</v>
      </c>
      <c r="U19" s="26">
        <v>121</v>
      </c>
      <c r="V19" s="26">
        <v>21.3</v>
      </c>
      <c r="W19" s="26">
        <v>-92</v>
      </c>
      <c r="X19" s="26">
        <v>-145</v>
      </c>
      <c r="Y19" s="26">
        <v>-265</v>
      </c>
      <c r="Z19" s="26">
        <v>-432</v>
      </c>
      <c r="AA19" s="26">
        <v>261</v>
      </c>
      <c r="AB19" s="26">
        <v>428</v>
      </c>
      <c r="AC19" s="26">
        <v>148</v>
      </c>
      <c r="AD19" s="26">
        <v>28</v>
      </c>
      <c r="AE19" s="26">
        <v>-58.7</v>
      </c>
      <c r="AF19" s="26">
        <v>-119</v>
      </c>
      <c r="AG19" s="26">
        <v>-159</v>
      </c>
      <c r="AH19" s="26">
        <v>-219</v>
      </c>
      <c r="AI19" s="26">
        <v>-259</v>
      </c>
      <c r="AJ19" s="26">
        <v>-299</v>
      </c>
      <c r="AK19" s="26">
        <v>-305</v>
      </c>
      <c r="AL19" s="26">
        <v>-345</v>
      </c>
      <c r="AM19" s="26">
        <v>-385</v>
      </c>
      <c r="AN19" s="26">
        <v>-405</v>
      </c>
      <c r="AO19" s="26">
        <v>-425</v>
      </c>
      <c r="AP19" s="26">
        <v>-445</v>
      </c>
      <c r="AQ19" s="26">
        <v>-452</v>
      </c>
      <c r="AR19" s="26">
        <v>-459</v>
      </c>
      <c r="AS19" s="26">
        <v>-452</v>
      </c>
      <c r="AT19" s="26">
        <v>-432</v>
      </c>
    </row>
    <row r="20" spans="1:46" x14ac:dyDescent="0.25">
      <c r="A20" s="3" t="s">
        <v>10</v>
      </c>
      <c r="B20" s="1" t="s">
        <v>9</v>
      </c>
      <c r="C20" s="1">
        <v>4.9000000000000004</v>
      </c>
      <c r="D20" s="1">
        <v>44</v>
      </c>
      <c r="E20" s="1">
        <v>2.4</v>
      </c>
      <c r="F20" s="7" t="s">
        <v>7</v>
      </c>
      <c r="G20" s="27">
        <v>86</v>
      </c>
      <c r="H20" s="27">
        <v>92</v>
      </c>
      <c r="I20" s="27">
        <v>82</v>
      </c>
      <c r="J20" s="27">
        <v>72</v>
      </c>
      <c r="K20" s="27">
        <v>62</v>
      </c>
      <c r="L20" s="27">
        <v>54</v>
      </c>
      <c r="M20" s="27">
        <v>46</v>
      </c>
      <c r="N20" s="27">
        <v>32</v>
      </c>
      <c r="O20" s="27">
        <v>20</v>
      </c>
      <c r="P20" s="27">
        <v>2</v>
      </c>
      <c r="Q20" s="27">
        <v>0</v>
      </c>
      <c r="R20" s="27">
        <v>-20</v>
      </c>
      <c r="S20" s="27">
        <v>-32</v>
      </c>
      <c r="T20" s="27">
        <v>-46</v>
      </c>
      <c r="U20" s="27">
        <v>-54</v>
      </c>
      <c r="V20" s="27">
        <v>-66</v>
      </c>
      <c r="W20" s="27">
        <v>-76</v>
      </c>
      <c r="X20" s="27">
        <v>-82</v>
      </c>
      <c r="Y20" s="27">
        <v>-88</v>
      </c>
      <c r="Z20" s="27">
        <v>-92</v>
      </c>
      <c r="AA20" s="27">
        <v>86</v>
      </c>
      <c r="AB20" s="27">
        <v>92</v>
      </c>
      <c r="AC20" s="27">
        <v>82</v>
      </c>
      <c r="AD20" s="27">
        <v>72</v>
      </c>
      <c r="AE20" s="27">
        <v>62</v>
      </c>
      <c r="AF20" s="27">
        <v>54</v>
      </c>
      <c r="AG20" s="27">
        <v>46</v>
      </c>
      <c r="AH20" s="27">
        <v>32</v>
      </c>
      <c r="AI20" s="27">
        <v>20</v>
      </c>
      <c r="AJ20" s="27">
        <v>2</v>
      </c>
      <c r="AK20" s="27">
        <v>0</v>
      </c>
      <c r="AL20" s="27">
        <v>-20</v>
      </c>
      <c r="AM20" s="27">
        <v>-32</v>
      </c>
      <c r="AN20" s="27">
        <v>-46</v>
      </c>
      <c r="AO20" s="27">
        <v>-54</v>
      </c>
      <c r="AP20" s="27">
        <v>-66</v>
      </c>
      <c r="AQ20" s="27">
        <v>-76</v>
      </c>
      <c r="AR20" s="27">
        <v>-82</v>
      </c>
      <c r="AS20" s="27">
        <v>-88</v>
      </c>
      <c r="AT20" s="27">
        <v>-92</v>
      </c>
    </row>
    <row r="21" spans="1:46" x14ac:dyDescent="0.25">
      <c r="A21" s="3"/>
      <c r="B21" s="4"/>
      <c r="C21" s="4"/>
      <c r="D21" s="4"/>
      <c r="E21" s="4"/>
      <c r="F21" s="4" t="s">
        <v>6</v>
      </c>
      <c r="G21" s="28">
        <v>428</v>
      </c>
      <c r="H21" s="28">
        <v>421</v>
      </c>
      <c r="I21" s="28">
        <v>401</v>
      </c>
      <c r="J21" s="28">
        <v>381</v>
      </c>
      <c r="K21" s="28">
        <v>335</v>
      </c>
      <c r="L21" s="28">
        <v>315</v>
      </c>
      <c r="M21" s="28">
        <v>275</v>
      </c>
      <c r="N21" s="28">
        <v>235</v>
      </c>
      <c r="O21" s="28">
        <v>188</v>
      </c>
      <c r="P21" s="28">
        <v>141</v>
      </c>
      <c r="Q21" s="28">
        <v>101</v>
      </c>
      <c r="R21" s="28">
        <v>54.7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</row>
    <row r="22" spans="1:46" x14ac:dyDescent="0.25">
      <c r="A22" s="5" t="s">
        <v>11</v>
      </c>
      <c r="B22" s="6"/>
      <c r="C22" s="6"/>
      <c r="D22" s="6"/>
      <c r="E22" s="6"/>
      <c r="F22" s="4" t="s">
        <v>7</v>
      </c>
      <c r="G22" s="29">
        <v>92</v>
      </c>
      <c r="H22" s="29">
        <v>84</v>
      </c>
      <c r="I22" s="29">
        <v>80</v>
      </c>
      <c r="J22" s="29">
        <v>70</v>
      </c>
      <c r="K22" s="29">
        <v>62</v>
      </c>
      <c r="L22" s="29">
        <v>52</v>
      </c>
      <c r="M22" s="29">
        <v>46</v>
      </c>
      <c r="N22" s="29">
        <v>36</v>
      </c>
      <c r="O22" s="29">
        <v>24</v>
      </c>
      <c r="P22" s="29">
        <v>14</v>
      </c>
      <c r="Q22" s="29">
        <v>8</v>
      </c>
      <c r="R22" s="29">
        <v>4</v>
      </c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</row>
    <row r="23" spans="1:46" x14ac:dyDescent="0.25"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 x14ac:dyDescent="0.25">
      <c r="A24" s="33" t="s">
        <v>22</v>
      </c>
      <c r="B24" s="34" t="s">
        <v>1</v>
      </c>
      <c r="C24" s="34" t="s">
        <v>3</v>
      </c>
      <c r="D24" s="34" t="s">
        <v>4</v>
      </c>
      <c r="E24" s="34" t="s">
        <v>5</v>
      </c>
      <c r="F24" s="35" t="s">
        <v>20</v>
      </c>
      <c r="G24" s="11">
        <f>(G9*0.001)*$B$6/($B$4*$C$10)</f>
        <v>80.451658433309802</v>
      </c>
      <c r="H24" s="11">
        <f t="shared" ref="H24:AJ24" si="0">(H9*0.001)*$B$6/($B$4*$C$10)</f>
        <v>50.070571630204661</v>
      </c>
      <c r="I24" s="11">
        <f t="shared" si="0"/>
        <v>31.757233592095975</v>
      </c>
      <c r="J24" s="11">
        <f t="shared" si="0"/>
        <v>24.029640084685958</v>
      </c>
      <c r="K24" s="11">
        <f t="shared" si="0"/>
        <v>16.196189131968946</v>
      </c>
      <c r="L24" s="11">
        <f t="shared" si="0"/>
        <v>11.326746647847566</v>
      </c>
      <c r="M24" s="11">
        <f t="shared" si="0"/>
        <v>7.0606916019760062</v>
      </c>
      <c r="N24" s="11">
        <f t="shared" si="0"/>
        <v>0</v>
      </c>
      <c r="O24" s="11">
        <f t="shared" si="0"/>
        <v>-4.9435426958362738</v>
      </c>
      <c r="P24" s="11">
        <f t="shared" si="0"/>
        <v>-11.326746647847566</v>
      </c>
      <c r="Q24" s="11">
        <f t="shared" si="0"/>
        <v>-28.263937896965423</v>
      </c>
      <c r="R24" s="11">
        <f t="shared" si="0"/>
        <v>-45.836273817925196</v>
      </c>
      <c r="S24" s="11">
        <f t="shared" si="0"/>
        <v>-79.710656316160907</v>
      </c>
      <c r="T24" s="11">
        <f t="shared" si="0"/>
        <v>35.250529287226534</v>
      </c>
      <c r="U24" s="11">
        <f t="shared" si="0"/>
        <v>40.96683133380381</v>
      </c>
      <c r="V24" s="11">
        <f t="shared" si="0"/>
        <v>80.451658433309802</v>
      </c>
      <c r="W24" s="11">
        <f t="shared" si="0"/>
        <v>31.757233592095975</v>
      </c>
      <c r="X24" s="11">
        <f t="shared" si="0"/>
        <v>8.4685956245589278</v>
      </c>
      <c r="Y24" s="11">
        <f t="shared" si="0"/>
        <v>0</v>
      </c>
      <c r="Z24" s="11">
        <f t="shared" si="0"/>
        <v>-6.3514467184191954</v>
      </c>
      <c r="AA24" s="11">
        <f t="shared" si="0"/>
        <v>-10.585744530698658</v>
      </c>
      <c r="AB24" s="11">
        <f t="shared" si="0"/>
        <v>-16.937191249117856</v>
      </c>
      <c r="AC24" s="11">
        <f t="shared" si="0"/>
        <v>-22.547635850388144</v>
      </c>
      <c r="AD24" s="11">
        <f t="shared" si="0"/>
        <v>-28.899082568807341</v>
      </c>
      <c r="AE24" s="11">
        <f t="shared" si="0"/>
        <v>-34.61538461538462</v>
      </c>
      <c r="AF24" s="11">
        <f t="shared" si="0"/>
        <v>-47.953422724064929</v>
      </c>
      <c r="AG24" s="11">
        <f t="shared" si="0"/>
        <v>-60.656316160903316</v>
      </c>
      <c r="AH24" s="11">
        <f t="shared" si="0"/>
        <v>-79.710656316160907</v>
      </c>
      <c r="AI24" s="11">
        <f t="shared" si="0"/>
        <v>12.702893436838391</v>
      </c>
      <c r="AJ24" s="11">
        <f t="shared" si="0"/>
        <v>21.171489061397317</v>
      </c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x14ac:dyDescent="0.25">
      <c r="A25" s="36" t="s">
        <v>10</v>
      </c>
      <c r="B25" s="34" t="s">
        <v>2</v>
      </c>
      <c r="C25" s="34">
        <v>10.9</v>
      </c>
      <c r="D25" s="34">
        <v>50</v>
      </c>
      <c r="E25" s="34">
        <v>4.8</v>
      </c>
      <c r="F25" s="37" t="s">
        <v>21</v>
      </c>
      <c r="G25" s="13">
        <f>(G10*0.001)*($E$10*0.000001)*($D$10*1000)/($B$5*$B$7)</f>
        <v>0.30451612903225805</v>
      </c>
      <c r="H25" s="13">
        <f t="shared" ref="H25:AJ25" si="1">(H10*0.001)*($E$10*0.000001)*($D$10*1000)/($B$5*$B$7)</f>
        <v>0.2580645161290322</v>
      </c>
      <c r="I25" s="13">
        <f t="shared" si="1"/>
        <v>0.18064516129032254</v>
      </c>
      <c r="J25" s="13">
        <f t="shared" si="1"/>
        <v>0.1290322580645161</v>
      </c>
      <c r="K25" s="13">
        <f t="shared" si="1"/>
        <v>5.1612903225806445E-2</v>
      </c>
      <c r="L25" s="13">
        <f t="shared" si="1"/>
        <v>0</v>
      </c>
      <c r="M25" s="13">
        <f t="shared" si="1"/>
        <v>-6.1935483870967728E-2</v>
      </c>
      <c r="N25" s="13">
        <f t="shared" si="1"/>
        <v>-0.1290322580645161</v>
      </c>
      <c r="O25" s="13">
        <f t="shared" si="1"/>
        <v>-0.16516129032258065</v>
      </c>
      <c r="P25" s="13">
        <f t="shared" si="1"/>
        <v>-0.20129032258064511</v>
      </c>
      <c r="Q25" s="13">
        <f t="shared" si="1"/>
        <v>-0.2580645161290322</v>
      </c>
      <c r="R25" s="13">
        <f t="shared" si="1"/>
        <v>-0.28387096774193543</v>
      </c>
      <c r="S25" s="13">
        <f t="shared" si="1"/>
        <v>-0.31483870967741928</v>
      </c>
      <c r="T25" s="13">
        <f t="shared" si="1"/>
        <v>0.20129032258064511</v>
      </c>
      <c r="U25" s="13">
        <f t="shared" si="1"/>
        <v>0.22709677419354837</v>
      </c>
      <c r="V25" s="13">
        <f t="shared" si="1"/>
        <v>0.30451612903225805</v>
      </c>
      <c r="W25" s="13">
        <f t="shared" si="1"/>
        <v>0.2580645161290322</v>
      </c>
      <c r="X25" s="13">
        <f t="shared" si="1"/>
        <v>0.18064516129032254</v>
      </c>
      <c r="Y25" s="13">
        <f t="shared" si="1"/>
        <v>0.1290322580645161</v>
      </c>
      <c r="Z25" s="13">
        <f t="shared" si="1"/>
        <v>5.1612903225806445E-2</v>
      </c>
      <c r="AA25" s="13">
        <f t="shared" si="1"/>
        <v>0</v>
      </c>
      <c r="AB25" s="13">
        <f t="shared" si="1"/>
        <v>-6.1935483870967728E-2</v>
      </c>
      <c r="AC25" s="13">
        <f t="shared" si="1"/>
        <v>-0.1290322580645161</v>
      </c>
      <c r="AD25" s="13">
        <f t="shared" si="1"/>
        <v>-0.16516129032258065</v>
      </c>
      <c r="AE25" s="13">
        <f t="shared" si="1"/>
        <v>-0.20129032258064511</v>
      </c>
      <c r="AF25" s="13">
        <f t="shared" si="1"/>
        <v>-0.2580645161290322</v>
      </c>
      <c r="AG25" s="13">
        <f t="shared" si="1"/>
        <v>-0.28387096774193543</v>
      </c>
      <c r="AH25" s="13">
        <f t="shared" si="1"/>
        <v>-0.31483870967741928</v>
      </c>
      <c r="AI25" s="13">
        <f t="shared" si="1"/>
        <v>0.20129032258064511</v>
      </c>
      <c r="AJ25" s="13">
        <f t="shared" si="1"/>
        <v>0.22709677419354837</v>
      </c>
      <c r="AK25" s="10"/>
      <c r="AL25" s="10"/>
      <c r="AM25" s="10"/>
      <c r="AN25" s="10"/>
      <c r="AO25" s="10"/>
      <c r="AP25" s="10"/>
      <c r="AQ25" s="10"/>
      <c r="AR25" s="10"/>
      <c r="AS25" s="10"/>
      <c r="AT25" s="10"/>
    </row>
    <row r="26" spans="1:46" x14ac:dyDescent="0.25">
      <c r="A26" s="36"/>
      <c r="B26" s="38"/>
      <c r="C26" s="38"/>
      <c r="D26" s="38"/>
      <c r="E26" s="38"/>
      <c r="F26" s="38" t="s">
        <v>20</v>
      </c>
      <c r="G26" s="16">
        <f>(G11*0.001)*$B$6/($B$4*$C$10)</f>
        <v>80.451658433309802</v>
      </c>
      <c r="H26" s="16">
        <f>(H11*0.001)*$B$6/($B$4*$C$10)</f>
        <v>64.255469301340852</v>
      </c>
      <c r="I26" s="16">
        <f t="shared" ref="I26:P26" si="2">(I11*0.001)*$B$6/($B$4*$C$10)</f>
        <v>49.435426958362733</v>
      </c>
      <c r="J26" s="16">
        <f t="shared" si="2"/>
        <v>38.849682427664078</v>
      </c>
      <c r="K26" s="16">
        <f t="shared" si="2"/>
        <v>31.016231474947066</v>
      </c>
      <c r="L26" s="16">
        <f t="shared" si="2"/>
        <v>24.029640084685958</v>
      </c>
      <c r="M26" s="16">
        <f t="shared" si="2"/>
        <v>17.678193366266761</v>
      </c>
      <c r="N26" s="16">
        <f t="shared" si="2"/>
        <v>12.702893436838391</v>
      </c>
      <c r="O26" s="16">
        <f t="shared" si="2"/>
        <v>5.6422018348623855</v>
      </c>
      <c r="P26" s="16">
        <f t="shared" si="2"/>
        <v>3.5250529287226526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1:46" x14ac:dyDescent="0.25">
      <c r="A27" s="39" t="s">
        <v>11</v>
      </c>
      <c r="B27" s="39"/>
      <c r="C27" s="39"/>
      <c r="D27" s="39"/>
      <c r="E27" s="39"/>
      <c r="F27" s="39" t="s">
        <v>21</v>
      </c>
      <c r="G27" s="43">
        <f>(G12*0.001)*($E$10*0.000001)*($D$10*1000)/($B$5*$B$7)</f>
        <v>0.30451612903225805</v>
      </c>
      <c r="H27" s="17">
        <f t="shared" ref="H27:P27" si="3">(H12*0.001)*($E$10*0.000001)*($D$10*1000)/($B$5*$B$7)</f>
        <v>0.28387096774193543</v>
      </c>
      <c r="I27" s="17">
        <f t="shared" si="3"/>
        <v>0.25290322580645164</v>
      </c>
      <c r="J27" s="17">
        <f t="shared" si="3"/>
        <v>0.21161290322580639</v>
      </c>
      <c r="K27" s="17">
        <f t="shared" si="3"/>
        <v>0.17032258064516126</v>
      </c>
      <c r="L27" s="17">
        <f t="shared" si="3"/>
        <v>0.13419354838709679</v>
      </c>
      <c r="M27" s="17">
        <f t="shared" si="3"/>
        <v>8.7741935483870964E-2</v>
      </c>
      <c r="N27" s="17">
        <f t="shared" si="3"/>
        <v>5.6774193548387093E-2</v>
      </c>
      <c r="O27" s="17">
        <f t="shared" si="3"/>
        <v>2.0645161290322581E-2</v>
      </c>
      <c r="P27" s="17">
        <f t="shared" si="3"/>
        <v>1.032258064516129E-2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x14ac:dyDescent="0.25">
      <c r="A28" s="38" t="s">
        <v>24</v>
      </c>
      <c r="B28" s="40"/>
      <c r="C28" s="40"/>
      <c r="D28" s="40" t="s">
        <v>25</v>
      </c>
      <c r="E28" s="40"/>
      <c r="F28" s="3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</row>
    <row r="29" spans="1:46" x14ac:dyDescent="0.25">
      <c r="A29" s="33" t="s">
        <v>23</v>
      </c>
      <c r="B29" s="34" t="s">
        <v>1</v>
      </c>
      <c r="C29" s="34" t="s">
        <v>3</v>
      </c>
      <c r="D29" s="34" t="s">
        <v>4</v>
      </c>
      <c r="E29" s="34" t="s">
        <v>5</v>
      </c>
      <c r="F29" s="35" t="s">
        <v>20</v>
      </c>
      <c r="G29" s="20">
        <f>(G14*0.001)*$B$6/($B$4*$C$15)</f>
        <v>358.85673959068453</v>
      </c>
      <c r="H29" s="20">
        <f t="shared" ref="H29:AL29" si="4">(H14*0.001)*$B$6/($B$4*$C$15)</f>
        <v>266.76076217360622</v>
      </c>
      <c r="I29" s="20">
        <f t="shared" si="4"/>
        <v>195.83627381792519</v>
      </c>
      <c r="J29" s="20">
        <f t="shared" si="4"/>
        <v>147.14184897671137</v>
      </c>
      <c r="K29" s="20">
        <f t="shared" si="4"/>
        <v>139.73182780522231</v>
      </c>
      <c r="L29" s="20">
        <f t="shared" si="4"/>
        <v>118.560338743825</v>
      </c>
      <c r="M29" s="20">
        <f t="shared" si="4"/>
        <v>97.388849682427661</v>
      </c>
      <c r="N29" s="20">
        <f t="shared" si="4"/>
        <v>83.309809456598458</v>
      </c>
      <c r="O29" s="20">
        <f t="shared" si="4"/>
        <v>76.217360621030338</v>
      </c>
      <c r="P29" s="20">
        <f t="shared" si="4"/>
        <v>55.045871559633028</v>
      </c>
      <c r="Q29" s="20">
        <f t="shared" si="4"/>
        <v>40.96683133380381</v>
      </c>
      <c r="R29" s="20">
        <f t="shared" si="4"/>
        <v>9.1778405081157359</v>
      </c>
      <c r="S29" s="20">
        <f t="shared" si="4"/>
        <v>-8.4685956245589278</v>
      </c>
      <c r="T29" s="20">
        <f t="shared" si="4"/>
        <v>-43.719124911785464</v>
      </c>
      <c r="U29" s="20">
        <f t="shared" si="4"/>
        <v>-114.32604093154552</v>
      </c>
      <c r="V29" s="20">
        <f t="shared" si="4"/>
        <v>-357.79816513761466</v>
      </c>
      <c r="W29" s="20">
        <f t="shared" si="4"/>
        <v>358.85673959068453</v>
      </c>
      <c r="X29" s="20">
        <f t="shared" si="4"/>
        <v>200.07057163020465</v>
      </c>
      <c r="Y29" s="20">
        <f t="shared" si="4"/>
        <v>72.724064925899796</v>
      </c>
      <c r="Z29" s="20">
        <f t="shared" si="4"/>
        <v>5.6422018348623855</v>
      </c>
      <c r="AA29" s="20">
        <f t="shared" si="4"/>
        <v>-4.9435426958362738</v>
      </c>
      <c r="AB29" s="20">
        <f t="shared" si="4"/>
        <v>-29.64008468595625</v>
      </c>
      <c r="AC29" s="20">
        <f t="shared" si="4"/>
        <v>-50.811573747353563</v>
      </c>
      <c r="AD29" s="20">
        <f t="shared" si="4"/>
        <v>-64.890613973182781</v>
      </c>
      <c r="AE29" s="20">
        <f t="shared" si="4"/>
        <v>-71.983062808750887</v>
      </c>
      <c r="AF29" s="20">
        <f t="shared" si="4"/>
        <v>-96.647847565278767</v>
      </c>
      <c r="AG29" s="20">
        <f t="shared" si="4"/>
        <v>-111.15031757233592</v>
      </c>
      <c r="AH29" s="20">
        <f t="shared" si="4"/>
        <v>-135.49752999294284</v>
      </c>
      <c r="AI29" s="20">
        <f t="shared" si="4"/>
        <v>-149.25899788285108</v>
      </c>
      <c r="AJ29" s="20">
        <f t="shared" si="4"/>
        <v>-167.2547635850388</v>
      </c>
      <c r="AK29" s="20">
        <f t="shared" si="4"/>
        <v>-220.18348623853211</v>
      </c>
      <c r="AL29" s="20">
        <f t="shared" si="4"/>
        <v>-357.79816513761466</v>
      </c>
      <c r="AM29" s="18"/>
      <c r="AN29" s="18"/>
      <c r="AO29" s="18"/>
      <c r="AP29" s="18"/>
      <c r="AQ29" s="18"/>
      <c r="AR29" s="18"/>
      <c r="AS29" s="18"/>
      <c r="AT29" s="18"/>
    </row>
    <row r="30" spans="1:46" x14ac:dyDescent="0.25">
      <c r="A30" s="36" t="s">
        <v>10</v>
      </c>
      <c r="B30" s="34" t="s">
        <v>2</v>
      </c>
      <c r="C30" s="34">
        <v>10.9</v>
      </c>
      <c r="D30" s="34">
        <v>50</v>
      </c>
      <c r="E30" s="34">
        <v>4.8</v>
      </c>
      <c r="F30" s="37" t="s">
        <v>21</v>
      </c>
      <c r="G30" s="21">
        <f>(G15*0.001)*($E$15*0.000001)*($D$15*1000)/($B$5*$B$7)</f>
        <v>0.98064516129032242</v>
      </c>
      <c r="H30" s="21">
        <f t="shared" ref="H30:AL30" si="5">(H15*0.001)*($E$15*0.000001)*($D$15*1000)/($B$5*$B$7)</f>
        <v>0.8774193548387097</v>
      </c>
      <c r="I30" s="21">
        <f t="shared" si="5"/>
        <v>0.74838709677419346</v>
      </c>
      <c r="J30" s="21">
        <f t="shared" si="5"/>
        <v>0.59354838709677415</v>
      </c>
      <c r="K30" s="21">
        <f t="shared" si="5"/>
        <v>0.54193548387096768</v>
      </c>
      <c r="L30" s="21">
        <f t="shared" si="5"/>
        <v>0.43870967741935485</v>
      </c>
      <c r="M30" s="21">
        <f t="shared" si="5"/>
        <v>0.2580645161290322</v>
      </c>
      <c r="N30" s="21">
        <f t="shared" si="5"/>
        <v>0.10322580645161289</v>
      </c>
      <c r="O30" s="21">
        <f t="shared" si="5"/>
        <v>0</v>
      </c>
      <c r="P30" s="21">
        <f t="shared" si="5"/>
        <v>-0.28387096774193543</v>
      </c>
      <c r="Q30" s="21">
        <f t="shared" si="5"/>
        <v>-0.38709677419354832</v>
      </c>
      <c r="R30" s="21">
        <f t="shared" si="5"/>
        <v>-0.54193548387096768</v>
      </c>
      <c r="S30" s="21">
        <f t="shared" si="5"/>
        <v>-0.61935483870967745</v>
      </c>
      <c r="T30" s="21">
        <f t="shared" si="5"/>
        <v>-0.69677419354838699</v>
      </c>
      <c r="U30" s="21">
        <f t="shared" si="5"/>
        <v>-0.79999999999999982</v>
      </c>
      <c r="V30" s="21">
        <f t="shared" si="5"/>
        <v>-0.95483870967741913</v>
      </c>
      <c r="W30" s="21">
        <f t="shared" si="5"/>
        <v>0.98064516129032242</v>
      </c>
      <c r="X30" s="21">
        <f t="shared" si="5"/>
        <v>0.8774193548387097</v>
      </c>
      <c r="Y30" s="21">
        <f t="shared" si="5"/>
        <v>0.74838709677419346</v>
      </c>
      <c r="Z30" s="21">
        <f t="shared" si="5"/>
        <v>0.59354838709677415</v>
      </c>
      <c r="AA30" s="21">
        <f t="shared" si="5"/>
        <v>0.54193548387096768</v>
      </c>
      <c r="AB30" s="21">
        <f t="shared" si="5"/>
        <v>0.43870967741935485</v>
      </c>
      <c r="AC30" s="21">
        <f t="shared" si="5"/>
        <v>0.2580645161290322</v>
      </c>
      <c r="AD30" s="21">
        <f t="shared" si="5"/>
        <v>0.10322580645161289</v>
      </c>
      <c r="AE30" s="21">
        <f t="shared" si="5"/>
        <v>0</v>
      </c>
      <c r="AF30" s="21">
        <f t="shared" si="5"/>
        <v>-0.28387096774193543</v>
      </c>
      <c r="AG30" s="21">
        <f t="shared" si="5"/>
        <v>-0.38709677419354832</v>
      </c>
      <c r="AH30" s="21">
        <f t="shared" si="5"/>
        <v>-0.54193548387096768</v>
      </c>
      <c r="AI30" s="21">
        <f t="shared" si="5"/>
        <v>-0.61935483870967745</v>
      </c>
      <c r="AJ30" s="21">
        <f t="shared" si="5"/>
        <v>-0.69677419354838699</v>
      </c>
      <c r="AK30" s="21">
        <f t="shared" si="5"/>
        <v>-0.79999999999999982</v>
      </c>
      <c r="AL30" s="21">
        <f t="shared" si="5"/>
        <v>-0.95483870967741913</v>
      </c>
      <c r="AM30" s="19"/>
      <c r="AN30" s="19"/>
      <c r="AO30" s="19"/>
      <c r="AP30" s="19"/>
      <c r="AQ30" s="19"/>
      <c r="AR30" s="19"/>
      <c r="AS30" s="19"/>
      <c r="AT30" s="19"/>
    </row>
    <row r="31" spans="1:46" x14ac:dyDescent="0.25">
      <c r="A31" s="36"/>
      <c r="B31" s="38"/>
      <c r="C31" s="38"/>
      <c r="D31" s="38"/>
      <c r="E31" s="38"/>
      <c r="F31" s="38" t="s">
        <v>20</v>
      </c>
      <c r="G31" s="24">
        <f>(G16*0.001)*$B$6/($B$4*$C$15)</f>
        <v>358.85673959068453</v>
      </c>
      <c r="H31" s="24">
        <f t="shared" ref="H31:V31" si="6">(H16*0.001)*$B$6/($B$4*$C$15)</f>
        <v>333.45095271700774</v>
      </c>
      <c r="I31" s="24">
        <f t="shared" si="6"/>
        <v>301.69371912491175</v>
      </c>
      <c r="J31" s="24">
        <f t="shared" si="6"/>
        <v>242.4135497529993</v>
      </c>
      <c r="K31" s="24">
        <f t="shared" si="6"/>
        <v>203.24629498941425</v>
      </c>
      <c r="L31" s="24">
        <f t="shared" si="6"/>
        <v>171.4890613973183</v>
      </c>
      <c r="M31" s="24">
        <f t="shared" si="6"/>
        <v>139.73182780522231</v>
      </c>
      <c r="N31" s="24">
        <f t="shared" si="6"/>
        <v>115.38461538461539</v>
      </c>
      <c r="O31" s="24">
        <f t="shared" si="6"/>
        <v>90.296400846859555</v>
      </c>
      <c r="P31" s="24">
        <f t="shared" si="6"/>
        <v>69.124911785462245</v>
      </c>
      <c r="Q31" s="24">
        <f t="shared" si="6"/>
        <v>62.138320395201127</v>
      </c>
      <c r="R31" s="24">
        <f t="shared" si="6"/>
        <v>44.460127028934366</v>
      </c>
      <c r="S31" s="24">
        <f t="shared" si="6"/>
        <v>33.874382498235711</v>
      </c>
      <c r="T31" s="24">
        <f t="shared" si="6"/>
        <v>26.781933662667608</v>
      </c>
      <c r="U31" s="24">
        <f t="shared" si="6"/>
        <v>11.326746647847566</v>
      </c>
      <c r="V31" s="24">
        <f t="shared" si="6"/>
        <v>5.3669724770642206</v>
      </c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</row>
    <row r="32" spans="1:46" x14ac:dyDescent="0.25">
      <c r="A32" s="35" t="s">
        <v>11</v>
      </c>
      <c r="B32" s="39"/>
      <c r="C32" s="39"/>
      <c r="D32" s="39"/>
      <c r="E32" s="39"/>
      <c r="F32" s="38" t="s">
        <v>21</v>
      </c>
      <c r="G32" s="25">
        <f>(G17*0.001)*($E$15*0.000001)*($D$15*1000)/($B$5*$B$7)</f>
        <v>0.98064516129032242</v>
      </c>
      <c r="H32" s="25">
        <f t="shared" ref="H32:V32" si="7">(H17*0.001)*($E$15*0.000001)*($D$15*1000)/($B$5*$B$7)</f>
        <v>0.95483870967741913</v>
      </c>
      <c r="I32" s="25">
        <f t="shared" si="7"/>
        <v>0.92903225806451606</v>
      </c>
      <c r="J32" s="25">
        <f t="shared" si="7"/>
        <v>0.8774193548387097</v>
      </c>
      <c r="K32" s="25">
        <f t="shared" si="7"/>
        <v>0.82580645161290311</v>
      </c>
      <c r="L32" s="25">
        <f t="shared" si="7"/>
        <v>0.74838709677419346</v>
      </c>
      <c r="M32" s="25">
        <f t="shared" si="7"/>
        <v>0.67096774193548381</v>
      </c>
      <c r="N32" s="25">
        <f t="shared" si="7"/>
        <v>0.59354838709677415</v>
      </c>
      <c r="O32" s="25">
        <f t="shared" si="7"/>
        <v>0.49032258064516121</v>
      </c>
      <c r="P32" s="25">
        <f t="shared" si="7"/>
        <v>0.38709677419354832</v>
      </c>
      <c r="Q32" s="25">
        <f t="shared" si="7"/>
        <v>0.28387096774193543</v>
      </c>
      <c r="R32" s="25">
        <f t="shared" si="7"/>
        <v>0.18064516129032254</v>
      </c>
      <c r="S32" s="25">
        <f t="shared" si="7"/>
        <v>0.10322580645161289</v>
      </c>
      <c r="T32" s="25">
        <f t="shared" si="7"/>
        <v>5.1612903225806445E-2</v>
      </c>
      <c r="U32" s="25">
        <f t="shared" si="7"/>
        <v>1.5483870967741932E-2</v>
      </c>
      <c r="V32" s="25">
        <f t="shared" si="7"/>
        <v>5.1612903225806452E-3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</row>
    <row r="33" spans="1:46" x14ac:dyDescent="0.25">
      <c r="A33" s="41"/>
      <c r="B33" s="41"/>
      <c r="C33" s="41"/>
      <c r="D33" s="41"/>
      <c r="E33" s="41"/>
      <c r="F33" s="42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</row>
    <row r="34" spans="1:46" x14ac:dyDescent="0.25">
      <c r="A34" s="33" t="s">
        <v>23</v>
      </c>
      <c r="B34" s="34" t="s">
        <v>1</v>
      </c>
      <c r="C34" s="34" t="s">
        <v>3</v>
      </c>
      <c r="D34" s="34" t="s">
        <v>4</v>
      </c>
      <c r="E34" s="34" t="s">
        <v>5</v>
      </c>
      <c r="F34" s="35" t="s">
        <v>20</v>
      </c>
      <c r="G34" s="30">
        <f>(G19*0.001)*$B$6/($B$4*$C$20)</f>
        <v>108.55572998430141</v>
      </c>
      <c r="H34" s="30">
        <f t="shared" ref="H34:AT34" si="8">(H19*0.001)*$B$6/($B$4*$C$20)</f>
        <v>100.78492935635791</v>
      </c>
      <c r="I34" s="30">
        <f t="shared" si="8"/>
        <v>107.14285714285712</v>
      </c>
      <c r="J34" s="30">
        <f t="shared" si="8"/>
        <v>105.49450549450547</v>
      </c>
      <c r="K34" s="30">
        <f t="shared" si="8"/>
        <v>102.43328100470956</v>
      </c>
      <c r="L34" s="30">
        <f t="shared" si="8"/>
        <v>99.136577708006257</v>
      </c>
      <c r="M34" s="30">
        <f t="shared" si="8"/>
        <v>96.075353218210353</v>
      </c>
      <c r="N34" s="30">
        <f t="shared" si="8"/>
        <v>88.304552590266866</v>
      </c>
      <c r="O34" s="30">
        <f t="shared" si="8"/>
        <v>81.946624803767648</v>
      </c>
      <c r="P34" s="30">
        <f t="shared" si="8"/>
        <v>72.527472527472511</v>
      </c>
      <c r="Q34" s="30">
        <f t="shared" si="8"/>
        <v>70.879120879120862</v>
      </c>
      <c r="R34" s="30">
        <f t="shared" si="8"/>
        <v>60.047095761381463</v>
      </c>
      <c r="S34" s="30">
        <f t="shared" si="8"/>
        <v>48.979591836734691</v>
      </c>
      <c r="T34" s="30">
        <f t="shared" si="8"/>
        <v>37.912087912087905</v>
      </c>
      <c r="U34" s="30">
        <f t="shared" si="8"/>
        <v>28.492935635792772</v>
      </c>
      <c r="V34" s="30">
        <f t="shared" si="8"/>
        <v>5.0156985871271571</v>
      </c>
      <c r="W34" s="30">
        <f t="shared" si="8"/>
        <v>-21.6640502354788</v>
      </c>
      <c r="X34" s="30">
        <f t="shared" si="8"/>
        <v>-34.144427001569852</v>
      </c>
      <c r="Y34" s="30">
        <f t="shared" si="8"/>
        <v>-62.401883830455247</v>
      </c>
      <c r="Z34" s="30">
        <f t="shared" si="8"/>
        <v>-101.72684458398741</v>
      </c>
      <c r="AA34" s="30">
        <f t="shared" si="8"/>
        <v>61.459968602825732</v>
      </c>
      <c r="AB34" s="30">
        <f t="shared" si="8"/>
        <v>100.78492935635791</v>
      </c>
      <c r="AC34" s="30">
        <f t="shared" si="8"/>
        <v>34.850863422291987</v>
      </c>
      <c r="AD34" s="30">
        <f t="shared" si="8"/>
        <v>6.5934065934065922</v>
      </c>
      <c r="AE34" s="30">
        <f t="shared" si="8"/>
        <v>-13.822605965463104</v>
      </c>
      <c r="AF34" s="30">
        <f t="shared" si="8"/>
        <v>-28.021978021978018</v>
      </c>
      <c r="AG34" s="30">
        <f t="shared" si="8"/>
        <v>-37.441130298273151</v>
      </c>
      <c r="AH34" s="30">
        <f t="shared" si="8"/>
        <v>-51.569858712715849</v>
      </c>
      <c r="AI34" s="30">
        <f t="shared" si="8"/>
        <v>-60.989010989010978</v>
      </c>
      <c r="AJ34" s="30">
        <f t="shared" si="8"/>
        <v>-70.408163265306115</v>
      </c>
      <c r="AK34" s="30">
        <f>(AK19*0.001)*$B$6/($B$4*$C$20)</f>
        <v>-71.821036106750384</v>
      </c>
      <c r="AL34" s="30">
        <f t="shared" si="8"/>
        <v>-81.24018838304552</v>
      </c>
      <c r="AM34" s="30">
        <f t="shared" si="8"/>
        <v>-90.659340659340643</v>
      </c>
      <c r="AN34" s="30">
        <f t="shared" si="8"/>
        <v>-95.368916797488225</v>
      </c>
      <c r="AO34" s="30">
        <f t="shared" si="8"/>
        <v>-100.07849293563578</v>
      </c>
      <c r="AP34" s="30">
        <f t="shared" si="8"/>
        <v>-104.78806907378333</v>
      </c>
      <c r="AQ34" s="30">
        <f t="shared" si="8"/>
        <v>-106.43642072213498</v>
      </c>
      <c r="AR34" s="30">
        <f t="shared" si="8"/>
        <v>-108.08477237048665</v>
      </c>
      <c r="AS34" s="30">
        <f t="shared" si="8"/>
        <v>-106.43642072213498</v>
      </c>
      <c r="AT34" s="30">
        <f t="shared" si="8"/>
        <v>-101.72684458398741</v>
      </c>
    </row>
    <row r="35" spans="1:46" x14ac:dyDescent="0.25">
      <c r="A35" s="36" t="s">
        <v>10</v>
      </c>
      <c r="B35" s="34" t="s">
        <v>9</v>
      </c>
      <c r="C35" s="34">
        <v>4.9000000000000004</v>
      </c>
      <c r="D35" s="34">
        <v>44</v>
      </c>
      <c r="E35" s="34">
        <v>2.4</v>
      </c>
      <c r="F35" s="37" t="s">
        <v>21</v>
      </c>
      <c r="G35" s="31">
        <f>(G20*0.001)*($E$20*0.000001)*($D$20*1000)/($B$5*$B$7)</f>
        <v>0.48825806451612902</v>
      </c>
      <c r="H35" s="31">
        <f t="shared" ref="H35:AT35" si="9">(H20*0.001)*($E$20*0.000001)*($D$20*1000)/($B$5*$B$7)</f>
        <v>0.52232258064516124</v>
      </c>
      <c r="I35" s="31">
        <f t="shared" si="9"/>
        <v>0.4655483870967741</v>
      </c>
      <c r="J35" s="31">
        <f t="shared" si="9"/>
        <v>0.40877419354838712</v>
      </c>
      <c r="K35" s="31">
        <f t="shared" si="9"/>
        <v>0.35199999999999992</v>
      </c>
      <c r="L35" s="31">
        <f t="shared" si="9"/>
        <v>0.3065806451612903</v>
      </c>
      <c r="M35" s="31">
        <f t="shared" si="9"/>
        <v>0.26116129032258062</v>
      </c>
      <c r="N35" s="31">
        <f t="shared" si="9"/>
        <v>0.18167741935483869</v>
      </c>
      <c r="O35" s="31">
        <f t="shared" si="9"/>
        <v>0.11354838709677419</v>
      </c>
      <c r="P35" s="31">
        <f t="shared" si="9"/>
        <v>1.1354838709677418E-2</v>
      </c>
      <c r="Q35" s="31">
        <f t="shared" si="9"/>
        <v>0</v>
      </c>
      <c r="R35" s="31">
        <f t="shared" si="9"/>
        <v>-0.11354838709677419</v>
      </c>
      <c r="S35" s="31">
        <f t="shared" si="9"/>
        <v>-0.18167741935483869</v>
      </c>
      <c r="T35" s="31">
        <f t="shared" si="9"/>
        <v>-0.26116129032258062</v>
      </c>
      <c r="U35" s="31">
        <f t="shared" si="9"/>
        <v>-0.3065806451612903</v>
      </c>
      <c r="V35" s="31">
        <f t="shared" si="9"/>
        <v>-0.37470967741935479</v>
      </c>
      <c r="W35" s="31">
        <f t="shared" si="9"/>
        <v>-0.43148387096774182</v>
      </c>
      <c r="X35" s="31">
        <f t="shared" si="9"/>
        <v>-0.4655483870967741</v>
      </c>
      <c r="Y35" s="31">
        <f t="shared" si="9"/>
        <v>-0.49961290322580632</v>
      </c>
      <c r="Z35" s="31">
        <f t="shared" si="9"/>
        <v>-0.52232258064516124</v>
      </c>
      <c r="AA35" s="31">
        <f t="shared" si="9"/>
        <v>0.48825806451612902</v>
      </c>
      <c r="AB35" s="31">
        <f t="shared" si="9"/>
        <v>0.52232258064516124</v>
      </c>
      <c r="AC35" s="31">
        <f t="shared" si="9"/>
        <v>0.4655483870967741</v>
      </c>
      <c r="AD35" s="31">
        <f t="shared" si="9"/>
        <v>0.40877419354838712</v>
      </c>
      <c r="AE35" s="31">
        <f t="shared" si="9"/>
        <v>0.35199999999999992</v>
      </c>
      <c r="AF35" s="31">
        <f t="shared" si="9"/>
        <v>0.3065806451612903</v>
      </c>
      <c r="AG35" s="31">
        <f t="shared" si="9"/>
        <v>0.26116129032258062</v>
      </c>
      <c r="AH35" s="31">
        <f t="shared" si="9"/>
        <v>0.18167741935483869</v>
      </c>
      <c r="AI35" s="31">
        <f t="shared" si="9"/>
        <v>0.11354838709677419</v>
      </c>
      <c r="AJ35" s="31">
        <f t="shared" si="9"/>
        <v>1.1354838709677418E-2</v>
      </c>
      <c r="AK35" s="31">
        <f t="shared" si="9"/>
        <v>0</v>
      </c>
      <c r="AL35" s="31">
        <f t="shared" si="9"/>
        <v>-0.11354838709677419</v>
      </c>
      <c r="AM35" s="31">
        <f t="shared" si="9"/>
        <v>-0.18167741935483869</v>
      </c>
      <c r="AN35" s="31">
        <f t="shared" si="9"/>
        <v>-0.26116129032258062</v>
      </c>
      <c r="AO35" s="31">
        <f t="shared" si="9"/>
        <v>-0.3065806451612903</v>
      </c>
      <c r="AP35" s="31">
        <f t="shared" si="9"/>
        <v>-0.37470967741935479</v>
      </c>
      <c r="AQ35" s="31">
        <f t="shared" si="9"/>
        <v>-0.43148387096774182</v>
      </c>
      <c r="AR35" s="31">
        <f t="shared" si="9"/>
        <v>-0.4655483870967741</v>
      </c>
      <c r="AS35" s="31">
        <f t="shared" si="9"/>
        <v>-0.49961290322580632</v>
      </c>
      <c r="AT35" s="31">
        <f t="shared" si="9"/>
        <v>-0.52232258064516124</v>
      </c>
    </row>
    <row r="36" spans="1:46" x14ac:dyDescent="0.25">
      <c r="A36" s="36"/>
      <c r="B36" s="38"/>
      <c r="C36" s="38"/>
      <c r="D36" s="38"/>
      <c r="E36" s="38"/>
      <c r="F36" s="38" t="s">
        <v>20</v>
      </c>
      <c r="G36" s="32">
        <f>(G21*0.001)*$B$6/($B$4*$C$20)</f>
        <v>100.78492935635791</v>
      </c>
      <c r="H36" s="32">
        <f t="shared" ref="H36:R36" si="10">(H21*0.001)*$B$6/($B$4*$C$20)</f>
        <v>99.136577708006257</v>
      </c>
      <c r="I36" s="32">
        <f t="shared" si="10"/>
        <v>94.427001569858703</v>
      </c>
      <c r="J36" s="32">
        <f t="shared" si="10"/>
        <v>89.717425431711121</v>
      </c>
      <c r="K36" s="32">
        <f t="shared" si="10"/>
        <v>78.885400313971729</v>
      </c>
      <c r="L36" s="32">
        <f t="shared" si="10"/>
        <v>74.175824175824161</v>
      </c>
      <c r="M36" s="32">
        <f t="shared" si="10"/>
        <v>64.756671899529024</v>
      </c>
      <c r="N36" s="32">
        <f t="shared" si="10"/>
        <v>55.337519623233895</v>
      </c>
      <c r="O36" s="32">
        <f t="shared" si="10"/>
        <v>44.270015698587116</v>
      </c>
      <c r="P36" s="32">
        <f t="shared" si="10"/>
        <v>33.202511773940344</v>
      </c>
      <c r="Q36" s="32">
        <f t="shared" si="10"/>
        <v>23.783359497645208</v>
      </c>
      <c r="R36" s="32">
        <f t="shared" si="10"/>
        <v>12.880690737833593</v>
      </c>
      <c r="S36" s="32"/>
      <c r="T36" s="32"/>
      <c r="U36" s="32"/>
      <c r="V36" s="32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</row>
    <row r="37" spans="1:46" x14ac:dyDescent="0.25">
      <c r="A37" s="35" t="s">
        <v>11</v>
      </c>
      <c r="B37" s="39"/>
      <c r="C37" s="39"/>
      <c r="D37" s="39"/>
      <c r="E37" s="39"/>
      <c r="F37" s="39" t="s">
        <v>21</v>
      </c>
      <c r="G37" s="32">
        <f>(G22*0.001)*($E$20*0.000001)*($D$20*1000)/($B$5*$B$7)</f>
        <v>0.52232258064516124</v>
      </c>
      <c r="H37" s="32">
        <f t="shared" ref="H37:R37" si="11">(H22*0.001)*($E$20*0.000001)*($D$20*1000)/($B$5*$B$7)</f>
        <v>0.47690322580645161</v>
      </c>
      <c r="I37" s="32">
        <f t="shared" si="11"/>
        <v>0.45419354838709675</v>
      </c>
      <c r="J37" s="32">
        <f t="shared" si="11"/>
        <v>0.39741935483870966</v>
      </c>
      <c r="K37" s="32">
        <f t="shared" si="11"/>
        <v>0.35199999999999992</v>
      </c>
      <c r="L37" s="32">
        <f t="shared" si="11"/>
        <v>0.29522580645161289</v>
      </c>
      <c r="M37" s="32">
        <f t="shared" si="11"/>
        <v>0.26116129032258062</v>
      </c>
      <c r="N37" s="32">
        <f t="shared" si="11"/>
        <v>0.20438709677419356</v>
      </c>
      <c r="O37" s="32">
        <f t="shared" si="11"/>
        <v>0.13625806451612901</v>
      </c>
      <c r="P37" s="32">
        <f t="shared" si="11"/>
        <v>7.9483870967741926E-2</v>
      </c>
      <c r="Q37" s="32">
        <f t="shared" si="11"/>
        <v>4.5419354838709673E-2</v>
      </c>
      <c r="R37" s="32">
        <f t="shared" si="11"/>
        <v>2.2709677419354837E-2</v>
      </c>
      <c r="S37" s="32"/>
      <c r="T37" s="32"/>
      <c r="U37" s="32"/>
      <c r="V37" s="32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</row>
  </sheetData>
  <sortState xmlns:xlrd2="http://schemas.microsoft.com/office/spreadsheetml/2017/richdata2" ref="A10:AJ10">
    <sortCondition descending="1" ref="F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JerryYang</dc:creator>
  <cp:lastModifiedBy>JerryYang</cp:lastModifiedBy>
  <dcterms:created xsi:type="dcterms:W3CDTF">2015-06-05T18:19:34Z</dcterms:created>
  <dcterms:modified xsi:type="dcterms:W3CDTF">2021-11-01T06:38:54Z</dcterms:modified>
</cp:coreProperties>
</file>