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4E0E990D-76DB-4311-828C-EA3F59509F5D}" xr6:coauthVersionLast="47" xr6:coauthVersionMax="47" xr10:uidLastSave="{00000000-0000-0000-0000-000000000000}"/>
  <bookViews>
    <workbookView xWindow="-120" yWindow="-120" windowWidth="20730" windowHeight="11160" xr2:uid="{6397AFD0-E58E-184D-8F61-46D23894BCF7}"/>
  </bookViews>
  <sheets>
    <sheet name="Sheet1" sheetId="1" r:id="rId1"/>
    <sheet name="Hoja1" sheetId="2" r:id="rId2"/>
  </sheets>
  <calcPr calcId="191029" iterateDelta="9.9999999999999998E-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1" l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<sst xmlns="http://schemas.openxmlformats.org/spreadsheetml/2006/main" count="10" uniqueCount="10">
  <si>
    <t>Volatilidad del Cap al Plazo</t>
  </si>
  <si>
    <t>NOTA:</t>
  </si>
  <si>
    <t>El strike del Cap es igual a la tasa swap.</t>
  </si>
  <si>
    <t>TAREA:</t>
  </si>
  <si>
    <t>Calibrar el modelo de Hull-White utilizando la data entregada.</t>
  </si>
  <si>
    <t>Debe hacerse en Python.</t>
  </si>
  <si>
    <t>Se entrega un Jupyter Notebook con la solución.</t>
  </si>
  <si>
    <t>plazo</t>
  </si>
  <si>
    <t>df</t>
  </si>
  <si>
    <t>TasaSwapalPlazo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</si>
</sst>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1" fillId="0" borderId="0" xfId="1" applyNumberFormat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B717-CE03-E443-AC60-71C3F09FAB87}">
  <dimension ref="A1:D21"/>
  <sheetViews>
    <sheetView tabSelected="1" workbookViewId="0">
      <selection activeCell="B2" sqref="B2"/>
    </sheetView>
  </sheetViews>
  <sheetFormatPr baseColWidth="10" defaultRowHeight="15" x14ac:dyDescent="0.2"/>
  <cols>
    <col min="2" max="2" width="16.5546875" bestFit="1" customWidth="1"/>
    <col min="3" max="3" width="30.44140625" bestFit="1" customWidth="1"/>
    <col min="4" max="4" width="22.88671875" bestFit="1" customWidth="1"/>
  </cols>
  <sheetData>
    <row r="1" spans="1:4" x14ac:dyDescent="0.2">
      <c r="A1" s="1" t="s">
        <v>7</v>
      </c>
      <c r="B1" s="1" t="s">
        <v>9</v>
      </c>
      <c r="C1" s="1" t="s">
        <v>8</v>
      </c>
      <c r="D1" s="1" t="s">
        <v>0</v>
      </c>
    </row>
    <row r="2" spans="1:4" x14ac:dyDescent="0.2">
      <c r="A2" s="4">
        <f>0.25*360</f>
        <v>90</v>
      </c>
      <c r="B2" s="2">
        <v>2.18E-2</v>
      </c>
      <c r="C2" s="2">
        <v>0.99457954149883143</v>
      </c>
      <c r="D2" s="1">
        <v>0</v>
      </c>
    </row>
    <row r="3" spans="1:4" x14ac:dyDescent="0.2">
      <c r="A3" s="4">
        <f>0.5*360</f>
        <v>180</v>
      </c>
      <c r="B3" s="2">
        <v>2.3177E-2</v>
      </c>
      <c r="C3" s="2">
        <v>0.98850948640009673</v>
      </c>
      <c r="D3" s="2">
        <v>4.5600000000000003E-4</v>
      </c>
    </row>
    <row r="4" spans="1:4" x14ac:dyDescent="0.2">
      <c r="A4" s="4">
        <f>0.75*360</f>
        <v>270</v>
      </c>
      <c r="B4" s="2">
        <v>2.4420000000000001E-2</v>
      </c>
      <c r="C4" s="2">
        <v>0.98189874961825752</v>
      </c>
      <c r="D4" s="2">
        <v>1.059E-3</v>
      </c>
    </row>
    <row r="5" spans="1:4" x14ac:dyDescent="0.2">
      <c r="A5" s="4">
        <f>1*360</f>
        <v>360</v>
      </c>
      <c r="B5" s="2">
        <v>2.555E-2</v>
      </c>
      <c r="C5" s="2">
        <v>0.97483438593097482</v>
      </c>
      <c r="D5" s="2">
        <v>1.859E-3</v>
      </c>
    </row>
    <row r="6" spans="1:4" x14ac:dyDescent="0.2">
      <c r="A6" s="4">
        <f>1.25*360</f>
        <v>450</v>
      </c>
      <c r="B6" s="2">
        <v>2.6585999999999999E-2</v>
      </c>
      <c r="C6" s="2">
        <v>0.96738425255602811</v>
      </c>
      <c r="D6" s="2">
        <v>2.8869999999999998E-3</v>
      </c>
    </row>
    <row r="7" spans="1:4" x14ac:dyDescent="0.2">
      <c r="A7" s="4">
        <f>1.5*360</f>
        <v>540</v>
      </c>
      <c r="B7" s="2">
        <v>2.7546000000000001E-2</v>
      </c>
      <c r="C7" s="2">
        <v>0.95959824966983576</v>
      </c>
      <c r="D7" s="2">
        <v>4.1570000000000001E-3</v>
      </c>
    </row>
    <row r="8" spans="1:4" x14ac:dyDescent="0.2">
      <c r="A8" s="4">
        <f>1.75*360</f>
        <v>630</v>
      </c>
      <c r="B8" s="2">
        <v>2.8451000000000001E-2</v>
      </c>
      <c r="C8" s="2">
        <v>0.95150308157078456</v>
      </c>
      <c r="D8" s="2">
        <v>5.6620000000000004E-3</v>
      </c>
    </row>
    <row r="9" spans="1:4" x14ac:dyDescent="0.2">
      <c r="A9" s="4">
        <f>2*360</f>
        <v>720</v>
      </c>
      <c r="B9" s="2">
        <v>2.9319999999999999E-2</v>
      </c>
      <c r="C9" s="2">
        <v>0.94310881658711199</v>
      </c>
      <c r="D9" s="2">
        <v>7.3639999999999999E-3</v>
      </c>
    </row>
    <row r="10" spans="1:4" x14ac:dyDescent="0.2">
      <c r="A10" s="4">
        <f>360*2.25</f>
        <v>810</v>
      </c>
      <c r="B10" s="2">
        <v>3.0166999999999999E-2</v>
      </c>
      <c r="C10" s="2">
        <v>0.93441818825842282</v>
      </c>
      <c r="D10" s="2">
        <v>9.2010000000000008E-3</v>
      </c>
    </row>
    <row r="11" spans="1:4" x14ac:dyDescent="0.2">
      <c r="A11" s="4">
        <f>360*2.5</f>
        <v>900</v>
      </c>
      <c r="B11" s="2">
        <v>3.0991000000000001E-2</v>
      </c>
      <c r="C11" s="2">
        <v>0.92545663961987701</v>
      </c>
      <c r="D11" s="2">
        <v>1.1129E-2</v>
      </c>
    </row>
    <row r="12" spans="1:4" x14ac:dyDescent="0.2">
      <c r="A12" s="4">
        <f>360*2.75</f>
        <v>990</v>
      </c>
      <c r="B12" s="2">
        <v>3.1784E-2</v>
      </c>
      <c r="C12" s="2">
        <v>0.91626854871339392</v>
      </c>
      <c r="D12" s="2">
        <v>1.3126000000000001E-2</v>
      </c>
    </row>
    <row r="13" spans="1:4" x14ac:dyDescent="0.2">
      <c r="A13" s="4">
        <f>360*3</f>
        <v>1080</v>
      </c>
      <c r="B13" s="2">
        <v>3.2539999999999999E-2</v>
      </c>
      <c r="C13" s="2">
        <v>0.90689932388485062</v>
      </c>
      <c r="D13" s="2">
        <v>1.5193999999999999E-2</v>
      </c>
    </row>
    <row r="14" spans="1:4" x14ac:dyDescent="0.2">
      <c r="A14" s="4">
        <f>360*3.25</f>
        <v>1170</v>
      </c>
      <c r="B14" s="2">
        <v>3.3253999999999999E-2</v>
      </c>
      <c r="C14" s="2">
        <v>0.89739598637345575</v>
      </c>
      <c r="D14" s="2">
        <v>1.7351999999999999E-2</v>
      </c>
    </row>
    <row r="15" spans="1:4" x14ac:dyDescent="0.2">
      <c r="A15" s="4">
        <f>360*3.5</f>
        <v>1260</v>
      </c>
      <c r="B15" s="2">
        <v>3.3930000000000002E-2</v>
      </c>
      <c r="C15" s="2">
        <v>0.88777962219085671</v>
      </c>
      <c r="D15" s="2">
        <v>1.9598000000000001E-2</v>
      </c>
    </row>
    <row r="16" spans="1:4" x14ac:dyDescent="0.2">
      <c r="A16" s="4">
        <f>360*3.75</f>
        <v>1350</v>
      </c>
      <c r="B16" s="2">
        <v>3.4576999999999997E-2</v>
      </c>
      <c r="C16" s="2">
        <v>0.87804964807975616</v>
      </c>
      <c r="D16" s="2">
        <v>2.1916000000000001E-2</v>
      </c>
    </row>
    <row r="17" spans="1:4" x14ac:dyDescent="0.2">
      <c r="A17" s="4">
        <f>360*4</f>
        <v>1440</v>
      </c>
      <c r="B17" s="2">
        <v>3.5200000000000002E-2</v>
      </c>
      <c r="C17" s="2">
        <v>0.86821210965069162</v>
      </c>
      <c r="D17" s="2">
        <v>2.4288000000000001E-2</v>
      </c>
    </row>
    <row r="18" spans="1:4" x14ac:dyDescent="0.2">
      <c r="A18" s="4">
        <f>360*4.25</f>
        <v>1530</v>
      </c>
      <c r="B18" s="2">
        <v>3.5804999999999997E-2</v>
      </c>
      <c r="C18" s="2">
        <v>0.85826446548860802</v>
      </c>
      <c r="D18" s="2">
        <v>2.6690999999999999E-2</v>
      </c>
    </row>
    <row r="19" spans="1:4" x14ac:dyDescent="0.2">
      <c r="A19" s="4">
        <f>360*4.5</f>
        <v>1620</v>
      </c>
      <c r="B19" s="2">
        <v>3.6393000000000002E-2</v>
      </c>
      <c r="C19" s="2">
        <v>0.84821953046443432</v>
      </c>
      <c r="D19" s="2">
        <v>2.9117000000000001E-2</v>
      </c>
    </row>
    <row r="20" spans="1:4" x14ac:dyDescent="0.2">
      <c r="A20" s="4">
        <f>360*4.75</f>
        <v>1710</v>
      </c>
      <c r="B20" s="2">
        <v>3.6962000000000002E-2</v>
      </c>
      <c r="C20" s="2">
        <v>0.8381019804697758</v>
      </c>
      <c r="D20" s="2">
        <v>3.1562E-2</v>
      </c>
    </row>
    <row r="21" spans="1:4" x14ac:dyDescent="0.2">
      <c r="A21" s="4">
        <f>360*5</f>
        <v>1800</v>
      </c>
      <c r="B21" s="2">
        <v>3.7510000000000002E-2</v>
      </c>
      <c r="C21" s="2">
        <v>0.8279376886770442</v>
      </c>
      <c r="D21" s="2">
        <v>3.4028999999999997E-2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7E37-546C-E640-B9CF-BCB3A8A55415}">
  <dimension ref="B3:C7"/>
  <sheetViews>
    <sheetView workbookViewId="0">
      <selection activeCell="C27" sqref="C27"/>
    </sheetView>
  </sheetViews>
  <sheetFormatPr baseColWidth="10" defaultRowHeight="15" x14ac:dyDescent="0.2"/>
  <sheetData>
    <row r="3" spans="2:3" ht="15.75" x14ac:dyDescent="0.25">
      <c r="B3" s="3" t="s">
        <v>1</v>
      </c>
      <c r="C3" t="s">
        <v>2</v>
      </c>
    </row>
    <row r="5" spans="2:3" ht="15.75" x14ac:dyDescent="0.25">
      <c r="B5" s="3" t="s">
        <v>3</v>
      </c>
      <c r="C5" t="s">
        <v>4</v>
      </c>
    </row>
    <row r="6" spans="2:3" ht="15.95" x14ac:dyDescent="0.2">
      <c r="C6" t="s">
        <v>5</v>
      </c>
    </row>
    <row r="7" spans="2:3" ht="15.95" x14ac:dyDescent="0.2"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Lucas</cp:lastModifiedBy>
  <dcterms:created xsi:type="dcterms:W3CDTF">2021-11-27T14:31:43Z</dcterms:created>
  <dcterms:modified xsi:type="dcterms:W3CDTF">2021-11-29T03:09:38Z</dcterms:modified>
</cp:coreProperties>
</file>