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0\docs\"/>
    </mc:Choice>
  </mc:AlternateContent>
  <xr:revisionPtr revIDLastSave="0" documentId="13_ncr:1_{438854DD-888B-4629-9C53-6BBA310F38C4}" xr6:coauthVersionLast="47" xr6:coauthVersionMax="47" xr10:uidLastSave="{00000000-0000-0000-0000-000000000000}"/>
  <bookViews>
    <workbookView xWindow="29040" yWindow="3555" windowWidth="27135" windowHeight="12045" xr2:uid="{ED304670-DDB2-49C3-8B51-405BE1F15E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H5" i="1"/>
  <c r="H6" i="1"/>
  <c r="H7" i="1"/>
  <c r="H8" i="1"/>
  <c r="H9" i="1"/>
  <c r="H10" i="1"/>
  <c r="H13" i="1"/>
  <c r="H14" i="1"/>
  <c r="H15" i="1"/>
  <c r="H11" i="1"/>
  <c r="H16" i="1"/>
  <c r="H17" i="1"/>
  <c r="H12" i="1"/>
  <c r="H18" i="1"/>
  <c r="H19" i="1"/>
  <c r="H4" i="1"/>
</calcChain>
</file>

<file path=xl/sharedStrings.xml><?xml version="1.0" encoding="utf-8"?>
<sst xmlns="http://schemas.openxmlformats.org/spreadsheetml/2006/main" count="80" uniqueCount="62">
  <si>
    <t>initialPost</t>
  </si>
  <si>
    <t>update Post</t>
  </si>
  <si>
    <t>settle Post</t>
  </si>
  <si>
    <t>vote</t>
  </si>
  <si>
    <t>bet</t>
  </si>
  <si>
    <t>depositBook</t>
  </si>
  <si>
    <t>depositBettor</t>
  </si>
  <si>
    <t>depositTokens</t>
  </si>
  <si>
    <t>wdBook</t>
  </si>
  <si>
    <t>wdBettor</t>
  </si>
  <si>
    <t>wdTokens</t>
  </si>
  <si>
    <t>tokenRewards</t>
  </si>
  <si>
    <t>gas</t>
  </si>
  <si>
    <t>redeem</t>
  </si>
  <si>
    <t>nonce</t>
  </si>
  <si>
    <t>LP shares</t>
  </si>
  <si>
    <t>payoff1</t>
  </si>
  <si>
    <t>epoch</t>
  </si>
  <si>
    <t>payoff0</t>
  </si>
  <si>
    <t>betLong1</t>
  </si>
  <si>
    <t>betLong0</t>
  </si>
  <si>
    <t>betData</t>
  </si>
  <si>
    <t>margin</t>
  </si>
  <si>
    <t>params</t>
  </si>
  <si>
    <t>inital voteProcess</t>
  </si>
  <si>
    <t>update voteProcess</t>
  </si>
  <si>
    <t>settle voteProcess</t>
  </si>
  <si>
    <t>contract</t>
  </si>
  <si>
    <t>function</t>
  </si>
  <si>
    <t>oracle</t>
  </si>
  <si>
    <t>0x2572ee2a871fcc586722c3e57d43831d78e7219c</t>
  </si>
  <si>
    <t>0xdc63c0436707975689036ad87b2dcbec81ac4ff488501115995ae84e7f9a1286</t>
  </si>
  <si>
    <t>0xa72D870f07b757B9Dc69b2dE123814Ce8f227e51</t>
  </si>
  <si>
    <t>0x4765ce94f9ef7d4ea3f4023e9a1e2936f47fb2cbb8be104d3883b6ef721f5aa4</t>
  </si>
  <si>
    <t>0xCA511440bcE7671c44962290425254029de4C2Ed</t>
  </si>
  <si>
    <t>0x7db8d1b550d89152d93111ca132253f09ed30ac337a0a802c0c032ad3a97933f</t>
  </si>
  <si>
    <t>concentration param</t>
  </si>
  <si>
    <t>weekend start time utc</t>
  </si>
  <si>
    <t>total LP capital</t>
  </si>
  <si>
    <t>locked LP capital</t>
  </si>
  <si>
    <t>bettor capital</t>
  </si>
  <si>
    <t>Paused</t>
  </si>
  <si>
    <t>match</t>
  </si>
  <si>
    <t>reviewStatus</t>
  </si>
  <si>
    <t>ready for initial post of schedule&amp;odds</t>
  </si>
  <si>
    <t>ready for update or settlement post</t>
  </si>
  <si>
    <t>ready for processing initial post</t>
  </si>
  <si>
    <t>ready for processing updated odds post</t>
  </si>
  <si>
    <t>ready for processing settlement</t>
  </si>
  <si>
    <t>feeData</t>
  </si>
  <si>
    <t>total claimed Tokens in oracle contract</t>
  </si>
  <si>
    <t xml:space="preserve">cumulative oracle rev/tokens </t>
  </si>
  <si>
    <t>propResults</t>
  </si>
  <si>
    <t>team 0 won</t>
  </si>
  <si>
    <t>team 1 won</t>
  </si>
  <si>
    <t>tie or no contest</t>
  </si>
  <si>
    <t>Token contract was deployed to 0x2BC4A81c9Da4c6b561d37Ab8016A45aC74259bcE</t>
  </si>
  <si>
    <t>Betting contract was deployed to 0x8Fa2C424b764E4D0D751D2DDCE346758FdDF1c83</t>
  </si>
  <si>
    <t>Oracle contract was deployed to 0x133C77B6c77512509c0CF23d691DEA143C06Bb8F</t>
  </si>
  <si>
    <t>Token contract was deployed to 0xf95D50a438Be52D70b381a0bC4322E9Fff067e6E</t>
  </si>
  <si>
    <t>Betting contract was deployed to 0x1B0f874aA06d229E4D2Ec63C114b749FD8a94C58</t>
  </si>
  <si>
    <t>Oracle contract was deployed to 0x84b9b3a396F65E270A0E69ab9679381c551f0277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</si>
</sst>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#,##0"/>
    <numFmt numFmtId="165" formatCode="#,##0.00;[Red]#,##0.00"/>
    <numFmt numFmtId="166" formatCode="0E+00;[Red]0E+00"/>
    <numFmt numFmtId="167" formatCode="0.0%;[Red]\-0.0%"/>
    <numFmt numFmtId="168" formatCode="0.00E+00;[Red]0.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/>
    <xf numFmtId="165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right"/>
    </xf>
    <xf numFmtId="11" fontId="0" fillId="0" borderId="0" xfId="0" applyNumberFormat="1"/>
    <xf numFmtId="167" fontId="1" fillId="0" borderId="0" xfId="0" applyNumberFormat="1" applyFont="1"/>
    <xf numFmtId="168" fontId="1" fillId="0" borderId="0" xfId="0" applyNumberFormat="1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9C27-89B5-47DB-92FE-5D6F5C7DABAF}">
  <sheetPr codeName="Sheet1"/>
  <dimension ref="C2:S37"/>
  <sheetViews>
    <sheetView tabSelected="1" topLeftCell="A13" workbookViewId="0">
      <selection activeCell="H5" sqref="H5"/>
    </sheetView>
  </sheetViews>
  <sheetFormatPr defaultRowHeight="15" x14ac:dyDescent="0.25"/>
  <cols>
    <col min="4" max="4" width="15.7109375" customWidth="1"/>
    <col min="5" max="6" width="16.7109375" customWidth="1"/>
  </cols>
  <sheetData>
    <row r="2" spans="3:19" x14ac:dyDescent="0.25">
      <c r="C2">
        <v>30</v>
      </c>
      <c r="D2">
        <v>12</v>
      </c>
    </row>
    <row r="3" spans="3:19" x14ac:dyDescent="0.25">
      <c r="C3" s="5"/>
      <c r="D3" s="6" t="s">
        <v>27</v>
      </c>
      <c r="E3" s="6" t="s">
        <v>28</v>
      </c>
      <c r="F3" s="6" t="s">
        <v>12</v>
      </c>
      <c r="G3" s="2" t="s">
        <v>12</v>
      </c>
      <c r="H3" s="1"/>
    </row>
    <row r="4" spans="3:19" x14ac:dyDescent="0.25">
      <c r="D4" t="s">
        <v>29</v>
      </c>
      <c r="E4" t="s">
        <v>0</v>
      </c>
      <c r="F4" s="1">
        <f>INT(G4/1000)*1000</f>
        <v>410000</v>
      </c>
      <c r="G4" s="1">
        <v>410528</v>
      </c>
      <c r="H4" s="4">
        <f t="shared" ref="H4:H19" si="0">C$2*G4*D$2/1000000000</f>
        <v>0.14779007999999999</v>
      </c>
    </row>
    <row r="5" spans="3:19" x14ac:dyDescent="0.25">
      <c r="D5" t="s">
        <v>29</v>
      </c>
      <c r="E5" t="s">
        <v>24</v>
      </c>
      <c r="F5" s="1">
        <f t="shared" ref="F5:F12" si="1">INT(G5/1000)*1000</f>
        <v>129000</v>
      </c>
      <c r="G5" s="1">
        <v>129535</v>
      </c>
      <c r="H5" s="4">
        <f t="shared" si="0"/>
        <v>4.6632600000000003E-2</v>
      </c>
      <c r="J5" s="3" t="s">
        <v>23</v>
      </c>
      <c r="L5" s="3" t="s">
        <v>43</v>
      </c>
      <c r="S5" s="10">
        <v>1E+18</v>
      </c>
    </row>
    <row r="6" spans="3:19" x14ac:dyDescent="0.25">
      <c r="D6" t="s">
        <v>29</v>
      </c>
      <c r="E6" t="s">
        <v>1</v>
      </c>
      <c r="F6" s="1">
        <f t="shared" si="1"/>
        <v>112000</v>
      </c>
      <c r="G6" s="1">
        <v>112165</v>
      </c>
      <c r="H6" s="4">
        <f t="shared" si="0"/>
        <v>4.0379400000000003E-2</v>
      </c>
      <c r="I6">
        <v>0</v>
      </c>
      <c r="J6" t="s">
        <v>17</v>
      </c>
      <c r="L6">
        <v>0</v>
      </c>
      <c r="M6" t="s">
        <v>44</v>
      </c>
    </row>
    <row r="7" spans="3:19" x14ac:dyDescent="0.25">
      <c r="D7" t="s">
        <v>29</v>
      </c>
      <c r="E7" t="s">
        <v>25</v>
      </c>
      <c r="F7" s="1">
        <f t="shared" si="1"/>
        <v>72000</v>
      </c>
      <c r="G7" s="1">
        <v>72115</v>
      </c>
      <c r="H7" s="4">
        <f t="shared" si="0"/>
        <v>2.5961399999999999E-2</v>
      </c>
      <c r="I7">
        <v>1</v>
      </c>
      <c r="J7" t="s">
        <v>36</v>
      </c>
      <c r="L7">
        <v>2</v>
      </c>
      <c r="M7" t="s">
        <v>45</v>
      </c>
    </row>
    <row r="8" spans="3:19" x14ac:dyDescent="0.25">
      <c r="D8" t="s">
        <v>29</v>
      </c>
      <c r="E8" t="s">
        <v>2</v>
      </c>
      <c r="F8" s="1">
        <f t="shared" si="1"/>
        <v>99000</v>
      </c>
      <c r="G8" s="1">
        <v>99820</v>
      </c>
      <c r="H8" s="4">
        <f t="shared" si="0"/>
        <v>3.59352E-2</v>
      </c>
      <c r="I8">
        <v>2</v>
      </c>
      <c r="J8" t="s">
        <v>14</v>
      </c>
      <c r="L8">
        <v>10</v>
      </c>
      <c r="M8" t="s">
        <v>46</v>
      </c>
      <c r="S8">
        <v>1E+19</v>
      </c>
    </row>
    <row r="9" spans="3:19" x14ac:dyDescent="0.25">
      <c r="D9" t="s">
        <v>29</v>
      </c>
      <c r="E9" t="s">
        <v>26</v>
      </c>
      <c r="F9" s="1">
        <f t="shared" si="1"/>
        <v>241000</v>
      </c>
      <c r="G9" s="1">
        <v>241935</v>
      </c>
      <c r="H9" s="4">
        <f t="shared" si="0"/>
        <v>8.7096599999999996E-2</v>
      </c>
      <c r="I9">
        <v>3</v>
      </c>
      <c r="J9" t="s">
        <v>37</v>
      </c>
      <c r="L9">
        <v>20</v>
      </c>
      <c r="M9" t="s">
        <v>47</v>
      </c>
    </row>
    <row r="10" spans="3:19" x14ac:dyDescent="0.25">
      <c r="D10" t="s">
        <v>29</v>
      </c>
      <c r="E10" t="s">
        <v>3</v>
      </c>
      <c r="F10" s="1">
        <f t="shared" si="1"/>
        <v>37000</v>
      </c>
      <c r="G10" s="1">
        <v>37533</v>
      </c>
      <c r="H10" s="4">
        <f t="shared" si="0"/>
        <v>1.351188E-2</v>
      </c>
      <c r="L10">
        <v>30</v>
      </c>
      <c r="M10" t="s">
        <v>48</v>
      </c>
    </row>
    <row r="11" spans="3:19" x14ac:dyDescent="0.25">
      <c r="D11" t="s">
        <v>29</v>
      </c>
      <c r="E11" t="s">
        <v>7</v>
      </c>
      <c r="F11" s="1">
        <f t="shared" si="1"/>
        <v>52000</v>
      </c>
      <c r="G11" s="1">
        <v>52578</v>
      </c>
      <c r="H11" s="4">
        <f t="shared" si="0"/>
        <v>1.892808E-2</v>
      </c>
      <c r="J11" s="3" t="s">
        <v>22</v>
      </c>
    </row>
    <row r="12" spans="3:19" x14ac:dyDescent="0.25">
      <c r="D12" t="s">
        <v>29</v>
      </c>
      <c r="E12" t="s">
        <v>10</v>
      </c>
      <c r="F12" s="1">
        <f t="shared" si="1"/>
        <v>84000</v>
      </c>
      <c r="G12" s="1">
        <v>84469</v>
      </c>
      <c r="H12" s="4">
        <f t="shared" si="0"/>
        <v>3.0408839999999999E-2</v>
      </c>
      <c r="I12">
        <v>0</v>
      </c>
      <c r="J12" t="s">
        <v>38</v>
      </c>
      <c r="L12" s="3" t="s">
        <v>49</v>
      </c>
    </row>
    <row r="13" spans="3:19" x14ac:dyDescent="0.25">
      <c r="D13" t="s">
        <v>4</v>
      </c>
      <c r="E13" t="s">
        <v>4</v>
      </c>
      <c r="F13" s="1">
        <f t="shared" ref="F13:F19" si="2">INT(G13/1000)*1000</f>
        <v>142000</v>
      </c>
      <c r="G13" s="1">
        <v>142937</v>
      </c>
      <c r="H13" s="4">
        <f t="shared" si="0"/>
        <v>5.1457320000000001E-2</v>
      </c>
      <c r="I13">
        <v>1</v>
      </c>
      <c r="J13" t="s">
        <v>39</v>
      </c>
      <c r="L13">
        <v>0</v>
      </c>
      <c r="M13" t="s">
        <v>50</v>
      </c>
      <c r="R13">
        <v>2.9129304031705298E+18</v>
      </c>
      <c r="S13">
        <v>7510499</v>
      </c>
    </row>
    <row r="14" spans="3:19" x14ac:dyDescent="0.25">
      <c r="D14" t="s">
        <v>4</v>
      </c>
      <c r="E14" t="s">
        <v>5</v>
      </c>
      <c r="F14" s="1">
        <f t="shared" si="2"/>
        <v>54000</v>
      </c>
      <c r="G14" s="1">
        <v>54888</v>
      </c>
      <c r="H14" s="4">
        <f t="shared" si="0"/>
        <v>1.9759680000000002E-2</v>
      </c>
      <c r="I14">
        <v>2</v>
      </c>
      <c r="J14" t="s">
        <v>40</v>
      </c>
      <c r="L14">
        <v>1</v>
      </c>
      <c r="M14" t="s">
        <v>51</v>
      </c>
      <c r="R14">
        <v>1E+19</v>
      </c>
    </row>
    <row r="15" spans="3:19" x14ac:dyDescent="0.25">
      <c r="D15" t="s">
        <v>4</v>
      </c>
      <c r="E15" t="s">
        <v>6</v>
      </c>
      <c r="F15" s="1">
        <f t="shared" si="2"/>
        <v>48000</v>
      </c>
      <c r="G15" s="1">
        <v>48120</v>
      </c>
      <c r="H15" s="4">
        <f t="shared" si="0"/>
        <v>1.73232E-2</v>
      </c>
      <c r="I15">
        <v>3</v>
      </c>
      <c r="J15" t="s">
        <v>15</v>
      </c>
    </row>
    <row r="16" spans="3:19" x14ac:dyDescent="0.25">
      <c r="D16" t="s">
        <v>4</v>
      </c>
      <c r="E16" t="s">
        <v>8</v>
      </c>
      <c r="F16" s="1">
        <f t="shared" si="2"/>
        <v>44000</v>
      </c>
      <c r="G16" s="1">
        <v>44945</v>
      </c>
      <c r="H16" s="4">
        <f t="shared" si="0"/>
        <v>1.6180199999999999E-2</v>
      </c>
      <c r="L16" s="3" t="s">
        <v>52</v>
      </c>
    </row>
    <row r="17" spans="4:13" x14ac:dyDescent="0.25">
      <c r="D17" t="s">
        <v>4</v>
      </c>
      <c r="E17" t="s">
        <v>9</v>
      </c>
      <c r="F17" s="1">
        <f t="shared" si="2"/>
        <v>33000</v>
      </c>
      <c r="G17" s="1">
        <v>33637</v>
      </c>
      <c r="H17" s="4">
        <f t="shared" si="0"/>
        <v>1.210932E-2</v>
      </c>
      <c r="J17" s="3" t="s">
        <v>21</v>
      </c>
      <c r="L17">
        <v>0</v>
      </c>
      <c r="M17" t="s">
        <v>53</v>
      </c>
    </row>
    <row r="18" spans="4:13" x14ac:dyDescent="0.25">
      <c r="D18" t="s">
        <v>4</v>
      </c>
      <c r="E18" t="s">
        <v>11</v>
      </c>
      <c r="F18" s="1">
        <f t="shared" si="2"/>
        <v>62000</v>
      </c>
      <c r="G18" s="1">
        <v>62228</v>
      </c>
      <c r="H18" s="4">
        <f t="shared" si="0"/>
        <v>2.2402080000000001E-2</v>
      </c>
      <c r="I18">
        <v>0</v>
      </c>
      <c r="J18" t="s">
        <v>20</v>
      </c>
      <c r="K18">
        <v>32</v>
      </c>
      <c r="L18">
        <v>1</v>
      </c>
      <c r="M18" t="s">
        <v>54</v>
      </c>
    </row>
    <row r="19" spans="4:13" x14ac:dyDescent="0.25">
      <c r="D19" t="s">
        <v>4</v>
      </c>
      <c r="E19" t="s">
        <v>13</v>
      </c>
      <c r="F19" s="1">
        <f t="shared" si="2"/>
        <v>55000</v>
      </c>
      <c r="G19" s="1">
        <v>55895</v>
      </c>
      <c r="H19" s="4">
        <f t="shared" si="0"/>
        <v>2.01222E-2</v>
      </c>
      <c r="I19">
        <v>1</v>
      </c>
      <c r="J19" t="s">
        <v>19</v>
      </c>
      <c r="K19">
        <v>32</v>
      </c>
      <c r="L19">
        <v>2</v>
      </c>
      <c r="M19" t="s">
        <v>55</v>
      </c>
    </row>
    <row r="20" spans="4:13" x14ac:dyDescent="0.25">
      <c r="I20">
        <v>2</v>
      </c>
      <c r="J20" t="s">
        <v>18</v>
      </c>
      <c r="K20">
        <v>32</v>
      </c>
    </row>
    <row r="21" spans="4:13" x14ac:dyDescent="0.25">
      <c r="I21">
        <v>3</v>
      </c>
      <c r="J21" t="s">
        <v>16</v>
      </c>
      <c r="K21">
        <v>32</v>
      </c>
    </row>
    <row r="22" spans="4:13" x14ac:dyDescent="0.25">
      <c r="D22" s="7" t="s">
        <v>30</v>
      </c>
    </row>
    <row r="23" spans="4:13" x14ac:dyDescent="0.25">
      <c r="D23" s="7" t="s">
        <v>31</v>
      </c>
      <c r="J23" s="3" t="s">
        <v>41</v>
      </c>
    </row>
    <row r="24" spans="4:13" x14ac:dyDescent="0.25">
      <c r="D24" s="8" t="s">
        <v>32</v>
      </c>
      <c r="J24">
        <v>0</v>
      </c>
      <c r="K24" t="s">
        <v>42</v>
      </c>
    </row>
    <row r="25" spans="4:13" x14ac:dyDescent="0.25">
      <c r="D25" s="9" t="s">
        <v>33</v>
      </c>
      <c r="J25">
        <v>1</v>
      </c>
      <c r="K25" t="s">
        <v>42</v>
      </c>
    </row>
    <row r="26" spans="4:13" x14ac:dyDescent="0.25">
      <c r="D26" s="7" t="s">
        <v>33</v>
      </c>
    </row>
    <row r="27" spans="4:13" x14ac:dyDescent="0.25">
      <c r="D27" s="8" t="s">
        <v>34</v>
      </c>
    </row>
    <row r="28" spans="4:13" x14ac:dyDescent="0.25">
      <c r="D28" t="s">
        <v>35</v>
      </c>
    </row>
    <row r="30" spans="4:13" x14ac:dyDescent="0.25">
      <c r="D30" t="s">
        <v>56</v>
      </c>
    </row>
    <row r="31" spans="4:13" x14ac:dyDescent="0.25">
      <c r="D31" t="s">
        <v>57</v>
      </c>
    </row>
    <row r="32" spans="4:13" x14ac:dyDescent="0.25">
      <c r="D32" t="s">
        <v>58</v>
      </c>
    </row>
    <row r="35" spans="7:7" x14ac:dyDescent="0.25">
      <c r="G35" t="s">
        <v>59</v>
      </c>
    </row>
    <row r="36" spans="7:7" x14ac:dyDescent="0.25">
      <c r="G36" t="s">
        <v>60</v>
      </c>
    </row>
    <row r="37" spans="7:7" x14ac:dyDescent="0.25">
      <c r="G37" t="s">
        <v>61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2EBE-CA85-42A1-BF2D-3D69939B3BC7}">
  <dimension ref="A1"/>
  <sheetViews>
    <sheetView zoomScale="75" zoomScaleNormal="7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2023-08-03T20:14:51Z</dcterms:created>
  <dcterms:modified xsi:type="dcterms:W3CDTF">2023-08-15T03:14:52Z</dcterms:modified>
</cp:coreProperties>
</file>