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13_ncr:1_{62068176-FB8F-4116-93E7-2790F1CF1131}" xr6:coauthVersionLast="47" xr6:coauthVersionMax="47" xr10:uidLastSave="{00000000-0000-0000-0000-000000000000}"/>
  <bookViews>
    <workbookView xWindow="30225" yWindow="2445" windowWidth="26925" windowHeight="13665" xr2:uid="{ED304670-DDB2-49C3-8B51-405BE1F15E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5" i="1"/>
  <c r="D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H5" i="1"/>
  <c r="H6" i="1"/>
  <c r="H7" i="1"/>
  <c r="H8" i="1"/>
  <c r="H9" i="1"/>
  <c r="H10" i="1"/>
  <c r="H13" i="1"/>
  <c r="H14" i="1"/>
  <c r="H15" i="1"/>
  <c r="H11" i="1"/>
  <c r="H16" i="1"/>
  <c r="H17" i="1"/>
  <c r="H12" i="1"/>
  <c r="H18" i="1"/>
  <c r="H19" i="1"/>
  <c r="H4" i="1"/>
</calcChain>
</file>

<file path=xl/sharedStrings.xml><?xml version="1.0" encoding="utf-8"?>
<sst xmlns="http://schemas.openxmlformats.org/spreadsheetml/2006/main" count="67" uniqueCount="50">
  <si>
    <t>initialPost</t>
  </si>
  <si>
    <t>update Post</t>
  </si>
  <si>
    <t>settle Post</t>
  </si>
  <si>
    <t>vote</t>
  </si>
  <si>
    <t>bet</t>
  </si>
  <si>
    <t>depositBook</t>
  </si>
  <si>
    <t>depositBettor</t>
  </si>
  <si>
    <t>depositTokens</t>
  </si>
  <si>
    <t>wdBook</t>
  </si>
  <si>
    <t>wdBettor</t>
  </si>
  <si>
    <t>wdTokens</t>
  </si>
  <si>
    <t>tokenRewards</t>
  </si>
  <si>
    <t>gas</t>
  </si>
  <si>
    <t>settlePost</t>
  </si>
  <si>
    <t>redeem</t>
  </si>
  <si>
    <t>first start</t>
  </si>
  <si>
    <t>odds1</t>
  </si>
  <si>
    <t>nonce</t>
  </si>
  <si>
    <t>odds0</t>
  </si>
  <si>
    <t>concLimit</t>
  </si>
  <si>
    <t>startTime</t>
  </si>
  <si>
    <t>LP shares</t>
  </si>
  <si>
    <t>payoff1</t>
  </si>
  <si>
    <t>epoch</t>
  </si>
  <si>
    <t>payoff0</t>
  </si>
  <si>
    <t>bettorLocked</t>
  </si>
  <si>
    <t>betLong1</t>
  </si>
  <si>
    <t>bookieLocked</t>
  </si>
  <si>
    <t>betLong0</t>
  </si>
  <si>
    <t>bookie</t>
  </si>
  <si>
    <t>betData</t>
  </si>
  <si>
    <t>margin</t>
  </si>
  <si>
    <t>running sum</t>
  </si>
  <si>
    <t>no vote</t>
  </si>
  <si>
    <t>yes vote</t>
  </si>
  <si>
    <t>total Oracle Tokens</t>
  </si>
  <si>
    <t>post + cure_time</t>
  </si>
  <si>
    <t>updatePost</t>
  </si>
  <si>
    <t>proposal counter</t>
  </si>
  <si>
    <t>initPost</t>
  </si>
  <si>
    <t>process monitor</t>
  </si>
  <si>
    <t>no post</t>
  </si>
  <si>
    <t>epoch[1[</t>
  </si>
  <si>
    <t>params</t>
  </si>
  <si>
    <t>inital voteProcess</t>
  </si>
  <si>
    <t>update voteProcess</t>
  </si>
  <si>
    <t>settle voteProcess</t>
  </si>
  <si>
    <t>contract</t>
  </si>
  <si>
    <t>function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</si>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</sst>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#,##0.00;[Red]#,##0.00"/>
    <numFmt numFmtId="166" formatCode="0E+00;[Red]0E+00"/>
    <numFmt numFmtId="168" formatCode="0.0%;[Red]\-0.0%"/>
    <numFmt numFmtId="170" formatCode="0.00E+00;[Red]0.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1" fontId="0" fillId="0" borderId="0" xfId="0" applyNumberFormat="1"/>
    <xf numFmtId="168" fontId="1" fillId="0" borderId="0" xfId="0" applyNumberFormat="1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9C27-89B5-47DB-92FE-5D6F5C7DABAF}">
  <sheetPr codeName="Sheet1"/>
  <dimension ref="C2:N27"/>
  <sheetViews>
    <sheetView tabSelected="1" workbookViewId="0">
      <selection activeCell="D27" sqref="D27"/>
    </sheetView>
  </sheetViews>
  <sheetFormatPr defaultRowHeight="15" x14ac:dyDescent="0.25"/>
  <cols>
    <col min="4" max="4" width="15.7109375" customWidth="1"/>
    <col min="5" max="6" width="16.7109375" customWidth="1"/>
  </cols>
  <sheetData>
    <row r="2" spans="3:14" x14ac:dyDescent="0.25">
      <c r="C2">
        <v>30</v>
      </c>
      <c r="D2">
        <v>12</v>
      </c>
    </row>
    <row r="3" spans="3:14" x14ac:dyDescent="0.25">
      <c r="C3" s="5"/>
      <c r="D3" s="6" t="s">
        <v>47</v>
      </c>
      <c r="E3" s="6" t="s">
        <v>48</v>
      </c>
      <c r="F3" s="6" t="s">
        <v>12</v>
      </c>
      <c r="G3" s="2" t="s">
        <v>12</v>
      </c>
      <c r="H3" s="1"/>
    </row>
    <row r="4" spans="3:14" x14ac:dyDescent="0.25">
      <c r="D4" t="s">
        <v>49</v>
      </c>
      <c r="E4" t="s">
        <v>0</v>
      </c>
      <c r="F4" s="1">
        <f>INT(G4/1000)*1000</f>
        <v>410000</v>
      </c>
      <c r="G4" s="1">
        <v>410528</v>
      </c>
      <c r="H4" s="4">
        <f>C$2*G4*D$2/1000000000</f>
        <v>0.14779007999999999</v>
      </c>
    </row>
    <row r="5" spans="3:14" x14ac:dyDescent="0.25">
      <c r="D5" t="s">
        <v>49</v>
      </c>
      <c r="E5" t="s">
        <v>44</v>
      </c>
      <c r="F5" s="1">
        <f t="shared" ref="F5:F20" si="0">INT(G5/1000)*1000</f>
        <v>129000</v>
      </c>
      <c r="G5" s="1">
        <v>129535</v>
      </c>
      <c r="H5" s="4">
        <f>C$2*G5*D$2/1000000000</f>
        <v>4.6632600000000003E-2</v>
      </c>
      <c r="J5" s="3" t="s">
        <v>43</v>
      </c>
      <c r="M5" s="3" t="s">
        <v>42</v>
      </c>
    </row>
    <row r="6" spans="3:14" x14ac:dyDescent="0.25">
      <c r="D6" t="s">
        <v>49</v>
      </c>
      <c r="E6" t="s">
        <v>1</v>
      </c>
      <c r="F6" s="1">
        <f t="shared" si="0"/>
        <v>112000</v>
      </c>
      <c r="G6" s="1">
        <v>112165</v>
      </c>
      <c r="H6" s="4">
        <f>C$2*G6*D$2/1000000000</f>
        <v>4.0379400000000003E-2</v>
      </c>
      <c r="I6">
        <v>0</v>
      </c>
      <c r="J6" t="s">
        <v>23</v>
      </c>
      <c r="M6">
        <v>0</v>
      </c>
      <c r="N6" t="s">
        <v>41</v>
      </c>
    </row>
    <row r="7" spans="3:14" x14ac:dyDescent="0.25">
      <c r="D7" t="s">
        <v>49</v>
      </c>
      <c r="E7" t="s">
        <v>45</v>
      </c>
      <c r="F7" s="1">
        <f t="shared" si="0"/>
        <v>72000</v>
      </c>
      <c r="G7" s="1">
        <v>72115</v>
      </c>
      <c r="H7" s="4">
        <f>C$2*G7*D$2/1000000000</f>
        <v>2.5961399999999999E-2</v>
      </c>
      <c r="I7">
        <v>1</v>
      </c>
      <c r="J7" t="s">
        <v>40</v>
      </c>
      <c r="M7">
        <v>1</v>
      </c>
      <c r="N7" t="s">
        <v>39</v>
      </c>
    </row>
    <row r="8" spans="3:14" x14ac:dyDescent="0.25">
      <c r="D8" t="s">
        <v>49</v>
      </c>
      <c r="E8" t="s">
        <v>2</v>
      </c>
      <c r="F8" s="1">
        <f t="shared" si="0"/>
        <v>99000</v>
      </c>
      <c r="G8" s="1">
        <v>99820</v>
      </c>
      <c r="H8" s="4">
        <f>C$2*G8*D$2/1000000000</f>
        <v>3.59352E-2</v>
      </c>
      <c r="I8">
        <v>2</v>
      </c>
      <c r="J8" t="s">
        <v>38</v>
      </c>
      <c r="M8">
        <v>2</v>
      </c>
      <c r="N8" t="s">
        <v>37</v>
      </c>
    </row>
    <row r="9" spans="3:14" x14ac:dyDescent="0.25">
      <c r="D9" t="s">
        <v>49</v>
      </c>
      <c r="E9" t="s">
        <v>46</v>
      </c>
      <c r="F9" s="1">
        <f t="shared" si="0"/>
        <v>241000</v>
      </c>
      <c r="G9" s="1">
        <v>241935</v>
      </c>
      <c r="H9" s="4">
        <f>C$2*G9*D$2/1000000000</f>
        <v>8.7096599999999996E-2</v>
      </c>
      <c r="I9">
        <v>3</v>
      </c>
      <c r="J9" t="s">
        <v>36</v>
      </c>
      <c r="M9">
        <v>3</v>
      </c>
      <c r="N9" t="s">
        <v>13</v>
      </c>
    </row>
    <row r="10" spans="3:14" x14ac:dyDescent="0.25">
      <c r="D10" t="s">
        <v>49</v>
      </c>
      <c r="E10" t="s">
        <v>3</v>
      </c>
      <c r="F10" s="1">
        <f t="shared" si="0"/>
        <v>37000</v>
      </c>
      <c r="G10" s="1">
        <v>37533</v>
      </c>
      <c r="H10" s="4">
        <f>C$2*G10*D$2/1000000000</f>
        <v>1.351188E-2</v>
      </c>
      <c r="I10">
        <v>4</v>
      </c>
      <c r="J10" t="s">
        <v>35</v>
      </c>
    </row>
    <row r="11" spans="3:14" x14ac:dyDescent="0.25">
      <c r="D11" t="s">
        <v>49</v>
      </c>
      <c r="E11" t="s">
        <v>7</v>
      </c>
      <c r="F11" s="1">
        <f t="shared" si="0"/>
        <v>52000</v>
      </c>
      <c r="G11" s="1">
        <v>52578</v>
      </c>
      <c r="H11" s="4">
        <f>C$2*G11*D$2/1000000000</f>
        <v>1.892808E-2</v>
      </c>
      <c r="I11">
        <v>5</v>
      </c>
      <c r="J11" t="s">
        <v>34</v>
      </c>
    </row>
    <row r="12" spans="3:14" x14ac:dyDescent="0.25">
      <c r="D12" t="s">
        <v>49</v>
      </c>
      <c r="E12" t="s">
        <v>10</v>
      </c>
      <c r="F12" s="1">
        <f t="shared" si="0"/>
        <v>84000</v>
      </c>
      <c r="G12" s="1">
        <v>84469</v>
      </c>
      <c r="H12" s="4">
        <f>C$2*G12*D$2/1000000000</f>
        <v>3.0408839999999999E-2</v>
      </c>
      <c r="I12">
        <v>6</v>
      </c>
      <c r="J12" t="s">
        <v>33</v>
      </c>
    </row>
    <row r="13" spans="3:14" x14ac:dyDescent="0.25">
      <c r="D13" t="s">
        <v>4</v>
      </c>
      <c r="E13" t="s">
        <v>4</v>
      </c>
      <c r="F13" s="1">
        <f>INT(G13/1000)*1000</f>
        <v>142000</v>
      </c>
      <c r="G13" s="1">
        <v>142937</v>
      </c>
      <c r="H13" s="4">
        <f>C$2*G13*D$2/1000000000</f>
        <v>5.1457320000000001E-2</v>
      </c>
      <c r="I13">
        <v>7</v>
      </c>
      <c r="J13" t="s">
        <v>32</v>
      </c>
    </row>
    <row r="14" spans="3:14" x14ac:dyDescent="0.25">
      <c r="D14" t="s">
        <v>4</v>
      </c>
      <c r="E14" t="s">
        <v>5</v>
      </c>
      <c r="F14" s="1">
        <f>INT(G14/1000)*1000</f>
        <v>54000</v>
      </c>
      <c r="G14" s="1">
        <v>54888</v>
      </c>
      <c r="H14" s="4">
        <f>C$2*G14*D$2/1000000000</f>
        <v>1.9759680000000002E-2</v>
      </c>
    </row>
    <row r="15" spans="3:14" x14ac:dyDescent="0.25">
      <c r="D15" t="s">
        <v>4</v>
      </c>
      <c r="E15" t="s">
        <v>6</v>
      </c>
      <c r="F15" s="1">
        <f>INT(G15/1000)*1000</f>
        <v>48000</v>
      </c>
      <c r="G15" s="1">
        <v>48120</v>
      </c>
      <c r="H15" s="4">
        <f>C$2*G15*D$2/1000000000</f>
        <v>1.73232E-2</v>
      </c>
    </row>
    <row r="16" spans="3:14" x14ac:dyDescent="0.25">
      <c r="D16" t="s">
        <v>4</v>
      </c>
      <c r="E16" t="s">
        <v>8</v>
      </c>
      <c r="F16" s="1">
        <f>INT(G16/1000)*1000</f>
        <v>44000</v>
      </c>
      <c r="G16" s="1">
        <v>44945</v>
      </c>
      <c r="H16" s="4">
        <f>C$2*G16*D$2/1000000000</f>
        <v>1.6180199999999999E-2</v>
      </c>
      <c r="J16" s="3" t="s">
        <v>31</v>
      </c>
      <c r="M16" s="3" t="s">
        <v>30</v>
      </c>
    </row>
    <row r="17" spans="4:14" x14ac:dyDescent="0.25">
      <c r="D17" t="s">
        <v>4</v>
      </c>
      <c r="E17" t="s">
        <v>9</v>
      </c>
      <c r="F17" s="1">
        <f>INT(G17/1000)*1000</f>
        <v>33000</v>
      </c>
      <c r="G17" s="1">
        <v>33637</v>
      </c>
      <c r="H17" s="4">
        <f>C$2*G17*D$2/1000000000</f>
        <v>1.210932E-2</v>
      </c>
      <c r="I17">
        <v>0</v>
      </c>
      <c r="J17" t="s">
        <v>29</v>
      </c>
      <c r="L17">
        <v>0</v>
      </c>
      <c r="M17" t="s">
        <v>28</v>
      </c>
      <c r="N17">
        <v>32</v>
      </c>
    </row>
    <row r="18" spans="4:14" x14ac:dyDescent="0.25">
      <c r="D18" t="s">
        <v>4</v>
      </c>
      <c r="E18" t="s">
        <v>11</v>
      </c>
      <c r="F18" s="1">
        <f>INT(G18/1000)*1000</f>
        <v>62000</v>
      </c>
      <c r="G18" s="1">
        <v>62228</v>
      </c>
      <c r="H18" s="4">
        <f>C$2*G18*D$2/1000000000</f>
        <v>2.2402080000000001E-2</v>
      </c>
      <c r="I18">
        <v>1</v>
      </c>
      <c r="J18" t="s">
        <v>27</v>
      </c>
      <c r="L18">
        <v>1</v>
      </c>
      <c r="M18" t="s">
        <v>26</v>
      </c>
      <c r="N18">
        <v>32</v>
      </c>
    </row>
    <row r="19" spans="4:14" x14ac:dyDescent="0.25">
      <c r="D19" t="s">
        <v>4</v>
      </c>
      <c r="E19" t="s">
        <v>14</v>
      </c>
      <c r="F19" s="1">
        <f>INT(G19/1000)*1000</f>
        <v>55000</v>
      </c>
      <c r="G19" s="1">
        <v>55895</v>
      </c>
      <c r="H19" s="4">
        <f>C$2*G19*D$2/1000000000</f>
        <v>2.01222E-2</v>
      </c>
      <c r="I19">
        <v>2</v>
      </c>
      <c r="J19" t="s">
        <v>25</v>
      </c>
      <c r="L19">
        <v>2</v>
      </c>
      <c r="M19" t="s">
        <v>24</v>
      </c>
      <c r="N19">
        <v>32</v>
      </c>
    </row>
    <row r="20" spans="4:14" x14ac:dyDescent="0.25">
      <c r="I20">
        <v>3</v>
      </c>
      <c r="J20" t="s">
        <v>23</v>
      </c>
      <c r="L20">
        <v>3</v>
      </c>
      <c r="M20" t="s">
        <v>22</v>
      </c>
      <c r="N20">
        <v>32</v>
      </c>
    </row>
    <row r="21" spans="4:14" x14ac:dyDescent="0.25">
      <c r="I21">
        <v>4</v>
      </c>
      <c r="J21" t="s">
        <v>21</v>
      </c>
      <c r="L21">
        <v>4</v>
      </c>
      <c r="M21" t="s">
        <v>20</v>
      </c>
      <c r="N21">
        <v>32</v>
      </c>
    </row>
    <row r="22" spans="4:14" x14ac:dyDescent="0.25">
      <c r="D22" s="7">
        <v>1000000000</v>
      </c>
      <c r="I22">
        <v>5</v>
      </c>
      <c r="J22" t="s">
        <v>19</v>
      </c>
      <c r="L22">
        <v>5</v>
      </c>
      <c r="M22" t="s">
        <v>18</v>
      </c>
      <c r="N22">
        <v>32</v>
      </c>
    </row>
    <row r="23" spans="4:14" x14ac:dyDescent="0.25">
      <c r="D23" s="7">
        <v>600000000</v>
      </c>
      <c r="I23">
        <v>6</v>
      </c>
      <c r="J23" t="s">
        <v>17</v>
      </c>
      <c r="L23">
        <v>6</v>
      </c>
      <c r="M23" t="s">
        <v>16</v>
      </c>
      <c r="N23">
        <v>32</v>
      </c>
    </row>
    <row r="24" spans="4:14" x14ac:dyDescent="0.25">
      <c r="D24" s="8">
        <f>D23/D22</f>
        <v>0.6</v>
      </c>
      <c r="I24">
        <v>7</v>
      </c>
      <c r="J24" t="s">
        <v>15</v>
      </c>
    </row>
    <row r="25" spans="4:14" x14ac:dyDescent="0.25">
      <c r="D25" s="9">
        <f>D23/20</f>
        <v>30000000</v>
      </c>
    </row>
    <row r="26" spans="4:14" x14ac:dyDescent="0.25">
      <c r="D26" s="7">
        <v>10000000</v>
      </c>
    </row>
    <row r="27" spans="4:14" x14ac:dyDescent="0.25">
      <c r="D27" s="8">
        <f>D26/D22</f>
        <v>0.01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2023-08-03T20:14:51Z</dcterms:created>
  <dcterms:modified xsi:type="dcterms:W3CDTF">2023-08-09T00:32:18Z</dcterms:modified>
</cp:coreProperties>
</file>