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fasad" sheetId="1" r:id="rId1"/>
    <sheet name="qaraj pol+abadlıq" sheetId="7" r:id="rId2"/>
    <sheet name="Suvaq-bəzək" sheetId="2" r:id="rId3"/>
    <sheet name="Pəncərə" sheetId="3" r:id="rId4"/>
    <sheet name="santex" sheetId="5" r:id="rId5"/>
    <sheet name="elektrika" sheetId="4" r:id="rId6"/>
    <sheet name="LİF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6" i="1"/>
  <c r="F24" i="1"/>
  <c r="F23" i="1" l="1"/>
  <c r="F22" i="1"/>
  <c r="F48" i="4" l="1"/>
  <c r="F18" i="7" l="1"/>
  <c r="F19" i="7"/>
  <c r="F20" i="7"/>
  <c r="F21" i="7"/>
  <c r="F22" i="7"/>
  <c r="F23" i="7"/>
  <c r="F24" i="7"/>
  <c r="F25" i="7"/>
  <c r="F16" i="7" l="1"/>
  <c r="F15" i="7"/>
  <c r="F44" i="7" s="1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3" i="6"/>
  <c r="F34" i="6" s="1"/>
  <c r="F45" i="7" l="1"/>
  <c r="F46" i="7" s="1"/>
  <c r="F35" i="6"/>
  <c r="F16" i="6"/>
  <c r="F63" i="5" l="1"/>
  <c r="F62" i="5"/>
  <c r="F61" i="5"/>
  <c r="F54" i="5"/>
  <c r="F53" i="5"/>
  <c r="F52" i="5"/>
  <c r="F51" i="5"/>
  <c r="F50" i="5"/>
  <c r="F49" i="5"/>
  <c r="F48" i="5"/>
  <c r="F47" i="5"/>
  <c r="F46" i="5"/>
  <c r="F41" i="5"/>
  <c r="F42" i="5"/>
  <c r="F43" i="5"/>
  <c r="F44" i="5"/>
  <c r="F45" i="5"/>
  <c r="F40" i="5"/>
  <c r="F39" i="5"/>
  <c r="F38" i="5"/>
  <c r="F37" i="5"/>
  <c r="F36" i="5"/>
  <c r="F35" i="5"/>
  <c r="F34" i="5"/>
  <c r="F30" i="5"/>
  <c r="F29" i="5"/>
  <c r="F27" i="5"/>
  <c r="F26" i="5"/>
  <c r="F23" i="5"/>
  <c r="F60" i="5"/>
  <c r="F59" i="3"/>
  <c r="F60" i="3"/>
  <c r="F61" i="3"/>
  <c r="F62" i="3"/>
  <c r="F63" i="3"/>
  <c r="F64" i="3"/>
  <c r="F65" i="3"/>
  <c r="F66" i="3"/>
  <c r="F86" i="4"/>
  <c r="F59" i="5"/>
  <c r="F58" i="5"/>
  <c r="F57" i="5"/>
  <c r="F56" i="5"/>
  <c r="F55" i="5"/>
  <c r="F33" i="5"/>
  <c r="F32" i="5"/>
  <c r="F31" i="5"/>
  <c r="F28" i="5"/>
  <c r="F25" i="5"/>
  <c r="F24" i="5"/>
  <c r="F22" i="5"/>
  <c r="F21" i="5"/>
  <c r="F20" i="5"/>
  <c r="F19" i="5"/>
  <c r="F18" i="5"/>
  <c r="F16" i="5"/>
  <c r="F66" i="5" l="1"/>
  <c r="F67" i="5" l="1"/>
  <c r="F68" i="5" s="1"/>
  <c r="F58" i="3" l="1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85" i="4"/>
  <c r="F84" i="4"/>
  <c r="F83" i="4"/>
  <c r="F82" i="4"/>
  <c r="F81" i="4"/>
  <c r="F80" i="4"/>
  <c r="F79" i="4"/>
  <c r="F78" i="4"/>
  <c r="F77" i="4"/>
  <c r="F49" i="4"/>
  <c r="F56" i="4"/>
  <c r="F57" i="4"/>
  <c r="F58" i="4"/>
  <c r="F59" i="4"/>
  <c r="F60" i="4"/>
  <c r="F61" i="4"/>
  <c r="F62" i="4"/>
  <c r="F59" i="2"/>
  <c r="F60" i="2"/>
  <c r="F61" i="2"/>
  <c r="F36" i="2"/>
  <c r="F35" i="2"/>
  <c r="F34" i="2"/>
  <c r="F33" i="2"/>
  <c r="F32" i="2"/>
  <c r="F31" i="2"/>
  <c r="F30" i="2"/>
  <c r="F29" i="2"/>
  <c r="F28" i="2"/>
  <c r="F76" i="4"/>
  <c r="F75" i="4"/>
  <c r="F74" i="4"/>
  <c r="F55" i="4"/>
  <c r="F54" i="4"/>
  <c r="F53" i="4"/>
  <c r="F52" i="4"/>
  <c r="F51" i="4"/>
  <c r="F50" i="4"/>
  <c r="F88" i="4" s="1"/>
  <c r="F47" i="4"/>
  <c r="F46" i="4"/>
  <c r="E45" i="4"/>
  <c r="F45" i="4" s="1"/>
  <c r="F44" i="4"/>
  <c r="F43" i="4"/>
  <c r="E42" i="4"/>
  <c r="F42" i="4" s="1"/>
  <c r="F41" i="4"/>
  <c r="F64" i="4" l="1"/>
  <c r="F65" i="4"/>
  <c r="F66" i="4"/>
  <c r="F67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17" i="4"/>
  <c r="F18" i="4"/>
  <c r="F19" i="4"/>
  <c r="F20" i="4"/>
  <c r="F21" i="4"/>
  <c r="F22" i="4"/>
  <c r="F23" i="4"/>
  <c r="F24" i="4"/>
  <c r="F25" i="4"/>
  <c r="F26" i="4"/>
  <c r="F68" i="4"/>
  <c r="F69" i="4"/>
  <c r="F70" i="4"/>
  <c r="F71" i="4"/>
  <c r="F72" i="4"/>
  <c r="F73" i="4"/>
  <c r="F16" i="4"/>
  <c r="F75" i="3"/>
  <c r="F70" i="3"/>
  <c r="F71" i="3"/>
  <c r="F72" i="3"/>
  <c r="F73" i="3"/>
  <c r="F74" i="3"/>
  <c r="F69" i="3"/>
  <c r="F21" i="3"/>
  <c r="D23" i="3"/>
  <c r="F68" i="3"/>
  <c r="F43" i="3"/>
  <c r="F42" i="3"/>
  <c r="F41" i="3"/>
  <c r="F40" i="3"/>
  <c r="F39" i="3"/>
  <c r="F38" i="3"/>
  <c r="F37" i="3"/>
  <c r="F36" i="3"/>
  <c r="F34" i="3"/>
  <c r="F35" i="3"/>
  <c r="F33" i="3"/>
  <c r="F28" i="3"/>
  <c r="F29" i="3"/>
  <c r="F30" i="3"/>
  <c r="F31" i="3"/>
  <c r="F32" i="3"/>
  <c r="F19" i="3"/>
  <c r="F17" i="3"/>
  <c r="F27" i="3"/>
  <c r="F26" i="3"/>
  <c r="F25" i="3"/>
  <c r="F24" i="3"/>
  <c r="F23" i="3"/>
  <c r="F22" i="3"/>
  <c r="F20" i="3"/>
  <c r="F18" i="3"/>
  <c r="F16" i="3"/>
  <c r="F89" i="4" l="1"/>
  <c r="F90" i="4" s="1"/>
  <c r="F77" i="3"/>
  <c r="F78" i="3" s="1"/>
  <c r="F79" i="3" s="1"/>
  <c r="F56" i="2" l="1"/>
  <c r="F57" i="2"/>
  <c r="F58" i="2"/>
  <c r="F62" i="2"/>
  <c r="F63" i="2"/>
  <c r="F64" i="2"/>
  <c r="F65" i="2"/>
  <c r="F66" i="2"/>
  <c r="F67" i="2"/>
  <c r="F55" i="2" l="1"/>
  <c r="F54" i="2"/>
  <c r="F53" i="2"/>
  <c r="F52" i="2"/>
  <c r="F51" i="2"/>
  <c r="F50" i="2"/>
  <c r="F49" i="2"/>
  <c r="F48" i="2"/>
  <c r="F47" i="2"/>
  <c r="F25" i="2"/>
  <c r="F21" i="2"/>
  <c r="F46" i="2"/>
  <c r="F45" i="2"/>
  <c r="F44" i="2"/>
  <c r="F43" i="2"/>
  <c r="F42" i="2"/>
  <c r="F41" i="2"/>
  <c r="F40" i="2"/>
  <c r="F39" i="2"/>
  <c r="F38" i="2"/>
  <c r="F27" i="2"/>
  <c r="F26" i="2"/>
  <c r="F24" i="2"/>
  <c r="F23" i="2"/>
  <c r="F22" i="2"/>
  <c r="F20" i="2"/>
  <c r="F19" i="2"/>
  <c r="D18" i="2"/>
  <c r="F18" i="2" s="1"/>
  <c r="F17" i="2"/>
  <c r="F16" i="2"/>
  <c r="F15" i="2"/>
  <c r="F33" i="1"/>
  <c r="F34" i="1"/>
  <c r="F35" i="1"/>
  <c r="F36" i="1"/>
  <c r="D29" i="1"/>
  <c r="F69" i="2" l="1"/>
  <c r="F70" i="2" s="1"/>
  <c r="F71" i="2" s="1"/>
  <c r="F32" i="1" l="1"/>
  <c r="F31" i="1"/>
  <c r="F30" i="1"/>
  <c r="F29" i="1"/>
  <c r="F28" i="1"/>
  <c r="F27" i="1"/>
  <c r="F21" i="1"/>
  <c r="F20" i="1"/>
  <c r="F19" i="1"/>
  <c r="F18" i="1"/>
  <c r="F17" i="1"/>
  <c r="F16" i="1"/>
  <c r="F15" i="1"/>
  <c r="F38" i="1" l="1"/>
  <c r="F39" i="1" s="1"/>
  <c r="F40" i="1" s="1"/>
</calcChain>
</file>

<file path=xl/sharedStrings.xml><?xml version="1.0" encoding="utf-8"?>
<sst xmlns="http://schemas.openxmlformats.org/spreadsheetml/2006/main" count="723" uniqueCount="311">
  <si>
    <t>SİFARİŞÇİ:</t>
  </si>
  <si>
    <t>"Pearl construction" MMC</t>
  </si>
  <si>
    <t>PODRATÇI:</t>
  </si>
  <si>
    <t>MÜQAVİLƏ:</t>
  </si>
  <si>
    <t xml:space="preserve">Lisenziya № </t>
  </si>
  <si>
    <t xml:space="preserve">OBYEKTİN ADI: </t>
  </si>
  <si>
    <t>Bakı şəhəri, Nərimanov rayonu,  M.Əlizadə.X.Şuşinski.azadlıq pros. ünvanında yerləşən çoxmərtəbəli   yaşayış binası</t>
  </si>
  <si>
    <t>AKT</t>
  </si>
  <si>
    <t>Sıra
№-si</t>
  </si>
  <si>
    <t>İşin adı</t>
  </si>
  <si>
    <t>Ölçü
vahidi</t>
  </si>
  <si>
    <t>Miqdarı</t>
  </si>
  <si>
    <t>Vahidin qiyməti,
AZN</t>
  </si>
  <si>
    <t>Ümumi qiymət,
AZN</t>
  </si>
  <si>
    <t>Fasadın qara suvaq işləri</t>
  </si>
  <si>
    <r>
      <t>m</t>
    </r>
    <r>
      <rPr>
        <sz val="14"/>
        <color theme="1"/>
        <rFont val="Calibri"/>
        <family val="2"/>
      </rPr>
      <t>²</t>
    </r>
  </si>
  <si>
    <t>Fasadın mata ilə malalanması</t>
  </si>
  <si>
    <t>Qum</t>
  </si>
  <si>
    <t>m3</t>
  </si>
  <si>
    <t>Holcim Spesial</t>
  </si>
  <si>
    <t>kisə</t>
  </si>
  <si>
    <t>Ceramax Standart, 25 kq</t>
  </si>
  <si>
    <t>Deluxe mata</t>
  </si>
  <si>
    <t>Fasadın bəzək işləri</t>
  </si>
  <si>
    <t>Fasad pəncərə kənarlarının Polyboard fiqurla bəzədilməsi</t>
  </si>
  <si>
    <t>Polyboard EPS fiqurlu özəl kəsim</t>
  </si>
  <si>
    <t xml:space="preserve">  </t>
  </si>
  <si>
    <t xml:space="preserve"> </t>
  </si>
  <si>
    <t>vedrə</t>
  </si>
  <si>
    <t>Akrilik Məcun, 25kq</t>
  </si>
  <si>
    <t>Cəmi :</t>
  </si>
  <si>
    <t xml:space="preserve">ƏDV 18 % </t>
  </si>
  <si>
    <t>Yekun cəmi</t>
  </si>
  <si>
    <t xml:space="preserve">                Təhvil verdi "PODRATÇI":                                          </t>
  </si>
  <si>
    <t>M.Y.</t>
  </si>
  <si>
    <t xml:space="preserve">       Təhvil aldı "SİFARİŞÇİ":</t>
  </si>
  <si>
    <t>M.Y</t>
  </si>
  <si>
    <t>Polyboard EPS müxtəlif ölçülü</t>
  </si>
  <si>
    <t>ədəd</t>
  </si>
  <si>
    <t>Termomax yapşışdırıcı, 25kq</t>
  </si>
  <si>
    <t>Silikonlu Astar boya 16kq</t>
  </si>
  <si>
    <t>Silikonlu fasad boya 25kq</t>
  </si>
  <si>
    <t>Dubel SP Star euro</t>
  </si>
  <si>
    <t xml:space="preserve">Divarların qara suvaq işi </t>
  </si>
  <si>
    <r>
      <t>m</t>
    </r>
    <r>
      <rPr>
        <sz val="14"/>
        <color theme="1"/>
        <rFont val="Calibri"/>
        <family val="2"/>
      </rPr>
      <t>³</t>
    </r>
  </si>
  <si>
    <t>Holcim Optimal</t>
  </si>
  <si>
    <t>Divarların və tavanların bəzək işləri</t>
  </si>
  <si>
    <t>Ağdağ astar, 30kq</t>
  </si>
  <si>
    <t>Ak Deniz saten, 30kq</t>
  </si>
  <si>
    <t>Ak Deniz siva, 30kq</t>
  </si>
  <si>
    <t>Mr. Flex (boz) kafel və keramika yapışdırıcısı, 25kq</t>
  </si>
  <si>
    <t>Şiraz gips, 30kq</t>
  </si>
  <si>
    <t>Fasad boya 25kq</t>
  </si>
  <si>
    <t>Həlledici 4lt</t>
  </si>
  <si>
    <t>Ağdağ dirək saten, 25 kq</t>
  </si>
  <si>
    <t>Ağdağ üzlük, 30kq</t>
  </si>
  <si>
    <t>Gips Astar 25kq</t>
  </si>
  <si>
    <t>Gips Üzlük 25kq</t>
  </si>
  <si>
    <t>Mənzillərin təmiri</t>
  </si>
  <si>
    <t>Ağdağ dirək natural gips suvağı, 30kq</t>
  </si>
  <si>
    <t>Ağdağ fuqa plaster, 10kq</t>
  </si>
  <si>
    <t>Ağdağ fuqa plaster, 25kq</t>
  </si>
  <si>
    <t>Ak deniz kartonpiyer, 30kq</t>
  </si>
  <si>
    <t>Ekomatik, 30kq</t>
  </si>
  <si>
    <t>Mutlu makina suvağı, 30kq</t>
  </si>
  <si>
    <t>Shiraz girs, 15kq</t>
  </si>
  <si>
    <t>Giper astar 30kq</t>
  </si>
  <si>
    <t>Giper kontakt 10kq</t>
  </si>
  <si>
    <t>Giper üzlük, 30kq</t>
  </si>
  <si>
    <t>Sönmüş əhəng 18kq</t>
  </si>
  <si>
    <t>Azbentonit standart M300 40kq</t>
  </si>
  <si>
    <t>Azbentonit standart M400 40kq</t>
  </si>
  <si>
    <t>Ekstra premium 25kq</t>
  </si>
  <si>
    <t>Plastik boya, 25kq</t>
  </si>
  <si>
    <t>Sintetik boya v15lt</t>
  </si>
  <si>
    <t>Tiner 4lt</t>
  </si>
  <si>
    <t>qutu</t>
  </si>
  <si>
    <t>Dəmir qulp vedrə böyük</t>
  </si>
  <si>
    <t>Dəmir qulp vedrə kiçik</t>
  </si>
  <si>
    <t>Plastikdan müxtəlif məlümatlar</t>
  </si>
  <si>
    <t>Plastmas qablar böyük</t>
  </si>
  <si>
    <t>Mərmər-qranitlə dəhliz və pilləkan qəfəsinin yer üzlənməsi</t>
  </si>
  <si>
    <t>Qranit</t>
  </si>
  <si>
    <t>m.t.</t>
  </si>
  <si>
    <t>ABSE parlaq boya qara, 15kq</t>
  </si>
  <si>
    <t>ABSE parlaq boya sarı, 15kq</t>
  </si>
  <si>
    <t>Sintetik tiner, 2,5kq</t>
  </si>
  <si>
    <t>Geramax Ultra kafel və ker yapışdırıcısı. 25kq</t>
  </si>
  <si>
    <t>Fugamax cotto Fildişi, kafel ara dolğusu</t>
  </si>
  <si>
    <t>Fugamax cotto Qəhvəyi, kafel ara dolğusu</t>
  </si>
  <si>
    <t xml:space="preserve">Mr. Flex (qara) kafel və keramika derz dolğusu </t>
  </si>
  <si>
    <t>Binanın pəncərə və qapı sistemin quraşdırılması</t>
  </si>
  <si>
    <t>dəst</t>
  </si>
  <si>
    <t>PVC pəncərə</t>
  </si>
  <si>
    <t>PVC qapılar</t>
  </si>
  <si>
    <t>Plastik profillər, ağ müxtəlif ölçülü</t>
  </si>
  <si>
    <t>PVC hazır pəncərə, çərçivə və aksessuarları ilə</t>
  </si>
  <si>
    <t xml:space="preserve">2021-ci ilin yanvar-dekabr ayları ərzində binanın giriş hissəsi, dəhlizdə və pilləkan qəfəsində yerinə yetirilmiş işlərin həcmi və dəyəri </t>
  </si>
  <si>
    <t xml:space="preserve">2021-ci ilin yanvar-dekabr ayları ərzində yerinə yetirilmiş FASAD işlərin həcmi və dəyəri </t>
  </si>
  <si>
    <t xml:space="preserve">2021-ci ilin yanvar-dekabr ayları ərzində pəncərə qapı sisteminin yerinə yetirilmiş işlərin həcmi və dəyəri </t>
  </si>
  <si>
    <t>Alüminiumdan hazır müxtəlif metal konstruksiyalar</t>
  </si>
  <si>
    <t>Alüminium profil</t>
  </si>
  <si>
    <t>Alüminium taxta hazır qapı çərçivələri ilə və aksessuaları ilə birlikdə</t>
  </si>
  <si>
    <t>Alüminium taxta hazır pəncərə çərçivələri ilə və aksessuaları ilə birlikdə</t>
  </si>
  <si>
    <t>Aristo ağ silikon</t>
  </si>
  <si>
    <t xml:space="preserve">Aristo PU köpük </t>
  </si>
  <si>
    <t>Aristo Şeffaf silikon</t>
  </si>
  <si>
    <t>Aristo Sprey boya(Fire Red)</t>
  </si>
  <si>
    <t>Aristo Sprey boya(Gloss Blask)</t>
  </si>
  <si>
    <t>Aristo Sprey boya(Gloss Ağ)</t>
  </si>
  <si>
    <t>Asmaco PU Foam adhesive  750ml</t>
  </si>
  <si>
    <t>Asmaco PU Foam gold  750ml</t>
  </si>
  <si>
    <t>Asmaco silicone 2200 (clear)</t>
  </si>
  <si>
    <t>Asmaco Spray Paints N21</t>
  </si>
  <si>
    <t>Beta Apel köpük</t>
  </si>
  <si>
    <t>Beta Apel Marin PU 1k tutkalı</t>
  </si>
  <si>
    <t>Beta Mitreapel instant Adh</t>
  </si>
  <si>
    <t>Cüt cam profili</t>
  </si>
  <si>
    <t>Rənglənmiş metal yastı prokat</t>
  </si>
  <si>
    <t>tn</t>
  </si>
  <si>
    <t>Rəngli cüt cam profili</t>
  </si>
  <si>
    <t>Rəngli kanat profili</t>
  </si>
  <si>
    <t>Rəngli kasa profili</t>
  </si>
  <si>
    <t>Rəngli kayıt profili</t>
  </si>
  <si>
    <t>Rəngli kapı profili</t>
  </si>
  <si>
    <t>Rəngli cam profili</t>
  </si>
  <si>
    <t>Tək cam profili</t>
  </si>
  <si>
    <t>m.t</t>
  </si>
  <si>
    <t>Kabel 1x120+3x240mm2</t>
  </si>
  <si>
    <t>Kabel 1x2,5</t>
  </si>
  <si>
    <t>Kabel 1x6</t>
  </si>
  <si>
    <t>Kabel 2x6</t>
  </si>
  <si>
    <t>Kabel 3x16+10</t>
  </si>
  <si>
    <t>Kabel borusu f100</t>
  </si>
  <si>
    <t>Kondensator 100kvA</t>
  </si>
  <si>
    <t>Konsul 600</t>
  </si>
  <si>
    <t>Ayrıcı 3200A</t>
  </si>
  <si>
    <t>Tava 400x50</t>
  </si>
  <si>
    <t>Tava 600x50</t>
  </si>
  <si>
    <t>Tava aksessuarları</t>
  </si>
  <si>
    <t>BLOK 1 binanın elektrik təchizatı</t>
  </si>
  <si>
    <t>Transformator 2500A</t>
  </si>
  <si>
    <t>Göktel alüminium 3x95+70</t>
  </si>
  <si>
    <t>Göktel NYAF 1x1,5</t>
  </si>
  <si>
    <t>Göktel NYAF 1x10</t>
  </si>
  <si>
    <t>Göktel NYAF 1x2,5</t>
  </si>
  <si>
    <t>Göktel NYAF 1x4,0</t>
  </si>
  <si>
    <t>Göktel NYAF 1x6,0</t>
  </si>
  <si>
    <t>Göktel NYY 3x16+10</t>
  </si>
  <si>
    <t>Göktel NYY 3x25+16</t>
  </si>
  <si>
    <t>Göktel TTR 2x16</t>
  </si>
  <si>
    <t>Binanın ümumi elektrik xəttlərinin çəkilməsi</t>
  </si>
  <si>
    <t>Germetik karobka 180x270x100</t>
  </si>
  <si>
    <t>Plastik xamut N4*200 (3,6*200) Q/200P/10</t>
  </si>
  <si>
    <t>SCHNEİDER KONTAKTOR LC1D18M7, 4KW 18A</t>
  </si>
  <si>
    <t xml:space="preserve">BR-1553-0 BORSAN UDL </t>
  </si>
  <si>
    <t>Torpaqlı qulplu erkek fis P/50 Q/500</t>
  </si>
  <si>
    <t>PEREXODNİK ELEKTRİK KİMİTON Q/240 P/12</t>
  </si>
  <si>
    <t>BR-1556-3 BORSAN UDLİNİTEL DERİN 6-lı</t>
  </si>
  <si>
    <t>BR-1553-3 BORSAN UDLİNİTEL DERİN 3-lü</t>
  </si>
  <si>
    <t>BR-16103 BORSAN 2*1,5mm2 P/500M</t>
  </si>
  <si>
    <t>DS-2CE56DOT-İRP 2,8mm HD TV kamera hikvision</t>
  </si>
  <si>
    <t>DSH116G HD TVİ DİGİTAL VİDEO REKORDER</t>
  </si>
  <si>
    <t>HDD WD Hikivision WD40PURX-78 3,5 Purple 4TB</t>
  </si>
  <si>
    <t xml:space="preserve">2021-ci ilin yanvar -dekabr ayları ərzində yerinə yetirilmiş Elektrik işlərin həcmi və dəyəri </t>
  </si>
  <si>
    <t>Alüminium 3x25+16</t>
  </si>
  <si>
    <t>Alüminium 3x50+25</t>
  </si>
  <si>
    <t>Dizel Generator TMCR-125 KVA</t>
  </si>
  <si>
    <t>Mənzillərin elektrik montaj işləri</t>
  </si>
  <si>
    <t>Göktel 2x10</t>
  </si>
  <si>
    <t>Göktel 2x16 TTR</t>
  </si>
  <si>
    <t>Göktel 2x4</t>
  </si>
  <si>
    <t>Göktel 3X25+16 TTR</t>
  </si>
  <si>
    <t>Kabel 2x10</t>
  </si>
  <si>
    <t>Kabel 3x50+25</t>
  </si>
  <si>
    <t>Kabel 2x4</t>
  </si>
  <si>
    <t>Kabel Göktel 2x16</t>
  </si>
  <si>
    <t>Kabel Göktel 4x16</t>
  </si>
  <si>
    <t>Kabel Göktel 4x25</t>
  </si>
  <si>
    <t>Məftil 1x2,5</t>
  </si>
  <si>
    <t>Məftil Göktel 1x10</t>
  </si>
  <si>
    <t>Məftil Göktel 1x6</t>
  </si>
  <si>
    <t>m2</t>
  </si>
  <si>
    <t>m</t>
  </si>
  <si>
    <t>Pəncərələrin şüşələnməsi</t>
  </si>
  <si>
    <t>Mənzillərin dikt-laqa döşənməsi</t>
  </si>
  <si>
    <t>Taxta</t>
  </si>
  <si>
    <t>Fanera</t>
  </si>
  <si>
    <t>Plafon sensor led</t>
  </si>
  <si>
    <t>Stablizator 45KVA</t>
  </si>
  <si>
    <t>Sensor relesi</t>
  </si>
  <si>
    <t>Hərəkət relesi sensoru</t>
  </si>
  <si>
    <t>Hərəkət hissiyatlı yumru böyük işıqlandırıcı</t>
  </si>
  <si>
    <t>Mərtəbə, pilləkan qəfəsi və həyətin işıqlandırması</t>
  </si>
  <si>
    <t>Kod 405-120sm 36V led işıqlandırıcı</t>
  </si>
  <si>
    <t>Kod 402 hərəkət hissiyatlı işıqlandırıcı</t>
  </si>
  <si>
    <t>Xırdavat</t>
  </si>
  <si>
    <t>Göktel məftil 1x2,5 H07V-K</t>
  </si>
  <si>
    <t>Göktel TTR 3x16+10</t>
  </si>
  <si>
    <t>Göktel TTR 3x50+25</t>
  </si>
  <si>
    <t>Göktel TTR 2x2,5</t>
  </si>
  <si>
    <t>TMGR-110KVA dizel generatorun</t>
  </si>
  <si>
    <t>Stablizator Energy tesla 50KVA</t>
  </si>
  <si>
    <t>Ucluq 25 alüminium</t>
  </si>
  <si>
    <t>Ucluq 50 alüminium</t>
  </si>
  <si>
    <t>Ucluq 50 mis</t>
  </si>
  <si>
    <t>Zamak kanat mentese 100mm</t>
  </si>
  <si>
    <t>Zamak kapı mentese 75mm</t>
  </si>
  <si>
    <t>İspanyolet karışıq</t>
  </si>
  <si>
    <t>PVC profil boru</t>
  </si>
  <si>
    <t>PVC profil kanat</t>
  </si>
  <si>
    <t>PVC profil kasa</t>
  </si>
  <si>
    <t>PVC profil orta kayıt</t>
  </si>
  <si>
    <t>PVC profil qutu</t>
  </si>
  <si>
    <t>PVC profil suaxıtan</t>
  </si>
  <si>
    <t>Zamak kanat mentese 75mm</t>
  </si>
  <si>
    <t>Zamak kanat mentese 95mm</t>
  </si>
  <si>
    <t>Santexnik işləri</t>
  </si>
  <si>
    <t>əd</t>
  </si>
  <si>
    <t>PPR Boru 25 (ağ)</t>
  </si>
  <si>
    <t>PPR Dirsək 25 (ağ)</t>
  </si>
  <si>
    <t>PPR Diyircəkli ventil 25 (ağ)</t>
  </si>
  <si>
    <t>PPR Mufta 25 (ağ)</t>
  </si>
  <si>
    <t>PPR Üçlük 25 (ağ)</t>
  </si>
  <si>
    <t>Çöl kanalizasiya xəttin çəkilməsi</t>
  </si>
  <si>
    <t>PE koruge boru 150</t>
  </si>
  <si>
    <t>PE koruge boru 400 muflu</t>
  </si>
  <si>
    <t>PE koruge dirsek 160x90 konfeksyon</t>
  </si>
  <si>
    <t>PE koruge mufta 150</t>
  </si>
  <si>
    <t>Yekun cəmi:</t>
  </si>
  <si>
    <t xml:space="preserve">2021-ci ilin yanvar- dekabr ayları ərzində yerinə yetirilmiş qaz xəttləri, su və kanalizasiya xəttləri çəklişi işlərin həcmi və dəyəri </t>
  </si>
  <si>
    <t>BLOK 1 mənzillərə xəttlərin  çəkilməsi</t>
  </si>
  <si>
    <t>PP kanalizasiya borusu 3m, 110</t>
  </si>
  <si>
    <t>İzolent qara 20m*18mm q/240 p/10</t>
  </si>
  <si>
    <t xml:space="preserve">Boru </t>
  </si>
  <si>
    <t>Kanat profili</t>
  </si>
  <si>
    <t>Kapı kilidi</t>
  </si>
  <si>
    <t>Kasa profili</t>
  </si>
  <si>
    <t>Kayıt profili</t>
  </si>
  <si>
    <t>Muller akrilik mastik</t>
  </si>
  <si>
    <t>Muller pipetli montaj koruk</t>
  </si>
  <si>
    <t>Muller yapışdırıcı sızdırmaz (siyah)</t>
  </si>
  <si>
    <t>Orta kayıt takozu</t>
  </si>
  <si>
    <t>Mufta keçid 63x25 (ağ)</t>
  </si>
  <si>
    <t>PE koruge üçlük 160x160x90</t>
  </si>
  <si>
    <t>PP kanalizasiya dirsek 110</t>
  </si>
  <si>
    <t>PP mufta 110</t>
  </si>
  <si>
    <t>PP Üçlük 110</t>
  </si>
  <si>
    <t>PPR Diyircəkli ventil  50 (ağ)</t>
  </si>
  <si>
    <t>PPR Kompozit boru 25 (qırmızı)</t>
  </si>
  <si>
    <t>PPR Mufta 63 (ağ)</t>
  </si>
  <si>
    <t>PPR Mufta 75 (ağ)</t>
  </si>
  <si>
    <t>PP Dirsək 110</t>
  </si>
  <si>
    <r>
      <t>PP Dirsək 135</t>
    </r>
    <r>
      <rPr>
        <sz val="14"/>
        <color theme="1"/>
        <rFont val="Calibri"/>
        <family val="2"/>
      </rPr>
      <t>°</t>
    </r>
    <r>
      <rPr>
        <sz val="14"/>
        <color theme="1"/>
        <rFont val="Times New Roman"/>
        <family val="1"/>
        <charset val="204"/>
      </rPr>
      <t>x110</t>
    </r>
  </si>
  <si>
    <t>PP Dirsək 75</t>
  </si>
  <si>
    <t>PP kanalizasiya borusu 0250mm 75</t>
  </si>
  <si>
    <t>PP kanalizasiya borusu 0500mm 110</t>
  </si>
  <si>
    <t>PP kanalizasiya borusu 0500mm 75</t>
  </si>
  <si>
    <t>PP kanalizasiya borusu 1000mm 110</t>
  </si>
  <si>
    <t>PP kanalizasiya borusu 2000mm 75</t>
  </si>
  <si>
    <t>PP kanalizasiya borusu 3000mm 110</t>
  </si>
  <si>
    <t>PP kanalizasiya borusu 3000mm 75</t>
  </si>
  <si>
    <t>PP kanalizasiya borusu 6000mm 110</t>
  </si>
  <si>
    <t>PP mufta 75</t>
  </si>
  <si>
    <t>PP üçlük 75</t>
  </si>
  <si>
    <t>PPR Boru 32</t>
  </si>
  <si>
    <t>PPR Dirsək 32</t>
  </si>
  <si>
    <t>PPR mufta 32</t>
  </si>
  <si>
    <t>PPR üçlük 32</t>
  </si>
  <si>
    <t>PPR Yivli Tıxac 20</t>
  </si>
  <si>
    <t>Dəmir xamut trifonlu 21/2"</t>
  </si>
  <si>
    <t>Dəmir xamut trifonlu 4"</t>
  </si>
  <si>
    <t>Unitaz</t>
  </si>
  <si>
    <t>Koruge mufta 400</t>
  </si>
  <si>
    <t>Koruge rezin 150</t>
  </si>
  <si>
    <t>Korige rezin 400</t>
  </si>
  <si>
    <t>BLOK 3 bina. LİFT quraşdırma</t>
  </si>
  <si>
    <t>LİFT</t>
  </si>
  <si>
    <t xml:space="preserve">2021-ci ilin iyul -dekabr ayları ərzində yerinə yetirilmiş LİFT quraşdırma işin həcmi və dəyəri </t>
  </si>
  <si>
    <t>lift quraşdırmada istifadə olunan yardımçı materiallar</t>
  </si>
  <si>
    <t>Elektrod 3,25 Askaynak</t>
  </si>
  <si>
    <t>Elektrod 4,00 Askaynak</t>
  </si>
  <si>
    <t>Profil 100x50x3,0</t>
  </si>
  <si>
    <t>Profil 100x50x3,0 (metak)</t>
  </si>
  <si>
    <t>Profil 120x120x6,0</t>
  </si>
  <si>
    <t>Profil 120x60x5,0</t>
  </si>
  <si>
    <t>Profil 120x80x5,0</t>
  </si>
  <si>
    <t>Profil 150x100x4,0</t>
  </si>
  <si>
    <t>Profil 150x100x5,0</t>
  </si>
  <si>
    <t>Profil 40x20x2,0 (metak)</t>
  </si>
  <si>
    <t>Profil 60x40x2,0 (metak)</t>
  </si>
  <si>
    <t>Profil 80x40x3,0 (metak)</t>
  </si>
  <si>
    <t xml:space="preserve">Fanera </t>
  </si>
  <si>
    <t>Sikagard 680S, 10lt</t>
  </si>
  <si>
    <t xml:space="preserve">2021-ci ilin yanvar-dekabr ayları ərzində yerinə yetirilmiş abadlıq  işlərin həcmi və dəyəri </t>
  </si>
  <si>
    <t>Qarajda döşəmənin epoksid qatranla boyanması</t>
  </si>
  <si>
    <t>Həyət sahəsinin döşəmə daşlarla döşənməsi</t>
  </si>
  <si>
    <t>Döşəmə daşı (10x10)sm, boz rəng</t>
  </si>
  <si>
    <t>Döşəmə daşı (10x20)sm, ağ rəng</t>
  </si>
  <si>
    <t>Döşəmə daşı (10x20)sm, boz rəng</t>
  </si>
  <si>
    <t>Səki daşı (8x20x100)sm, boz rəng</t>
  </si>
  <si>
    <t>Səki daşı (9x16x100)sm, boz rəng</t>
  </si>
  <si>
    <t>Bordurun daşının qoyulması</t>
  </si>
  <si>
    <t>Holcim spesial</t>
  </si>
  <si>
    <t>Stablizator SO</t>
  </si>
  <si>
    <r>
      <t>Plita Texnovent exstra 50mm (4,32m</t>
    </r>
    <r>
      <rPr>
        <sz val="14"/>
        <color theme="1"/>
        <rFont val="Calibri"/>
        <family val="2"/>
      </rPr>
      <t>²</t>
    </r>
    <r>
      <rPr>
        <sz val="14"/>
        <color theme="1"/>
        <rFont val="Times New Roman"/>
        <family val="1"/>
        <charset val="204"/>
      </rPr>
      <t>)</t>
    </r>
  </si>
  <si>
    <t>bağlama</t>
  </si>
  <si>
    <t xml:space="preserve">Rockwool </t>
  </si>
  <si>
    <t xml:space="preserve">Profil 100x50x3,0 </t>
  </si>
  <si>
    <t>Profil 60x60x3,5</t>
  </si>
  <si>
    <t>Profil 80x80x3,0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</si>
</sst>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</font>
    <font>
      <b/>
      <i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right"/>
    </xf>
    <xf numFmtId="0" fontId="3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1" fontId="2" fillId="2" borderId="11" xfId="0" applyNumberFormat="1" applyFont="1" applyFill="1" applyBorder="1" applyAlignment="1">
      <alignment horizontal="center" vertical="center" wrapText="1"/>
    </xf>
    <xf numFmtId="1" fontId="2" fillId="2" borderId="12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2" fontId="1" fillId="2" borderId="11" xfId="0" applyNumberFormat="1" applyFont="1" applyFill="1" applyBorder="1" applyAlignment="1">
      <alignment horizontal="center" vertical="center"/>
    </xf>
    <xf numFmtId="2" fontId="1" fillId="2" borderId="11" xfId="0" applyNumberFormat="1" applyFont="1" applyFill="1" applyBorder="1" applyAlignment="1">
      <alignment horizontal="right" vertical="center"/>
    </xf>
    <xf numFmtId="2" fontId="1" fillId="2" borderId="12" xfId="0" applyNumberFormat="1" applyFont="1" applyFill="1" applyBorder="1" applyAlignment="1">
      <alignment horizontal="right" wrapText="1"/>
    </xf>
    <xf numFmtId="2" fontId="1" fillId="2" borderId="11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 vertical="center"/>
    </xf>
    <xf numFmtId="2" fontId="1" fillId="0" borderId="11" xfId="0" applyNumberFormat="1" applyFont="1" applyBorder="1" applyAlignment="1">
      <alignment horizontal="right"/>
    </xf>
    <xf numFmtId="2" fontId="1" fillId="0" borderId="11" xfId="0" applyNumberFormat="1" applyFont="1" applyBorder="1" applyAlignment="1">
      <alignment horizontal="right" wrapText="1"/>
    </xf>
    <xf numFmtId="1" fontId="1" fillId="2" borderId="11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right"/>
    </xf>
    <xf numFmtId="2" fontId="1" fillId="0" borderId="15" xfId="0" applyNumberFormat="1" applyFont="1" applyBorder="1" applyAlignment="1">
      <alignment horizontal="right" wrapText="1"/>
    </xf>
    <xf numFmtId="2" fontId="1" fillId="2" borderId="16" xfId="0" applyNumberFormat="1" applyFont="1" applyFill="1" applyBorder="1" applyAlignment="1">
      <alignment horizontal="right" wrapText="1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6" fillId="2" borderId="0" xfId="0" applyFont="1" applyFill="1"/>
    <xf numFmtId="0" fontId="6" fillId="2" borderId="5" xfId="0" applyFon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5" fillId="2" borderId="6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2" fontId="6" fillId="2" borderId="17" xfId="0" applyNumberFormat="1" applyFont="1" applyFill="1" applyBorder="1" applyAlignment="1">
      <alignment horizontal="center" vertical="center"/>
    </xf>
    <xf numFmtId="2" fontId="5" fillId="2" borderId="18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2" fontId="7" fillId="2" borderId="0" xfId="0" applyNumberFormat="1" applyFont="1" applyFill="1" applyAlignment="1">
      <alignment horizontal="left" vertical="center"/>
    </xf>
    <xf numFmtId="2" fontId="1" fillId="2" borderId="0" xfId="0" applyNumberFormat="1" applyFont="1" applyFill="1" applyAlignment="1">
      <alignment horizontal="left"/>
    </xf>
    <xf numFmtId="2" fontId="7" fillId="2" borderId="0" xfId="0" applyNumberFormat="1" applyFont="1" applyFill="1" applyAlignment="1">
      <alignment horizontal="left"/>
    </xf>
    <xf numFmtId="0" fontId="1" fillId="0" borderId="15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>
      <alignment horizontal="center" vertical="center"/>
    </xf>
    <xf numFmtId="2" fontId="5" fillId="2" borderId="9" xfId="0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2" fontId="8" fillId="2" borderId="11" xfId="0" applyNumberFormat="1" applyFont="1" applyFill="1" applyBorder="1" applyAlignment="1">
      <alignment vertical="center" wrapText="1"/>
    </xf>
    <xf numFmtId="2" fontId="1" fillId="2" borderId="12" xfId="0" applyNumberFormat="1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center" wrapText="1"/>
    </xf>
    <xf numFmtId="2" fontId="1" fillId="2" borderId="11" xfId="0" applyNumberFormat="1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left"/>
    </xf>
    <xf numFmtId="164" fontId="1" fillId="2" borderId="11" xfId="0" applyNumberFormat="1" applyFont="1" applyFill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2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right" wrapText="1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1" fillId="2" borderId="1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left" vertical="center"/>
    </xf>
    <xf numFmtId="2" fontId="9" fillId="2" borderId="11" xfId="0" applyNumberFormat="1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2" fontId="7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2" fontId="7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2" fontId="2" fillId="2" borderId="3" xfId="0" applyNumberFormat="1" applyFont="1" applyFill="1" applyBorder="1" applyAlignment="1">
      <alignment horizontal="center" vertical="center" wrapText="1"/>
    </xf>
    <xf numFmtId="2" fontId="2" fillId="2" borderId="6" xfId="0" applyNumberFormat="1" applyFont="1" applyFill="1" applyBorder="1" applyAlignment="1">
      <alignment horizontal="center" vertical="center" wrapText="1"/>
    </xf>
    <xf numFmtId="2" fontId="2" fillId="2" borderId="9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6" workbookViewId="0">
      <selection activeCell="B41" sqref="B41"/>
    </sheetView>
  </sheetViews>
  <sheetFormatPr defaultRowHeight="18.75" x14ac:dyDescent="0.3"/>
  <cols>
    <col min="1" max="1" width="7.140625" style="5" bestFit="1" customWidth="1"/>
    <col min="2" max="2" width="64.140625" style="5" bestFit="1" customWidth="1"/>
    <col min="3" max="3" width="10.5703125" style="5" customWidth="1"/>
    <col min="4" max="4" width="11" style="5" customWidth="1"/>
    <col min="5" max="5" width="10.5703125" style="5" customWidth="1"/>
    <col min="6" max="6" width="13.85546875" style="5" customWidth="1"/>
    <col min="7" max="16384" width="9.140625" style="5"/>
  </cols>
  <sheetData>
    <row r="1" spans="1:7" x14ac:dyDescent="0.3">
      <c r="A1" s="1"/>
      <c r="B1" s="2"/>
      <c r="C1" s="3"/>
      <c r="D1" s="1"/>
      <c r="E1" s="4"/>
      <c r="F1" s="4"/>
      <c r="G1" s="2"/>
    </row>
    <row r="2" spans="1:7" x14ac:dyDescent="0.3">
      <c r="A2" s="3"/>
      <c r="B2" s="6" t="s">
        <v>0</v>
      </c>
      <c r="C2" s="120" t="s">
        <v>1</v>
      </c>
      <c r="D2" s="120"/>
      <c r="E2" s="120"/>
      <c r="F2" s="120"/>
      <c r="G2" s="2"/>
    </row>
    <row r="3" spans="1:7" x14ac:dyDescent="0.3">
      <c r="A3" s="3"/>
      <c r="B3" s="6"/>
      <c r="C3" s="7"/>
      <c r="D3" s="7"/>
      <c r="E3" s="8"/>
      <c r="F3" s="7"/>
      <c r="G3" s="2"/>
    </row>
    <row r="4" spans="1:7" x14ac:dyDescent="0.3">
      <c r="A4" s="1"/>
      <c r="B4" s="9" t="s">
        <v>2</v>
      </c>
      <c r="C4" s="120" t="s">
        <v>1</v>
      </c>
      <c r="D4" s="120"/>
      <c r="E4" s="120"/>
      <c r="F4" s="120"/>
      <c r="G4" s="2"/>
    </row>
    <row r="5" spans="1:7" x14ac:dyDescent="0.3">
      <c r="A5" s="1"/>
      <c r="B5" s="9"/>
      <c r="C5" s="7"/>
      <c r="D5" s="7"/>
      <c r="E5" s="7"/>
      <c r="F5" s="7"/>
      <c r="G5" s="2"/>
    </row>
    <row r="6" spans="1:7" x14ac:dyDescent="0.3">
      <c r="A6" s="3"/>
      <c r="B6" s="10" t="s">
        <v>3</v>
      </c>
      <c r="C6" s="115" t="s">
        <v>4</v>
      </c>
      <c r="D6" s="115"/>
      <c r="E6" s="115"/>
      <c r="F6" s="115"/>
      <c r="G6" s="115"/>
    </row>
    <row r="7" spans="1:7" x14ac:dyDescent="0.3">
      <c r="A7" s="1"/>
      <c r="B7" s="10" t="s">
        <v>5</v>
      </c>
      <c r="C7" s="120" t="s">
        <v>6</v>
      </c>
      <c r="D7" s="120"/>
      <c r="E7" s="120"/>
      <c r="F7" s="120"/>
      <c r="G7" s="2"/>
    </row>
    <row r="8" spans="1:7" ht="77.25" customHeight="1" x14ac:dyDescent="0.3">
      <c r="A8" s="1"/>
      <c r="B8" s="10"/>
      <c r="C8" s="120"/>
      <c r="D8" s="120"/>
      <c r="E8" s="120"/>
      <c r="F8" s="120"/>
      <c r="G8" s="2"/>
    </row>
    <row r="9" spans="1:7" ht="42.75" customHeight="1" x14ac:dyDescent="0.3">
      <c r="A9" s="120" t="s">
        <v>98</v>
      </c>
      <c r="B9" s="120"/>
      <c r="C9" s="120"/>
      <c r="D9" s="120"/>
      <c r="E9" s="120"/>
      <c r="F9" s="120"/>
      <c r="G9" s="2"/>
    </row>
    <row r="10" spans="1:7" ht="19.5" thickBot="1" x14ac:dyDescent="0.35">
      <c r="A10" s="11"/>
      <c r="B10" s="121" t="s">
        <v>7</v>
      </c>
      <c r="C10" s="121"/>
      <c r="D10" s="121"/>
      <c r="E10" s="121"/>
      <c r="F10" s="121"/>
      <c r="G10" s="2"/>
    </row>
    <row r="11" spans="1:7" x14ac:dyDescent="0.3">
      <c r="A11" s="122" t="s">
        <v>8</v>
      </c>
      <c r="B11" s="125" t="s">
        <v>9</v>
      </c>
      <c r="C11" s="128" t="s">
        <v>10</v>
      </c>
      <c r="D11" s="125" t="s">
        <v>11</v>
      </c>
      <c r="E11" s="131" t="s">
        <v>12</v>
      </c>
      <c r="F11" s="117" t="s">
        <v>13</v>
      </c>
      <c r="G11" s="2"/>
    </row>
    <row r="12" spans="1:7" x14ac:dyDescent="0.3">
      <c r="A12" s="123"/>
      <c r="B12" s="126"/>
      <c r="C12" s="129"/>
      <c r="D12" s="126"/>
      <c r="E12" s="132"/>
      <c r="F12" s="118"/>
      <c r="G12" s="2"/>
    </row>
    <row r="13" spans="1:7" ht="19.5" thickBot="1" x14ac:dyDescent="0.35">
      <c r="A13" s="124"/>
      <c r="B13" s="127"/>
      <c r="C13" s="130"/>
      <c r="D13" s="127"/>
      <c r="E13" s="133"/>
      <c r="F13" s="119"/>
      <c r="G13" s="2"/>
    </row>
    <row r="14" spans="1:7" x14ac:dyDescent="0.3">
      <c r="A14" s="13">
        <v>1</v>
      </c>
      <c r="B14" s="14">
        <v>2</v>
      </c>
      <c r="C14" s="15">
        <v>3</v>
      </c>
      <c r="D14" s="14">
        <v>4</v>
      </c>
      <c r="E14" s="16">
        <v>5</v>
      </c>
      <c r="F14" s="17">
        <v>6</v>
      </c>
      <c r="G14" s="2"/>
    </row>
    <row r="15" spans="1:7" x14ac:dyDescent="0.3">
      <c r="A15" s="18">
        <v>1</v>
      </c>
      <c r="B15" s="81" t="s">
        <v>14</v>
      </c>
      <c r="C15" s="20" t="s">
        <v>15</v>
      </c>
      <c r="D15" s="21">
        <v>8520</v>
      </c>
      <c r="E15" s="22"/>
      <c r="F15" s="23">
        <f t="shared" ref="F15:F16" si="0">D15*E15</f>
        <v>0</v>
      </c>
      <c r="G15" s="2"/>
    </row>
    <row r="16" spans="1:7" x14ac:dyDescent="0.3">
      <c r="A16" s="18">
        <v>2</v>
      </c>
      <c r="B16" s="19" t="s">
        <v>16</v>
      </c>
      <c r="C16" s="20" t="s">
        <v>15</v>
      </c>
      <c r="D16" s="21">
        <v>8520</v>
      </c>
      <c r="E16" s="24"/>
      <c r="F16" s="23">
        <f t="shared" si="0"/>
        <v>0</v>
      </c>
      <c r="G16" s="2"/>
    </row>
    <row r="17" spans="1:9" x14ac:dyDescent="0.3">
      <c r="A17" s="18">
        <v>3</v>
      </c>
      <c r="B17" s="25" t="s">
        <v>17</v>
      </c>
      <c r="C17" s="20" t="s">
        <v>18</v>
      </c>
      <c r="D17" s="21">
        <v>255.6</v>
      </c>
      <c r="E17" s="26">
        <v>14</v>
      </c>
      <c r="F17" s="23">
        <f>D17*E17</f>
        <v>3578.4</v>
      </c>
      <c r="G17" s="2"/>
    </row>
    <row r="18" spans="1:9" x14ac:dyDescent="0.3">
      <c r="A18" s="18">
        <v>4</v>
      </c>
      <c r="B18" s="25" t="s">
        <v>19</v>
      </c>
      <c r="C18" s="20" t="s">
        <v>20</v>
      </c>
      <c r="D18" s="21">
        <v>3500</v>
      </c>
      <c r="E18" s="26">
        <v>4.8</v>
      </c>
      <c r="F18" s="23">
        <f t="shared" ref="F18:F36" si="1">D18*E18</f>
        <v>16800</v>
      </c>
      <c r="G18" s="2"/>
    </row>
    <row r="19" spans="1:9" x14ac:dyDescent="0.3">
      <c r="A19" s="18">
        <v>5</v>
      </c>
      <c r="B19" s="25" t="s">
        <v>21</v>
      </c>
      <c r="C19" s="20" t="s">
        <v>20</v>
      </c>
      <c r="D19" s="21">
        <v>330</v>
      </c>
      <c r="E19" s="27">
        <v>4.45</v>
      </c>
      <c r="F19" s="23">
        <f t="shared" si="1"/>
        <v>1468.5</v>
      </c>
      <c r="G19" s="2"/>
    </row>
    <row r="20" spans="1:9" x14ac:dyDescent="0.3">
      <c r="A20" s="18">
        <v>6</v>
      </c>
      <c r="B20" s="25" t="s">
        <v>22</v>
      </c>
      <c r="C20" s="20" t="s">
        <v>20</v>
      </c>
      <c r="D20" s="21">
        <v>1500</v>
      </c>
      <c r="E20" s="27">
        <v>5.3333399999999997</v>
      </c>
      <c r="F20" s="23">
        <f t="shared" si="1"/>
        <v>8000.0099999999993</v>
      </c>
      <c r="G20" s="2"/>
    </row>
    <row r="21" spans="1:9" x14ac:dyDescent="0.3">
      <c r="A21" s="18">
        <v>7</v>
      </c>
      <c r="B21" s="97" t="s">
        <v>23</v>
      </c>
      <c r="C21" s="20" t="s">
        <v>15</v>
      </c>
      <c r="D21" s="21">
        <v>8520</v>
      </c>
      <c r="E21" s="27"/>
      <c r="F21" s="23">
        <f t="shared" si="1"/>
        <v>0</v>
      </c>
      <c r="G21" s="2"/>
    </row>
    <row r="22" spans="1:9" x14ac:dyDescent="0.3">
      <c r="A22" s="18">
        <v>8</v>
      </c>
      <c r="B22" s="25" t="s">
        <v>305</v>
      </c>
      <c r="C22" s="20" t="s">
        <v>306</v>
      </c>
      <c r="D22" s="21">
        <v>139</v>
      </c>
      <c r="E22" s="27">
        <v>24.364999999999998</v>
      </c>
      <c r="F22" s="23">
        <f t="shared" si="1"/>
        <v>3386.7349999999997</v>
      </c>
      <c r="G22" s="2"/>
    </row>
    <row r="23" spans="1:9" x14ac:dyDescent="0.3">
      <c r="A23" s="18">
        <v>9</v>
      </c>
      <c r="B23" s="25" t="s">
        <v>307</v>
      </c>
      <c r="C23" s="20" t="s">
        <v>306</v>
      </c>
      <c r="D23" s="21">
        <v>9</v>
      </c>
      <c r="E23" s="27">
        <v>79.8</v>
      </c>
      <c r="F23" s="23">
        <f t="shared" si="1"/>
        <v>718.19999999999993</v>
      </c>
      <c r="G23" s="2"/>
    </row>
    <row r="24" spans="1:9" x14ac:dyDescent="0.3">
      <c r="A24" s="18">
        <v>10</v>
      </c>
      <c r="B24" s="25" t="s">
        <v>308</v>
      </c>
      <c r="C24" s="20" t="s">
        <v>83</v>
      </c>
      <c r="D24" s="21">
        <v>462</v>
      </c>
      <c r="E24" s="27">
        <v>13.082000000000001</v>
      </c>
      <c r="F24" s="23">
        <f t="shared" si="1"/>
        <v>6043.884</v>
      </c>
      <c r="G24" s="2"/>
    </row>
    <row r="25" spans="1:9" x14ac:dyDescent="0.3">
      <c r="A25" s="18">
        <v>11</v>
      </c>
      <c r="B25" s="25" t="s">
        <v>309</v>
      </c>
      <c r="C25" s="20" t="s">
        <v>83</v>
      </c>
      <c r="D25" s="21">
        <v>72</v>
      </c>
      <c r="E25" s="27">
        <v>11.975</v>
      </c>
      <c r="F25" s="23">
        <f t="shared" si="1"/>
        <v>862.19999999999993</v>
      </c>
      <c r="G25" s="2"/>
    </row>
    <row r="26" spans="1:9" x14ac:dyDescent="0.3">
      <c r="A26" s="18">
        <v>12</v>
      </c>
      <c r="B26" s="25" t="s">
        <v>310</v>
      </c>
      <c r="C26" s="20" t="s">
        <v>83</v>
      </c>
      <c r="D26" s="21">
        <v>144</v>
      </c>
      <c r="E26" s="27">
        <v>13.32</v>
      </c>
      <c r="F26" s="23">
        <f t="shared" si="1"/>
        <v>1918.08</v>
      </c>
      <c r="G26" s="2"/>
    </row>
    <row r="27" spans="1:9" x14ac:dyDescent="0.3">
      <c r="A27" s="18">
        <v>13</v>
      </c>
      <c r="B27" s="97" t="s">
        <v>24</v>
      </c>
      <c r="C27" s="20" t="s">
        <v>15</v>
      </c>
      <c r="D27" s="21"/>
      <c r="E27" s="27"/>
      <c r="F27" s="23">
        <f t="shared" si="1"/>
        <v>0</v>
      </c>
      <c r="G27" s="2"/>
    </row>
    <row r="28" spans="1:9" x14ac:dyDescent="0.3">
      <c r="A28" s="18">
        <v>14</v>
      </c>
      <c r="B28" s="25" t="s">
        <v>25</v>
      </c>
      <c r="C28" s="20" t="s">
        <v>15</v>
      </c>
      <c r="D28" s="21">
        <v>64.891999999999996</v>
      </c>
      <c r="E28" s="27">
        <v>119.31</v>
      </c>
      <c r="F28" s="23">
        <f t="shared" si="1"/>
        <v>7742.2645199999997</v>
      </c>
      <c r="G28" s="2"/>
      <c r="H28" s="5" t="s">
        <v>26</v>
      </c>
      <c r="I28" s="5" t="s">
        <v>27</v>
      </c>
    </row>
    <row r="29" spans="1:9" x14ac:dyDescent="0.3">
      <c r="A29" s="18">
        <v>15</v>
      </c>
      <c r="B29" s="25" t="s">
        <v>37</v>
      </c>
      <c r="C29" s="20" t="s">
        <v>38</v>
      </c>
      <c r="D29" s="21">
        <f>300+350+350+350+670</f>
        <v>2020</v>
      </c>
      <c r="E29" s="27">
        <v>10.31</v>
      </c>
      <c r="F29" s="23">
        <f t="shared" si="1"/>
        <v>20826.2</v>
      </c>
      <c r="G29" s="2"/>
    </row>
    <row r="30" spans="1:9" x14ac:dyDescent="0.3">
      <c r="A30" s="18">
        <v>16</v>
      </c>
      <c r="B30" s="25" t="s">
        <v>39</v>
      </c>
      <c r="C30" s="20" t="s">
        <v>20</v>
      </c>
      <c r="D30" s="28">
        <v>351</v>
      </c>
      <c r="E30" s="27">
        <v>5.3140000000000001</v>
      </c>
      <c r="F30" s="23">
        <f t="shared" si="1"/>
        <v>1865.2139999999999</v>
      </c>
      <c r="G30" s="2"/>
    </row>
    <row r="31" spans="1:9" x14ac:dyDescent="0.3">
      <c r="A31" s="18">
        <v>17</v>
      </c>
      <c r="B31" s="25" t="s">
        <v>40</v>
      </c>
      <c r="C31" s="20" t="s">
        <v>28</v>
      </c>
      <c r="D31" s="29">
        <v>373</v>
      </c>
      <c r="E31" s="27">
        <v>36.072400000000002</v>
      </c>
      <c r="F31" s="23">
        <f t="shared" si="1"/>
        <v>13455.005200000001</v>
      </c>
      <c r="G31" s="2"/>
    </row>
    <row r="32" spans="1:9" x14ac:dyDescent="0.3">
      <c r="A32" s="18">
        <v>18</v>
      </c>
      <c r="B32" s="25" t="s">
        <v>29</v>
      </c>
      <c r="C32" s="20" t="s">
        <v>28</v>
      </c>
      <c r="D32" s="29">
        <v>1307</v>
      </c>
      <c r="E32" s="27">
        <v>33.661810000000003</v>
      </c>
      <c r="F32" s="23">
        <f t="shared" si="1"/>
        <v>43995.985670000002</v>
      </c>
      <c r="G32" s="2"/>
    </row>
    <row r="33" spans="1:7" x14ac:dyDescent="0.3">
      <c r="A33" s="18">
        <v>19</v>
      </c>
      <c r="B33" s="25" t="s">
        <v>41</v>
      </c>
      <c r="C33" s="20" t="s">
        <v>28</v>
      </c>
      <c r="D33" s="29">
        <v>86</v>
      </c>
      <c r="E33" s="27">
        <v>92</v>
      </c>
      <c r="F33" s="23">
        <f t="shared" si="1"/>
        <v>7912</v>
      </c>
      <c r="G33" s="2"/>
    </row>
    <row r="34" spans="1:7" x14ac:dyDescent="0.3">
      <c r="A34" s="18">
        <v>20</v>
      </c>
      <c r="B34" s="25" t="s">
        <v>42</v>
      </c>
      <c r="C34" s="20" t="s">
        <v>38</v>
      </c>
      <c r="D34" s="29">
        <v>7435</v>
      </c>
      <c r="E34" s="27">
        <v>0.17</v>
      </c>
      <c r="F34" s="23">
        <f t="shared" si="1"/>
        <v>1263.95</v>
      </c>
      <c r="G34" s="2"/>
    </row>
    <row r="35" spans="1:7" x14ac:dyDescent="0.3">
      <c r="A35" s="18">
        <v>21</v>
      </c>
      <c r="B35" s="25" t="s">
        <v>52</v>
      </c>
      <c r="C35" s="20" t="s">
        <v>28</v>
      </c>
      <c r="D35" s="29">
        <v>50</v>
      </c>
      <c r="E35" s="27">
        <v>55</v>
      </c>
      <c r="F35" s="23">
        <f t="shared" si="1"/>
        <v>2750</v>
      </c>
      <c r="G35" s="2"/>
    </row>
    <row r="36" spans="1:7" x14ac:dyDescent="0.3">
      <c r="A36" s="18">
        <v>22</v>
      </c>
      <c r="B36" s="25" t="s">
        <v>53</v>
      </c>
      <c r="C36" s="20" t="s">
        <v>38</v>
      </c>
      <c r="D36" s="29">
        <v>50</v>
      </c>
      <c r="E36" s="27">
        <v>6.64</v>
      </c>
      <c r="F36" s="23">
        <f t="shared" si="1"/>
        <v>332</v>
      </c>
      <c r="G36" s="2"/>
    </row>
    <row r="37" spans="1:7" ht="19.5" thickBot="1" x14ac:dyDescent="0.35">
      <c r="A37" s="31"/>
      <c r="B37" s="32"/>
      <c r="C37" s="33"/>
      <c r="D37" s="34"/>
      <c r="E37" s="35"/>
      <c r="F37" s="36"/>
      <c r="G37" s="2"/>
    </row>
    <row r="38" spans="1:7" ht="19.5" x14ac:dyDescent="0.3">
      <c r="A38" s="108" t="s">
        <v>30</v>
      </c>
      <c r="B38" s="109"/>
      <c r="C38" s="37"/>
      <c r="D38" s="38"/>
      <c r="E38" s="39"/>
      <c r="F38" s="40">
        <f>SUM(F15:F37)</f>
        <v>142918.62839</v>
      </c>
      <c r="G38" s="41"/>
    </row>
    <row r="39" spans="1:7" ht="19.5" x14ac:dyDescent="0.3">
      <c r="A39" s="110" t="s">
        <v>31</v>
      </c>
      <c r="B39" s="111"/>
      <c r="C39" s="42"/>
      <c r="D39" s="42"/>
      <c r="E39" s="43"/>
      <c r="F39" s="44">
        <f>F38*0.18</f>
        <v>25725.353110199998</v>
      </c>
      <c r="G39" s="41"/>
    </row>
    <row r="40" spans="1:7" ht="20.25" thickBot="1" x14ac:dyDescent="0.35">
      <c r="A40" s="112" t="s">
        <v>32</v>
      </c>
      <c r="B40" s="113"/>
      <c r="C40" s="45"/>
      <c r="D40" s="45"/>
      <c r="E40" s="46"/>
      <c r="F40" s="47">
        <f>SUM(F38+F39)</f>
        <v>168643.9815002</v>
      </c>
      <c r="G40" s="41"/>
    </row>
    <row r="41" spans="1:7" ht="19.5" x14ac:dyDescent="0.3">
      <c r="A41" s="48"/>
      <c r="B41" s="48"/>
      <c r="C41" s="49"/>
      <c r="D41" s="49"/>
      <c r="E41" s="50"/>
      <c r="F41" s="51"/>
      <c r="G41" s="41"/>
    </row>
    <row r="42" spans="1:7" ht="19.5" x14ac:dyDescent="0.3">
      <c r="A42" s="48"/>
      <c r="B42" s="48"/>
      <c r="C42" s="49"/>
      <c r="D42" s="49"/>
      <c r="E42" s="50"/>
      <c r="F42" s="51"/>
      <c r="G42" s="41"/>
    </row>
    <row r="43" spans="1:7" x14ac:dyDescent="0.3">
      <c r="A43" s="52" t="s">
        <v>33</v>
      </c>
      <c r="B43" s="52"/>
      <c r="C43" s="52"/>
      <c r="D43" s="52"/>
      <c r="E43" s="53" t="s">
        <v>34</v>
      </c>
      <c r="F43" s="52"/>
      <c r="G43" s="41"/>
    </row>
    <row r="44" spans="1:7" x14ac:dyDescent="0.3">
      <c r="A44" s="11"/>
      <c r="B44" s="54"/>
      <c r="C44" s="3"/>
      <c r="D44" s="3"/>
      <c r="E44" s="55"/>
      <c r="F44" s="56"/>
      <c r="G44" s="2"/>
    </row>
    <row r="45" spans="1:7" x14ac:dyDescent="0.3">
      <c r="G45" s="57"/>
    </row>
    <row r="46" spans="1:7" x14ac:dyDescent="0.3">
      <c r="A46" s="11"/>
      <c r="B46" s="54" t="s">
        <v>35</v>
      </c>
      <c r="C46" s="53"/>
      <c r="D46" s="53"/>
      <c r="E46" s="53" t="s">
        <v>36</v>
      </c>
      <c r="F46" s="53"/>
      <c r="G46" s="2"/>
    </row>
    <row r="47" spans="1:7" x14ac:dyDescent="0.3">
      <c r="A47" s="2"/>
      <c r="B47" s="2"/>
      <c r="C47" s="53"/>
      <c r="D47" s="53"/>
      <c r="E47" s="53"/>
      <c r="F47" s="53"/>
      <c r="G47" s="2"/>
    </row>
    <row r="48" spans="1:7" x14ac:dyDescent="0.3">
      <c r="A48" s="54"/>
      <c r="C48" s="53"/>
      <c r="D48" s="53"/>
      <c r="F48" s="53"/>
      <c r="G48" s="2"/>
    </row>
    <row r="49" spans="1:7" x14ac:dyDescent="0.3">
      <c r="A49" s="114"/>
      <c r="B49" s="114"/>
      <c r="C49" s="53"/>
      <c r="D49" s="53"/>
      <c r="E49" s="53"/>
      <c r="F49" s="53"/>
      <c r="G49" s="2"/>
    </row>
    <row r="50" spans="1:7" x14ac:dyDescent="0.3">
      <c r="A50" s="2"/>
      <c r="B50" s="2"/>
      <c r="C50" s="53"/>
      <c r="D50" s="53"/>
      <c r="E50" s="53"/>
      <c r="F50" s="53"/>
      <c r="G50" s="2"/>
    </row>
    <row r="51" spans="1:7" x14ac:dyDescent="0.3">
      <c r="A51" s="2"/>
      <c r="B51" s="2"/>
      <c r="C51" s="53"/>
      <c r="D51" s="53"/>
      <c r="E51" s="53"/>
      <c r="F51" s="53"/>
      <c r="G51" s="2"/>
    </row>
    <row r="52" spans="1:7" x14ac:dyDescent="0.3">
      <c r="A52" s="2"/>
      <c r="B52" s="2"/>
      <c r="C52" s="53"/>
      <c r="D52" s="53"/>
      <c r="E52" s="53"/>
      <c r="F52" s="53"/>
      <c r="G52" s="2"/>
    </row>
    <row r="53" spans="1:7" x14ac:dyDescent="0.3">
      <c r="A53" s="115"/>
      <c r="B53" s="115"/>
      <c r="C53" s="53"/>
      <c r="D53" s="53"/>
      <c r="E53" s="53"/>
      <c r="F53" s="53"/>
      <c r="G53" s="2"/>
    </row>
    <row r="54" spans="1:7" x14ac:dyDescent="0.3">
      <c r="G54" s="2"/>
    </row>
    <row r="55" spans="1:7" x14ac:dyDescent="0.3">
      <c r="G55" s="2"/>
    </row>
    <row r="56" spans="1:7" x14ac:dyDescent="0.3">
      <c r="A56" s="116"/>
      <c r="B56" s="116"/>
      <c r="C56" s="104"/>
      <c r="D56" s="104"/>
      <c r="E56" s="104"/>
      <c r="F56" s="104"/>
      <c r="G56" s="2"/>
    </row>
    <row r="57" spans="1:7" x14ac:dyDescent="0.3">
      <c r="A57" s="105"/>
      <c r="B57" s="106"/>
      <c r="C57" s="58"/>
      <c r="D57" s="11"/>
      <c r="E57" s="107"/>
      <c r="F57" s="107"/>
      <c r="G57" s="2"/>
    </row>
  </sheetData>
  <mergeCells count="21">
    <mergeCell ref="F11:F13"/>
    <mergeCell ref="C2:F2"/>
    <mergeCell ref="C4:F4"/>
    <mergeCell ref="C6:G6"/>
    <mergeCell ref="C7:F8"/>
    <mergeCell ref="A9:F9"/>
    <mergeCell ref="B10:F10"/>
    <mergeCell ref="A11:A13"/>
    <mergeCell ref="B11:B13"/>
    <mergeCell ref="C11:C13"/>
    <mergeCell ref="D11:D13"/>
    <mergeCell ref="E11:E13"/>
    <mergeCell ref="C56:F56"/>
    <mergeCell ref="A57:B57"/>
    <mergeCell ref="E57:F57"/>
    <mergeCell ref="A38:B38"/>
    <mergeCell ref="A39:B39"/>
    <mergeCell ref="A40:B40"/>
    <mergeCell ref="A49:B49"/>
    <mergeCell ref="A53:B53"/>
    <mergeCell ref="A56:B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16" workbookViewId="0">
      <selection activeCell="E25" sqref="E25"/>
    </sheetView>
  </sheetViews>
  <sheetFormatPr defaultRowHeight="18.75" x14ac:dyDescent="0.3"/>
  <cols>
    <col min="1" max="1" width="7.140625" style="5" bestFit="1" customWidth="1"/>
    <col min="2" max="2" width="64.140625" style="5" bestFit="1" customWidth="1"/>
    <col min="3" max="3" width="10.5703125" style="5" customWidth="1"/>
    <col min="4" max="4" width="11" style="5" customWidth="1"/>
    <col min="5" max="5" width="10.5703125" style="5" customWidth="1"/>
    <col min="6" max="6" width="13.85546875" style="5" customWidth="1"/>
    <col min="7" max="16384" width="9.140625" style="5"/>
  </cols>
  <sheetData>
    <row r="1" spans="1:7" x14ac:dyDescent="0.3">
      <c r="A1" s="1"/>
      <c r="B1" s="2"/>
      <c r="C1" s="3"/>
      <c r="D1" s="1"/>
      <c r="E1" s="4"/>
      <c r="F1" s="4"/>
      <c r="G1" s="2"/>
    </row>
    <row r="2" spans="1:7" x14ac:dyDescent="0.3">
      <c r="A2" s="3"/>
      <c r="B2" s="6" t="s">
        <v>0</v>
      </c>
      <c r="C2" s="120" t="s">
        <v>1</v>
      </c>
      <c r="D2" s="120"/>
      <c r="E2" s="120"/>
      <c r="F2" s="120"/>
      <c r="G2" s="2"/>
    </row>
    <row r="3" spans="1:7" x14ac:dyDescent="0.3">
      <c r="A3" s="3"/>
      <c r="B3" s="6"/>
      <c r="C3" s="79"/>
      <c r="D3" s="79"/>
      <c r="E3" s="8"/>
      <c r="F3" s="79"/>
      <c r="G3" s="2"/>
    </row>
    <row r="4" spans="1:7" x14ac:dyDescent="0.3">
      <c r="A4" s="1"/>
      <c r="B4" s="9" t="s">
        <v>2</v>
      </c>
      <c r="C4" s="120" t="s">
        <v>1</v>
      </c>
      <c r="D4" s="120"/>
      <c r="E4" s="120"/>
      <c r="F4" s="120"/>
      <c r="G4" s="2"/>
    </row>
    <row r="5" spans="1:7" x14ac:dyDescent="0.3">
      <c r="A5" s="1"/>
      <c r="B5" s="9"/>
      <c r="C5" s="79"/>
      <c r="D5" s="79"/>
      <c r="E5" s="79"/>
      <c r="F5" s="79"/>
      <c r="G5" s="2"/>
    </row>
    <row r="6" spans="1:7" x14ac:dyDescent="0.3">
      <c r="A6" s="3"/>
      <c r="B6" s="10" t="s">
        <v>3</v>
      </c>
      <c r="C6" s="115" t="s">
        <v>4</v>
      </c>
      <c r="D6" s="115"/>
      <c r="E6" s="115"/>
      <c r="F6" s="115"/>
      <c r="G6" s="115"/>
    </row>
    <row r="7" spans="1:7" x14ac:dyDescent="0.3">
      <c r="A7" s="1"/>
      <c r="B7" s="10" t="s">
        <v>5</v>
      </c>
      <c r="C7" s="120" t="s">
        <v>6</v>
      </c>
      <c r="D7" s="120"/>
      <c r="E7" s="120"/>
      <c r="F7" s="120"/>
      <c r="G7" s="2"/>
    </row>
    <row r="8" spans="1:7" ht="77.25" customHeight="1" x14ac:dyDescent="0.3">
      <c r="A8" s="1"/>
      <c r="B8" s="10"/>
      <c r="C8" s="120"/>
      <c r="D8" s="120"/>
      <c r="E8" s="120"/>
      <c r="F8" s="120"/>
      <c r="G8" s="2"/>
    </row>
    <row r="9" spans="1:7" ht="42.75" customHeight="1" x14ac:dyDescent="0.3">
      <c r="A9" s="120" t="s">
        <v>294</v>
      </c>
      <c r="B9" s="120"/>
      <c r="C9" s="120"/>
      <c r="D9" s="120"/>
      <c r="E9" s="120"/>
      <c r="F9" s="120"/>
      <c r="G9" s="2"/>
    </row>
    <row r="10" spans="1:7" ht="19.5" thickBot="1" x14ac:dyDescent="0.35">
      <c r="A10" s="80"/>
      <c r="B10" s="121" t="s">
        <v>7</v>
      </c>
      <c r="C10" s="121"/>
      <c r="D10" s="121"/>
      <c r="E10" s="121"/>
      <c r="F10" s="121"/>
      <c r="G10" s="2"/>
    </row>
    <row r="11" spans="1:7" x14ac:dyDescent="0.3">
      <c r="A11" s="122" t="s">
        <v>8</v>
      </c>
      <c r="B11" s="125" t="s">
        <v>9</v>
      </c>
      <c r="C11" s="128" t="s">
        <v>10</v>
      </c>
      <c r="D11" s="125" t="s">
        <v>11</v>
      </c>
      <c r="E11" s="131" t="s">
        <v>12</v>
      </c>
      <c r="F11" s="117" t="s">
        <v>13</v>
      </c>
      <c r="G11" s="2"/>
    </row>
    <row r="12" spans="1:7" x14ac:dyDescent="0.3">
      <c r="A12" s="123"/>
      <c r="B12" s="126"/>
      <c r="C12" s="129"/>
      <c r="D12" s="126"/>
      <c r="E12" s="132"/>
      <c r="F12" s="118"/>
      <c r="G12" s="2"/>
    </row>
    <row r="13" spans="1:7" ht="19.5" thickBot="1" x14ac:dyDescent="0.35">
      <c r="A13" s="124"/>
      <c r="B13" s="127"/>
      <c r="C13" s="130"/>
      <c r="D13" s="127"/>
      <c r="E13" s="133"/>
      <c r="F13" s="119"/>
      <c r="G13" s="2"/>
    </row>
    <row r="14" spans="1:7" x14ac:dyDescent="0.3">
      <c r="A14" s="13">
        <v>1</v>
      </c>
      <c r="B14" s="14">
        <v>2</v>
      </c>
      <c r="C14" s="15">
        <v>3</v>
      </c>
      <c r="D14" s="14">
        <v>4</v>
      </c>
      <c r="E14" s="16">
        <v>5</v>
      </c>
      <c r="F14" s="17">
        <v>6</v>
      </c>
      <c r="G14" s="2"/>
    </row>
    <row r="15" spans="1:7" x14ac:dyDescent="0.3">
      <c r="A15" s="18">
        <v>1</v>
      </c>
      <c r="B15" s="81" t="s">
        <v>295</v>
      </c>
      <c r="C15" s="20" t="s">
        <v>15</v>
      </c>
      <c r="D15" s="21">
        <v>1700</v>
      </c>
      <c r="E15" s="22"/>
      <c r="F15" s="23">
        <f t="shared" ref="F15:F25" si="0">D15*E15</f>
        <v>0</v>
      </c>
      <c r="G15" s="2"/>
    </row>
    <row r="16" spans="1:7" x14ac:dyDescent="0.3">
      <c r="A16" s="18">
        <v>2</v>
      </c>
      <c r="B16" s="19" t="s">
        <v>293</v>
      </c>
      <c r="C16" s="20" t="s">
        <v>76</v>
      </c>
      <c r="D16" s="21">
        <v>118</v>
      </c>
      <c r="E16" s="24">
        <v>148.19999999999999</v>
      </c>
      <c r="F16" s="23">
        <f t="shared" si="0"/>
        <v>17487.599999999999</v>
      </c>
      <c r="G16" s="2"/>
    </row>
    <row r="17" spans="1:9" x14ac:dyDescent="0.3">
      <c r="A17" s="18">
        <v>3</v>
      </c>
      <c r="B17" s="97" t="s">
        <v>296</v>
      </c>
      <c r="C17" s="20" t="s">
        <v>15</v>
      </c>
      <c r="D17" s="21">
        <v>1561</v>
      </c>
      <c r="E17" s="26"/>
      <c r="F17" s="23"/>
      <c r="G17" s="2"/>
    </row>
    <row r="18" spans="1:9" x14ac:dyDescent="0.3">
      <c r="A18" s="18">
        <v>4</v>
      </c>
      <c r="B18" s="25" t="s">
        <v>297</v>
      </c>
      <c r="C18" s="20" t="s">
        <v>15</v>
      </c>
      <c r="D18" s="21">
        <v>777.1</v>
      </c>
      <c r="E18" s="26">
        <v>7.3</v>
      </c>
      <c r="F18" s="23">
        <f t="shared" si="0"/>
        <v>5672.83</v>
      </c>
      <c r="G18" s="2"/>
    </row>
    <row r="19" spans="1:9" x14ac:dyDescent="0.3">
      <c r="A19" s="18">
        <v>5</v>
      </c>
      <c r="B19" s="25" t="s">
        <v>298</v>
      </c>
      <c r="C19" s="20" t="s">
        <v>15</v>
      </c>
      <c r="D19" s="21">
        <v>420</v>
      </c>
      <c r="E19" s="27">
        <v>7.3</v>
      </c>
      <c r="F19" s="23">
        <f t="shared" si="0"/>
        <v>3066</v>
      </c>
      <c r="G19" s="2"/>
    </row>
    <row r="20" spans="1:9" x14ac:dyDescent="0.3">
      <c r="A20" s="18">
        <v>6</v>
      </c>
      <c r="B20" s="25" t="s">
        <v>299</v>
      </c>
      <c r="C20" s="20" t="s">
        <v>15</v>
      </c>
      <c r="D20" s="21">
        <v>370</v>
      </c>
      <c r="E20" s="27">
        <v>7.5</v>
      </c>
      <c r="F20" s="23">
        <f t="shared" si="0"/>
        <v>2775</v>
      </c>
      <c r="G20" s="2"/>
    </row>
    <row r="21" spans="1:9" x14ac:dyDescent="0.3">
      <c r="A21" s="18">
        <v>7</v>
      </c>
      <c r="B21" s="97" t="s">
        <v>302</v>
      </c>
      <c r="C21" s="20" t="s">
        <v>83</v>
      </c>
      <c r="D21" s="21">
        <v>508</v>
      </c>
      <c r="E21" s="27"/>
      <c r="F21" s="23">
        <f t="shared" si="0"/>
        <v>0</v>
      </c>
      <c r="G21" s="2"/>
    </row>
    <row r="22" spans="1:9" x14ac:dyDescent="0.3">
      <c r="A22" s="18">
        <v>8</v>
      </c>
      <c r="B22" s="103" t="s">
        <v>300</v>
      </c>
      <c r="C22" s="20" t="s">
        <v>218</v>
      </c>
      <c r="D22" s="21">
        <v>120</v>
      </c>
      <c r="E22" s="27">
        <v>4</v>
      </c>
      <c r="F22" s="23">
        <f t="shared" si="0"/>
        <v>480</v>
      </c>
      <c r="G22" s="2"/>
    </row>
    <row r="23" spans="1:9" x14ac:dyDescent="0.3">
      <c r="A23" s="18">
        <v>9</v>
      </c>
      <c r="B23" s="103" t="s">
        <v>301</v>
      </c>
      <c r="C23" s="20" t="s">
        <v>218</v>
      </c>
      <c r="D23" s="21">
        <v>388</v>
      </c>
      <c r="E23" s="27">
        <v>3.5</v>
      </c>
      <c r="F23" s="23">
        <f t="shared" si="0"/>
        <v>1358</v>
      </c>
      <c r="G23" s="2"/>
      <c r="H23" s="5" t="s">
        <v>26</v>
      </c>
      <c r="I23" s="5" t="s">
        <v>27</v>
      </c>
    </row>
    <row r="24" spans="1:9" x14ac:dyDescent="0.3">
      <c r="A24" s="18">
        <v>10</v>
      </c>
      <c r="B24" s="25" t="s">
        <v>17</v>
      </c>
      <c r="C24" s="20" t="s">
        <v>44</v>
      </c>
      <c r="D24" s="21">
        <v>124</v>
      </c>
      <c r="E24" s="27">
        <v>14</v>
      </c>
      <c r="F24" s="23">
        <f t="shared" si="0"/>
        <v>1736</v>
      </c>
      <c r="G24" s="2"/>
    </row>
    <row r="25" spans="1:9" x14ac:dyDescent="0.3">
      <c r="A25" s="18">
        <v>11</v>
      </c>
      <c r="B25" s="25" t="s">
        <v>303</v>
      </c>
      <c r="C25" s="20" t="s">
        <v>20</v>
      </c>
      <c r="D25" s="28">
        <v>620</v>
      </c>
      <c r="E25" s="27">
        <v>4.8</v>
      </c>
      <c r="F25" s="23">
        <f t="shared" si="0"/>
        <v>2976</v>
      </c>
      <c r="G25" s="2"/>
    </row>
    <row r="26" spans="1:9" x14ac:dyDescent="0.3">
      <c r="A26" s="18">
        <v>12</v>
      </c>
      <c r="B26" s="25"/>
      <c r="C26" s="20"/>
      <c r="D26" s="29"/>
      <c r="E26" s="27"/>
      <c r="F26" s="23"/>
      <c r="G26" s="2"/>
    </row>
    <row r="27" spans="1:9" x14ac:dyDescent="0.3">
      <c r="A27" s="18">
        <v>13</v>
      </c>
      <c r="B27" s="25"/>
      <c r="C27" s="20"/>
      <c r="D27" s="29"/>
      <c r="E27" s="27"/>
      <c r="F27" s="23"/>
      <c r="G27" s="2"/>
    </row>
    <row r="28" spans="1:9" x14ac:dyDescent="0.3">
      <c r="A28" s="18">
        <v>14</v>
      </c>
      <c r="B28" s="25"/>
      <c r="C28" s="20"/>
      <c r="D28" s="29"/>
      <c r="E28" s="27"/>
      <c r="F28" s="23"/>
      <c r="G28" s="2"/>
    </row>
    <row r="29" spans="1:9" x14ac:dyDescent="0.3">
      <c r="A29" s="18">
        <v>15</v>
      </c>
      <c r="B29" s="25"/>
      <c r="C29" s="20"/>
      <c r="D29" s="29"/>
      <c r="E29" s="27"/>
      <c r="F29" s="23"/>
      <c r="G29" s="2"/>
    </row>
    <row r="30" spans="1:9" x14ac:dyDescent="0.3">
      <c r="A30" s="18">
        <v>16</v>
      </c>
      <c r="B30" s="25"/>
      <c r="C30" s="20"/>
      <c r="D30" s="29"/>
      <c r="E30" s="27"/>
      <c r="F30" s="23"/>
      <c r="G30" s="2"/>
    </row>
    <row r="31" spans="1:9" x14ac:dyDescent="0.3">
      <c r="A31" s="18">
        <v>17</v>
      </c>
      <c r="B31" s="25"/>
      <c r="C31" s="20"/>
      <c r="D31" s="29"/>
      <c r="E31" s="27"/>
      <c r="F31" s="23"/>
      <c r="G31" s="2"/>
    </row>
    <row r="32" spans="1:9" x14ac:dyDescent="0.3">
      <c r="A32" s="18"/>
      <c r="B32" s="25"/>
      <c r="C32" s="20"/>
      <c r="D32" s="29"/>
      <c r="E32" s="27"/>
      <c r="F32" s="23"/>
      <c r="G32" s="2"/>
    </row>
    <row r="33" spans="1:7" x14ac:dyDescent="0.3">
      <c r="A33" s="18"/>
      <c r="B33" s="25"/>
      <c r="C33" s="20"/>
      <c r="D33" s="30"/>
      <c r="E33" s="27"/>
      <c r="F33" s="23"/>
      <c r="G33" s="2"/>
    </row>
    <row r="34" spans="1:7" x14ac:dyDescent="0.3">
      <c r="A34" s="18"/>
      <c r="B34" s="25"/>
      <c r="C34" s="20"/>
      <c r="D34" s="30"/>
      <c r="E34" s="27"/>
      <c r="F34" s="23"/>
      <c r="G34" s="2"/>
    </row>
    <row r="35" spans="1:7" x14ac:dyDescent="0.3">
      <c r="A35" s="18"/>
      <c r="B35" s="25"/>
      <c r="C35" s="20"/>
      <c r="D35" s="30"/>
      <c r="E35" s="27"/>
      <c r="F35" s="23"/>
      <c r="G35" s="2"/>
    </row>
    <row r="36" spans="1:7" x14ac:dyDescent="0.3">
      <c r="A36" s="18"/>
      <c r="B36" s="25"/>
      <c r="C36" s="20"/>
      <c r="D36" s="30"/>
      <c r="E36" s="27"/>
      <c r="F36" s="23"/>
      <c r="G36" s="2"/>
    </row>
    <row r="37" spans="1:7" x14ac:dyDescent="0.3">
      <c r="A37" s="18"/>
      <c r="B37" s="25"/>
      <c r="C37" s="20"/>
      <c r="D37" s="30"/>
      <c r="E37" s="27"/>
      <c r="F37" s="23"/>
      <c r="G37" s="2"/>
    </row>
    <row r="38" spans="1:7" x14ac:dyDescent="0.3">
      <c r="A38" s="18"/>
      <c r="B38" s="25"/>
      <c r="C38" s="20"/>
      <c r="D38" s="30"/>
      <c r="E38" s="27"/>
      <c r="F38" s="23"/>
      <c r="G38" s="2"/>
    </row>
    <row r="39" spans="1:7" x14ac:dyDescent="0.3">
      <c r="A39" s="18"/>
      <c r="B39" s="25"/>
      <c r="C39" s="20"/>
      <c r="D39" s="30"/>
      <c r="E39" s="27"/>
      <c r="F39" s="23"/>
      <c r="G39" s="2"/>
    </row>
    <row r="40" spans="1:7" x14ac:dyDescent="0.3">
      <c r="A40" s="18"/>
      <c r="B40" s="25"/>
      <c r="C40" s="20"/>
      <c r="D40" s="30"/>
      <c r="E40" s="27"/>
      <c r="F40" s="23"/>
      <c r="G40" s="2"/>
    </row>
    <row r="41" spans="1:7" x14ac:dyDescent="0.3">
      <c r="A41" s="18"/>
      <c r="B41" s="25"/>
      <c r="C41" s="20"/>
      <c r="D41" s="30"/>
      <c r="E41" s="27"/>
      <c r="F41" s="23"/>
      <c r="G41" s="2"/>
    </row>
    <row r="42" spans="1:7" x14ac:dyDescent="0.3">
      <c r="A42" s="18"/>
      <c r="B42" s="25"/>
      <c r="C42" s="20"/>
      <c r="D42" s="30"/>
      <c r="E42" s="27"/>
      <c r="F42" s="23"/>
      <c r="G42" s="2"/>
    </row>
    <row r="43" spans="1:7" ht="19.5" thickBot="1" x14ac:dyDescent="0.35">
      <c r="A43" s="31"/>
      <c r="B43" s="32"/>
      <c r="C43" s="33"/>
      <c r="D43" s="34"/>
      <c r="E43" s="35"/>
      <c r="F43" s="36"/>
      <c r="G43" s="2"/>
    </row>
    <row r="44" spans="1:7" ht="19.5" x14ac:dyDescent="0.3">
      <c r="A44" s="108" t="s">
        <v>30</v>
      </c>
      <c r="B44" s="109"/>
      <c r="C44" s="37"/>
      <c r="D44" s="38"/>
      <c r="E44" s="39"/>
      <c r="F44" s="40">
        <f>SUM(F15:F43)</f>
        <v>35551.43</v>
      </c>
      <c r="G44" s="41"/>
    </row>
    <row r="45" spans="1:7" ht="19.5" x14ac:dyDescent="0.3">
      <c r="A45" s="110" t="s">
        <v>31</v>
      </c>
      <c r="B45" s="111"/>
      <c r="C45" s="42"/>
      <c r="D45" s="42"/>
      <c r="E45" s="43"/>
      <c r="F45" s="44">
        <f>F44*0.18</f>
        <v>6399.2573999999995</v>
      </c>
      <c r="G45" s="41"/>
    </row>
    <row r="46" spans="1:7" ht="20.25" thickBot="1" x14ac:dyDescent="0.35">
      <c r="A46" s="112" t="s">
        <v>32</v>
      </c>
      <c r="B46" s="113"/>
      <c r="C46" s="45"/>
      <c r="D46" s="45"/>
      <c r="E46" s="46"/>
      <c r="F46" s="47">
        <f>SUM(F44+F45)</f>
        <v>41950.687400000003</v>
      </c>
      <c r="G46" s="41"/>
    </row>
    <row r="47" spans="1:7" ht="19.5" x14ac:dyDescent="0.3">
      <c r="A47" s="48"/>
      <c r="B47" s="48"/>
      <c r="C47" s="49"/>
      <c r="D47" s="49"/>
      <c r="E47" s="50"/>
      <c r="F47" s="51"/>
      <c r="G47" s="41"/>
    </row>
    <row r="48" spans="1:7" ht="19.5" x14ac:dyDescent="0.3">
      <c r="A48" s="48"/>
      <c r="B48" s="48"/>
      <c r="C48" s="49"/>
      <c r="D48" s="49"/>
      <c r="E48" s="50"/>
      <c r="F48" s="51"/>
      <c r="G48" s="41"/>
    </row>
    <row r="49" spans="1:7" x14ac:dyDescent="0.3">
      <c r="A49" s="52" t="s">
        <v>33</v>
      </c>
      <c r="B49" s="52"/>
      <c r="C49" s="52"/>
      <c r="D49" s="52"/>
      <c r="E49" s="53" t="s">
        <v>34</v>
      </c>
      <c r="F49" s="52"/>
      <c r="G49" s="41"/>
    </row>
    <row r="50" spans="1:7" x14ac:dyDescent="0.3">
      <c r="A50" s="80"/>
      <c r="B50" s="77"/>
      <c r="C50" s="3"/>
      <c r="D50" s="3"/>
      <c r="E50" s="55"/>
      <c r="F50" s="56"/>
      <c r="G50" s="2"/>
    </row>
    <row r="51" spans="1:7" x14ac:dyDescent="0.3">
      <c r="G51" s="57"/>
    </row>
    <row r="52" spans="1:7" x14ac:dyDescent="0.3">
      <c r="A52" s="80"/>
      <c r="B52" s="77" t="s">
        <v>35</v>
      </c>
      <c r="C52" s="53"/>
      <c r="D52" s="53"/>
      <c r="E52" s="53" t="s">
        <v>36</v>
      </c>
      <c r="F52" s="53"/>
      <c r="G52" s="2"/>
    </row>
    <row r="53" spans="1:7" x14ac:dyDescent="0.3">
      <c r="A53" s="2"/>
      <c r="B53" s="2"/>
      <c r="C53" s="53"/>
      <c r="D53" s="53"/>
      <c r="E53" s="53"/>
      <c r="F53" s="53"/>
      <c r="G53" s="2"/>
    </row>
    <row r="54" spans="1:7" x14ac:dyDescent="0.3">
      <c r="A54" s="77"/>
      <c r="C54" s="53"/>
      <c r="D54" s="53"/>
      <c r="F54" s="53"/>
      <c r="G54" s="2"/>
    </row>
    <row r="55" spans="1:7" x14ac:dyDescent="0.3">
      <c r="A55" s="114"/>
      <c r="B55" s="114"/>
      <c r="C55" s="53"/>
      <c r="D55" s="53"/>
      <c r="E55" s="53"/>
      <c r="F55" s="53"/>
      <c r="G55" s="2"/>
    </row>
    <row r="56" spans="1:7" x14ac:dyDescent="0.3">
      <c r="A56" s="2"/>
      <c r="B56" s="2"/>
      <c r="C56" s="53"/>
      <c r="D56" s="53"/>
      <c r="E56" s="53"/>
      <c r="F56" s="53"/>
      <c r="G56" s="2"/>
    </row>
    <row r="57" spans="1:7" x14ac:dyDescent="0.3">
      <c r="A57" s="2"/>
      <c r="B57" s="2"/>
      <c r="C57" s="53"/>
      <c r="D57" s="53"/>
      <c r="E57" s="53"/>
      <c r="F57" s="53"/>
      <c r="G57" s="2"/>
    </row>
    <row r="58" spans="1:7" x14ac:dyDescent="0.3">
      <c r="A58" s="2"/>
      <c r="B58" s="2"/>
      <c r="C58" s="53"/>
      <c r="D58" s="53"/>
      <c r="E58" s="53"/>
      <c r="F58" s="53"/>
      <c r="G58" s="2"/>
    </row>
    <row r="59" spans="1:7" x14ac:dyDescent="0.3">
      <c r="A59" s="115"/>
      <c r="B59" s="115"/>
      <c r="C59" s="53"/>
      <c r="D59" s="53"/>
      <c r="E59" s="53"/>
      <c r="F59" s="53"/>
      <c r="G59" s="2"/>
    </row>
    <row r="60" spans="1:7" x14ac:dyDescent="0.3">
      <c r="G60" s="2"/>
    </row>
    <row r="61" spans="1:7" x14ac:dyDescent="0.3">
      <c r="G61" s="2"/>
    </row>
    <row r="62" spans="1:7" x14ac:dyDescent="0.3">
      <c r="A62" s="116"/>
      <c r="B62" s="116"/>
      <c r="C62" s="104"/>
      <c r="D62" s="104"/>
      <c r="E62" s="104"/>
      <c r="F62" s="104"/>
      <c r="G62" s="2"/>
    </row>
    <row r="63" spans="1:7" x14ac:dyDescent="0.3">
      <c r="A63" s="105"/>
      <c r="B63" s="106"/>
      <c r="C63" s="78"/>
      <c r="D63" s="80"/>
      <c r="E63" s="107"/>
      <c r="F63" s="107"/>
      <c r="G63" s="2"/>
    </row>
  </sheetData>
  <mergeCells count="21">
    <mergeCell ref="F11:F13"/>
    <mergeCell ref="C2:F2"/>
    <mergeCell ref="C4:F4"/>
    <mergeCell ref="C6:G6"/>
    <mergeCell ref="C7:F8"/>
    <mergeCell ref="A9:F9"/>
    <mergeCell ref="B10:F10"/>
    <mergeCell ref="A11:A13"/>
    <mergeCell ref="B11:B13"/>
    <mergeCell ref="C11:C13"/>
    <mergeCell ref="D11:D13"/>
    <mergeCell ref="E11:E13"/>
    <mergeCell ref="C62:F62"/>
    <mergeCell ref="A63:B63"/>
    <mergeCell ref="E63:F63"/>
    <mergeCell ref="A44:B44"/>
    <mergeCell ref="A45:B45"/>
    <mergeCell ref="A46:B46"/>
    <mergeCell ref="A55:B55"/>
    <mergeCell ref="A59:B59"/>
    <mergeCell ref="A62:B62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59" workbookViewId="0">
      <selection activeCell="B71" sqref="B71"/>
    </sheetView>
  </sheetViews>
  <sheetFormatPr defaultRowHeight="18.75" x14ac:dyDescent="0.3"/>
  <cols>
    <col min="1" max="1" width="7.140625" style="5" bestFit="1" customWidth="1"/>
    <col min="2" max="2" width="62.5703125" style="5" customWidth="1"/>
    <col min="3" max="3" width="10.5703125" style="5" customWidth="1"/>
    <col min="4" max="4" width="11" style="72" customWidth="1"/>
    <col min="5" max="5" width="10.5703125" style="5" customWidth="1"/>
    <col min="6" max="6" width="13.85546875" style="5" customWidth="1"/>
    <col min="7" max="16384" width="9.140625" style="5"/>
  </cols>
  <sheetData>
    <row r="1" spans="1:7" x14ac:dyDescent="0.3">
      <c r="A1" s="1"/>
      <c r="B1" s="2"/>
      <c r="C1" s="3"/>
      <c r="D1" s="1"/>
      <c r="E1" s="4"/>
      <c r="F1" s="4"/>
      <c r="G1" s="2"/>
    </row>
    <row r="2" spans="1:7" x14ac:dyDescent="0.3">
      <c r="A2" s="3"/>
      <c r="B2" s="6" t="s">
        <v>0</v>
      </c>
      <c r="C2" s="120" t="s">
        <v>1</v>
      </c>
      <c r="D2" s="120"/>
      <c r="E2" s="120"/>
      <c r="F2" s="120"/>
      <c r="G2" s="2"/>
    </row>
    <row r="3" spans="1:7" x14ac:dyDescent="0.3">
      <c r="A3" s="3"/>
      <c r="B3" s="6"/>
      <c r="C3" s="7"/>
      <c r="D3" s="7"/>
      <c r="E3" s="8"/>
      <c r="F3" s="7"/>
      <c r="G3" s="2"/>
    </row>
    <row r="4" spans="1:7" x14ac:dyDescent="0.3">
      <c r="A4" s="1"/>
      <c r="B4" s="9" t="s">
        <v>2</v>
      </c>
      <c r="C4" s="120" t="s">
        <v>1</v>
      </c>
      <c r="D4" s="120"/>
      <c r="E4" s="120"/>
      <c r="F4" s="120"/>
      <c r="G4" s="2"/>
    </row>
    <row r="5" spans="1:7" x14ac:dyDescent="0.3">
      <c r="A5" s="1"/>
      <c r="B5" s="9"/>
      <c r="C5" s="7"/>
      <c r="D5" s="7"/>
      <c r="E5" s="7"/>
      <c r="F5" s="7"/>
      <c r="G5" s="2"/>
    </row>
    <row r="6" spans="1:7" x14ac:dyDescent="0.3">
      <c r="A6" s="3"/>
      <c r="B6" s="10" t="s">
        <v>3</v>
      </c>
      <c r="C6" s="115" t="s">
        <v>4</v>
      </c>
      <c r="D6" s="115"/>
      <c r="E6" s="115"/>
      <c r="F6" s="115"/>
      <c r="G6" s="115"/>
    </row>
    <row r="7" spans="1:7" x14ac:dyDescent="0.3">
      <c r="A7" s="1"/>
      <c r="B7" s="10" t="s">
        <v>5</v>
      </c>
      <c r="C7" s="120" t="s">
        <v>6</v>
      </c>
      <c r="D7" s="120"/>
      <c r="E7" s="120"/>
      <c r="F7" s="120"/>
      <c r="G7" s="2"/>
    </row>
    <row r="8" spans="1:7" ht="77.25" customHeight="1" x14ac:dyDescent="0.3">
      <c r="A8" s="1"/>
      <c r="B8" s="10"/>
      <c r="C8" s="120"/>
      <c r="D8" s="120"/>
      <c r="E8" s="120"/>
      <c r="F8" s="120"/>
      <c r="G8" s="2"/>
    </row>
    <row r="9" spans="1:7" ht="42.75" customHeight="1" x14ac:dyDescent="0.3">
      <c r="A9" s="120" t="s">
        <v>97</v>
      </c>
      <c r="B9" s="120"/>
      <c r="C9" s="120"/>
      <c r="D9" s="120"/>
      <c r="E9" s="120"/>
      <c r="F9" s="120"/>
      <c r="G9" s="2"/>
    </row>
    <row r="10" spans="1:7" ht="19.5" thickBot="1" x14ac:dyDescent="0.35">
      <c r="A10" s="11"/>
      <c r="B10" s="121" t="s">
        <v>7</v>
      </c>
      <c r="C10" s="121"/>
      <c r="D10" s="121"/>
      <c r="E10" s="121"/>
      <c r="F10" s="121"/>
      <c r="G10" s="2"/>
    </row>
    <row r="11" spans="1:7" x14ac:dyDescent="0.3">
      <c r="A11" s="122" t="s">
        <v>8</v>
      </c>
      <c r="B11" s="125" t="s">
        <v>9</v>
      </c>
      <c r="C11" s="128" t="s">
        <v>10</v>
      </c>
      <c r="D11" s="125" t="s">
        <v>11</v>
      </c>
      <c r="E11" s="131" t="s">
        <v>12</v>
      </c>
      <c r="F11" s="117" t="s">
        <v>13</v>
      </c>
      <c r="G11" s="2"/>
    </row>
    <row r="12" spans="1:7" x14ac:dyDescent="0.3">
      <c r="A12" s="123"/>
      <c r="B12" s="126"/>
      <c r="C12" s="129"/>
      <c r="D12" s="126"/>
      <c r="E12" s="132"/>
      <c r="F12" s="118"/>
      <c r="G12" s="2"/>
    </row>
    <row r="13" spans="1:7" ht="19.5" thickBot="1" x14ac:dyDescent="0.35">
      <c r="A13" s="124"/>
      <c r="B13" s="127"/>
      <c r="C13" s="130"/>
      <c r="D13" s="127"/>
      <c r="E13" s="133"/>
      <c r="F13" s="119"/>
      <c r="G13" s="2"/>
    </row>
    <row r="14" spans="1:7" x14ac:dyDescent="0.3">
      <c r="A14" s="13">
        <v>1</v>
      </c>
      <c r="B14" s="14">
        <v>2</v>
      </c>
      <c r="C14" s="15">
        <v>3</v>
      </c>
      <c r="D14" s="14">
        <v>4</v>
      </c>
      <c r="E14" s="16">
        <v>5</v>
      </c>
      <c r="F14" s="17">
        <v>6</v>
      </c>
      <c r="G14" s="2"/>
    </row>
    <row r="15" spans="1:7" x14ac:dyDescent="0.3">
      <c r="A15" s="18">
        <v>1</v>
      </c>
      <c r="B15" s="19" t="s">
        <v>43</v>
      </c>
      <c r="C15" s="20" t="s">
        <v>15</v>
      </c>
      <c r="D15" s="59">
        <v>7344</v>
      </c>
      <c r="E15" s="22">
        <v>0</v>
      </c>
      <c r="F15" s="23">
        <f t="shared" ref="F15:F16" si="0">D15*E15</f>
        <v>0</v>
      </c>
      <c r="G15" s="2"/>
    </row>
    <row r="16" spans="1:7" x14ac:dyDescent="0.3">
      <c r="A16" s="18">
        <v>2</v>
      </c>
      <c r="B16" s="25" t="s">
        <v>17</v>
      </c>
      <c r="C16" s="20" t="s">
        <v>44</v>
      </c>
      <c r="D16" s="60">
        <v>242</v>
      </c>
      <c r="E16" s="24">
        <v>14</v>
      </c>
      <c r="F16" s="23">
        <f t="shared" si="0"/>
        <v>3388</v>
      </c>
      <c r="G16" s="2"/>
    </row>
    <row r="17" spans="1:9" x14ac:dyDescent="0.3">
      <c r="A17" s="18">
        <v>3</v>
      </c>
      <c r="B17" s="25" t="s">
        <v>45</v>
      </c>
      <c r="C17" s="20" t="s">
        <v>20</v>
      </c>
      <c r="D17" s="29">
        <v>3024</v>
      </c>
      <c r="E17" s="26">
        <v>4.4989999999999997</v>
      </c>
      <c r="F17" s="23">
        <f>D17*E17</f>
        <v>13604.975999999999</v>
      </c>
      <c r="G17" s="2"/>
    </row>
    <row r="18" spans="1:9" x14ac:dyDescent="0.3">
      <c r="A18" s="18">
        <v>4</v>
      </c>
      <c r="B18" s="25" t="s">
        <v>46</v>
      </c>
      <c r="C18" s="20" t="s">
        <v>15</v>
      </c>
      <c r="D18" s="29">
        <f>5508+2034</f>
        <v>7542</v>
      </c>
      <c r="E18" s="26">
        <v>0</v>
      </c>
      <c r="F18" s="23">
        <f t="shared" ref="F18:F67" si="1">D18*E18</f>
        <v>0</v>
      </c>
      <c r="G18" s="2"/>
    </row>
    <row r="19" spans="1:9" x14ac:dyDescent="0.3">
      <c r="A19" s="18">
        <v>5</v>
      </c>
      <c r="B19" s="25" t="s">
        <v>47</v>
      </c>
      <c r="C19" s="20" t="s">
        <v>20</v>
      </c>
      <c r="D19" s="29">
        <v>2547</v>
      </c>
      <c r="E19" s="27">
        <v>6.9</v>
      </c>
      <c r="F19" s="23">
        <f t="shared" si="1"/>
        <v>17574.3</v>
      </c>
      <c r="G19" s="2"/>
      <c r="I19" s="5" t="s">
        <v>27</v>
      </c>
    </row>
    <row r="20" spans="1:9" x14ac:dyDescent="0.3">
      <c r="A20" s="18">
        <v>6</v>
      </c>
      <c r="B20" s="25" t="s">
        <v>54</v>
      </c>
      <c r="C20" s="20" t="s">
        <v>20</v>
      </c>
      <c r="D20" s="29">
        <v>661</v>
      </c>
      <c r="E20" s="27">
        <v>6.8</v>
      </c>
      <c r="F20" s="23">
        <f t="shared" si="1"/>
        <v>4494.8</v>
      </c>
      <c r="G20" s="2"/>
    </row>
    <row r="21" spans="1:9" x14ac:dyDescent="0.3">
      <c r="A21" s="18"/>
      <c r="B21" s="25" t="s">
        <v>55</v>
      </c>
      <c r="C21" s="20" t="s">
        <v>20</v>
      </c>
      <c r="D21" s="29">
        <v>150</v>
      </c>
      <c r="E21" s="27">
        <v>7.9</v>
      </c>
      <c r="F21" s="23">
        <f t="shared" si="1"/>
        <v>1185</v>
      </c>
      <c r="G21" s="2"/>
    </row>
    <row r="22" spans="1:9" x14ac:dyDescent="0.3">
      <c r="A22" s="18">
        <v>7</v>
      </c>
      <c r="B22" s="25" t="s">
        <v>48</v>
      </c>
      <c r="C22" s="20" t="s">
        <v>20</v>
      </c>
      <c r="D22" s="29">
        <v>1051</v>
      </c>
      <c r="E22" s="27">
        <v>7.2</v>
      </c>
      <c r="F22" s="23">
        <f t="shared" si="1"/>
        <v>7567.2</v>
      </c>
      <c r="G22" s="2"/>
    </row>
    <row r="23" spans="1:9" x14ac:dyDescent="0.3">
      <c r="A23" s="18">
        <v>8</v>
      </c>
      <c r="B23" s="25" t="s">
        <v>49</v>
      </c>
      <c r="C23" s="20" t="s">
        <v>20</v>
      </c>
      <c r="D23" s="29">
        <v>3057</v>
      </c>
      <c r="E23" s="27">
        <v>6.4</v>
      </c>
      <c r="F23" s="23">
        <f t="shared" si="1"/>
        <v>19564.8</v>
      </c>
      <c r="G23" s="2"/>
    </row>
    <row r="24" spans="1:9" x14ac:dyDescent="0.3">
      <c r="A24" s="18">
        <v>9</v>
      </c>
      <c r="B24" s="25" t="s">
        <v>50</v>
      </c>
      <c r="C24" s="20" t="s">
        <v>20</v>
      </c>
      <c r="D24" s="29">
        <v>200</v>
      </c>
      <c r="E24" s="27">
        <v>11.27</v>
      </c>
      <c r="F24" s="23">
        <f t="shared" si="1"/>
        <v>2254</v>
      </c>
      <c r="G24" s="2"/>
    </row>
    <row r="25" spans="1:9" x14ac:dyDescent="0.3">
      <c r="A25" s="18">
        <v>10</v>
      </c>
      <c r="B25" s="25" t="s">
        <v>56</v>
      </c>
      <c r="C25" s="20" t="s">
        <v>20</v>
      </c>
      <c r="D25" s="29">
        <v>200</v>
      </c>
      <c r="E25" s="27">
        <v>5</v>
      </c>
      <c r="F25" s="23">
        <f t="shared" si="1"/>
        <v>1000</v>
      </c>
      <c r="G25" s="2"/>
    </row>
    <row r="26" spans="1:9" x14ac:dyDescent="0.3">
      <c r="A26" s="18">
        <v>11</v>
      </c>
      <c r="B26" s="25" t="s">
        <v>57</v>
      </c>
      <c r="C26" s="20" t="s">
        <v>20</v>
      </c>
      <c r="D26" s="29">
        <v>200</v>
      </c>
      <c r="E26" s="27">
        <v>5.5</v>
      </c>
      <c r="F26" s="23">
        <f t="shared" si="1"/>
        <v>1100</v>
      </c>
      <c r="G26" s="2"/>
    </row>
    <row r="27" spans="1:9" x14ac:dyDescent="0.3">
      <c r="A27" s="18">
        <v>12</v>
      </c>
      <c r="B27" s="25" t="s">
        <v>51</v>
      </c>
      <c r="C27" s="20" t="s">
        <v>15</v>
      </c>
      <c r="D27" s="29">
        <v>552</v>
      </c>
      <c r="E27" s="27">
        <v>3.1</v>
      </c>
      <c r="F27" s="23">
        <f t="shared" si="1"/>
        <v>1711.2</v>
      </c>
      <c r="G27" s="2"/>
    </row>
    <row r="28" spans="1:9" x14ac:dyDescent="0.3">
      <c r="A28" s="18">
        <v>13</v>
      </c>
      <c r="B28" s="25" t="s">
        <v>77</v>
      </c>
      <c r="C28" s="20" t="s">
        <v>38</v>
      </c>
      <c r="D28" s="29">
        <v>220</v>
      </c>
      <c r="E28" s="27">
        <v>5.6</v>
      </c>
      <c r="F28" s="23">
        <f t="shared" ref="F28:F36" si="2">D28*E28</f>
        <v>1232</v>
      </c>
      <c r="G28" s="2"/>
    </row>
    <row r="29" spans="1:9" x14ac:dyDescent="0.3">
      <c r="A29" s="18">
        <v>14</v>
      </c>
      <c r="B29" s="25" t="s">
        <v>78</v>
      </c>
      <c r="C29" s="20" t="s">
        <v>38</v>
      </c>
      <c r="D29" s="29">
        <v>300</v>
      </c>
      <c r="E29" s="27">
        <v>4.5</v>
      </c>
      <c r="F29" s="23">
        <f t="shared" si="2"/>
        <v>1350</v>
      </c>
      <c r="G29" s="2"/>
    </row>
    <row r="30" spans="1:9" x14ac:dyDescent="0.3">
      <c r="A30" s="18">
        <v>15</v>
      </c>
      <c r="B30" s="25" t="s">
        <v>79</v>
      </c>
      <c r="C30" s="20" t="s">
        <v>38</v>
      </c>
      <c r="D30" s="29">
        <v>200</v>
      </c>
      <c r="E30" s="27">
        <v>2.5</v>
      </c>
      <c r="F30" s="23">
        <f t="shared" si="2"/>
        <v>500</v>
      </c>
      <c r="G30" s="2"/>
    </row>
    <row r="31" spans="1:9" x14ac:dyDescent="0.3">
      <c r="A31" s="18">
        <v>16</v>
      </c>
      <c r="B31" s="25" t="s">
        <v>80</v>
      </c>
      <c r="C31" s="20" t="s">
        <v>38</v>
      </c>
      <c r="D31" s="29">
        <v>28</v>
      </c>
      <c r="E31" s="27">
        <v>192.59200000000001</v>
      </c>
      <c r="F31" s="23">
        <f t="shared" si="2"/>
        <v>5392.576</v>
      </c>
      <c r="G31" s="2"/>
    </row>
    <row r="32" spans="1:9" x14ac:dyDescent="0.3">
      <c r="A32" s="18">
        <v>17</v>
      </c>
      <c r="B32" s="25" t="s">
        <v>47</v>
      </c>
      <c r="C32" s="20" t="s">
        <v>20</v>
      </c>
      <c r="D32" s="29">
        <v>430</v>
      </c>
      <c r="E32" s="27">
        <v>7.05</v>
      </c>
      <c r="F32" s="23">
        <f t="shared" si="2"/>
        <v>3031.5</v>
      </c>
      <c r="G32" s="2"/>
      <c r="I32" s="5" t="s">
        <v>27</v>
      </c>
    </row>
    <row r="33" spans="1:7" x14ac:dyDescent="0.3">
      <c r="A33" s="18">
        <v>18</v>
      </c>
      <c r="B33" s="25" t="s">
        <v>54</v>
      </c>
      <c r="C33" s="20" t="s">
        <v>20</v>
      </c>
      <c r="D33" s="29">
        <v>170</v>
      </c>
      <c r="E33" s="27">
        <v>6.95</v>
      </c>
      <c r="F33" s="23">
        <f t="shared" si="2"/>
        <v>1181.5</v>
      </c>
      <c r="G33" s="2"/>
    </row>
    <row r="34" spans="1:7" x14ac:dyDescent="0.3">
      <c r="A34" s="18">
        <v>19</v>
      </c>
      <c r="B34" s="25" t="s">
        <v>48</v>
      </c>
      <c r="C34" s="20" t="s">
        <v>20</v>
      </c>
      <c r="D34" s="29">
        <v>950</v>
      </c>
      <c r="E34" s="27">
        <v>7.35</v>
      </c>
      <c r="F34" s="23">
        <f t="shared" si="2"/>
        <v>6982.5</v>
      </c>
      <c r="G34" s="2"/>
    </row>
    <row r="35" spans="1:7" x14ac:dyDescent="0.3">
      <c r="A35" s="18">
        <v>20</v>
      </c>
      <c r="B35" s="25" t="s">
        <v>49</v>
      </c>
      <c r="C35" s="20" t="s">
        <v>20</v>
      </c>
      <c r="D35" s="29">
        <v>1200</v>
      </c>
      <c r="E35" s="27">
        <v>6.55</v>
      </c>
      <c r="F35" s="23">
        <f t="shared" si="2"/>
        <v>7860</v>
      </c>
      <c r="G35" s="2"/>
    </row>
    <row r="36" spans="1:7" x14ac:dyDescent="0.3">
      <c r="A36" s="18">
        <v>21</v>
      </c>
      <c r="B36" s="25" t="s">
        <v>51</v>
      </c>
      <c r="C36" s="20" t="s">
        <v>20</v>
      </c>
      <c r="D36" s="29">
        <v>226</v>
      </c>
      <c r="E36" s="27">
        <v>3.2</v>
      </c>
      <c r="F36" s="23">
        <f t="shared" si="2"/>
        <v>723.2</v>
      </c>
      <c r="G36" s="2"/>
    </row>
    <row r="37" spans="1:7" x14ac:dyDescent="0.3">
      <c r="A37" s="18"/>
      <c r="B37" s="25"/>
      <c r="C37" s="20"/>
      <c r="D37" s="29"/>
      <c r="E37" s="27"/>
      <c r="F37" s="23"/>
      <c r="G37" s="2"/>
    </row>
    <row r="38" spans="1:7" x14ac:dyDescent="0.3">
      <c r="A38" s="18">
        <v>22</v>
      </c>
      <c r="B38" s="97" t="s">
        <v>58</v>
      </c>
      <c r="C38" s="20" t="s">
        <v>15</v>
      </c>
      <c r="D38" s="29">
        <v>2200</v>
      </c>
      <c r="E38" s="27"/>
      <c r="F38" s="23">
        <f t="shared" si="1"/>
        <v>0</v>
      </c>
      <c r="G38" s="2"/>
    </row>
    <row r="39" spans="1:7" x14ac:dyDescent="0.3">
      <c r="A39" s="18">
        <v>23</v>
      </c>
      <c r="B39" s="25" t="s">
        <v>59</v>
      </c>
      <c r="C39" s="20" t="s">
        <v>20</v>
      </c>
      <c r="D39" s="29">
        <v>1195</v>
      </c>
      <c r="E39" s="27">
        <v>5.65</v>
      </c>
      <c r="F39" s="23">
        <f t="shared" si="1"/>
        <v>6751.75</v>
      </c>
      <c r="G39" s="2"/>
    </row>
    <row r="40" spans="1:7" x14ac:dyDescent="0.3">
      <c r="A40" s="18">
        <v>24</v>
      </c>
      <c r="B40" s="25" t="s">
        <v>60</v>
      </c>
      <c r="C40" s="20" t="s">
        <v>20</v>
      </c>
      <c r="D40" s="29">
        <v>180</v>
      </c>
      <c r="E40" s="27">
        <v>4.0999999999999996</v>
      </c>
      <c r="F40" s="23">
        <f t="shared" si="1"/>
        <v>737.99999999999989</v>
      </c>
      <c r="G40" s="2"/>
    </row>
    <row r="41" spans="1:7" x14ac:dyDescent="0.3">
      <c r="A41" s="18">
        <v>25</v>
      </c>
      <c r="B41" s="25" t="s">
        <v>61</v>
      </c>
      <c r="C41" s="20" t="s">
        <v>20</v>
      </c>
      <c r="D41" s="29">
        <v>260</v>
      </c>
      <c r="E41" s="27">
        <v>10.4</v>
      </c>
      <c r="F41" s="23">
        <f t="shared" si="1"/>
        <v>2704</v>
      </c>
      <c r="G41" s="2"/>
    </row>
    <row r="42" spans="1:7" x14ac:dyDescent="0.3">
      <c r="A42" s="18">
        <v>26</v>
      </c>
      <c r="B42" s="25" t="s">
        <v>62</v>
      </c>
      <c r="C42" s="20" t="s">
        <v>20</v>
      </c>
      <c r="D42" s="29">
        <v>15</v>
      </c>
      <c r="E42" s="27">
        <v>4.55</v>
      </c>
      <c r="F42" s="23">
        <f t="shared" si="1"/>
        <v>68.25</v>
      </c>
      <c r="G42" s="2"/>
    </row>
    <row r="43" spans="1:7" x14ac:dyDescent="0.3">
      <c r="A43" s="18">
        <v>27</v>
      </c>
      <c r="B43" s="25" t="s">
        <v>63</v>
      </c>
      <c r="C43" s="20" t="s">
        <v>20</v>
      </c>
      <c r="D43" s="29">
        <v>160</v>
      </c>
      <c r="E43" s="27">
        <v>4.25</v>
      </c>
      <c r="F43" s="23">
        <f t="shared" si="1"/>
        <v>680</v>
      </c>
      <c r="G43" s="2"/>
    </row>
    <row r="44" spans="1:7" x14ac:dyDescent="0.3">
      <c r="A44" s="18">
        <v>28</v>
      </c>
      <c r="B44" s="25" t="s">
        <v>64</v>
      </c>
      <c r="C44" s="20" t="s">
        <v>20</v>
      </c>
      <c r="D44" s="29">
        <v>700</v>
      </c>
      <c r="E44" s="27">
        <v>3.2</v>
      </c>
      <c r="F44" s="23">
        <f t="shared" si="1"/>
        <v>2240</v>
      </c>
      <c r="G44" s="2"/>
    </row>
    <row r="45" spans="1:7" x14ac:dyDescent="0.3">
      <c r="A45" s="18">
        <v>29</v>
      </c>
      <c r="B45" s="25" t="s">
        <v>65</v>
      </c>
      <c r="C45" s="20" t="s">
        <v>20</v>
      </c>
      <c r="D45" s="29">
        <v>30</v>
      </c>
      <c r="E45" s="27">
        <v>1.7</v>
      </c>
      <c r="F45" s="23">
        <f t="shared" si="1"/>
        <v>51</v>
      </c>
      <c r="G45" s="2"/>
    </row>
    <row r="46" spans="1:7" x14ac:dyDescent="0.3">
      <c r="A46" s="18">
        <v>30</v>
      </c>
      <c r="B46" s="25" t="s">
        <v>66</v>
      </c>
      <c r="C46" s="20" t="s">
        <v>20</v>
      </c>
      <c r="D46" s="29">
        <v>78</v>
      </c>
      <c r="E46" s="27">
        <v>4.7</v>
      </c>
      <c r="F46" s="23">
        <f t="shared" si="1"/>
        <v>366.6</v>
      </c>
      <c r="G46" s="2"/>
    </row>
    <row r="47" spans="1:7" x14ac:dyDescent="0.3">
      <c r="A47" s="18">
        <v>31</v>
      </c>
      <c r="B47" s="25" t="s">
        <v>67</v>
      </c>
      <c r="C47" s="20" t="s">
        <v>20</v>
      </c>
      <c r="D47" s="29">
        <v>20</v>
      </c>
      <c r="E47" s="27">
        <v>13</v>
      </c>
      <c r="F47" s="23">
        <f t="shared" si="1"/>
        <v>260</v>
      </c>
      <c r="G47" s="2"/>
    </row>
    <row r="48" spans="1:7" x14ac:dyDescent="0.3">
      <c r="A48" s="18">
        <v>32</v>
      </c>
      <c r="B48" s="25" t="s">
        <v>68</v>
      </c>
      <c r="C48" s="20" t="s">
        <v>20</v>
      </c>
      <c r="D48" s="29">
        <v>24</v>
      </c>
      <c r="E48" s="27">
        <v>5.3</v>
      </c>
      <c r="F48" s="23">
        <f t="shared" si="1"/>
        <v>127.19999999999999</v>
      </c>
      <c r="G48" s="2"/>
    </row>
    <row r="49" spans="1:7" x14ac:dyDescent="0.3">
      <c r="A49" s="18">
        <v>33</v>
      </c>
      <c r="B49" s="25" t="s">
        <v>69</v>
      </c>
      <c r="C49" s="20" t="s">
        <v>20</v>
      </c>
      <c r="D49" s="29">
        <v>30</v>
      </c>
      <c r="E49" s="27">
        <v>3.65</v>
      </c>
      <c r="F49" s="23">
        <f t="shared" si="1"/>
        <v>109.5</v>
      </c>
      <c r="G49" s="2"/>
    </row>
    <row r="50" spans="1:7" x14ac:dyDescent="0.3">
      <c r="A50" s="18">
        <v>34</v>
      </c>
      <c r="B50" s="25" t="s">
        <v>70</v>
      </c>
      <c r="C50" s="20" t="s">
        <v>20</v>
      </c>
      <c r="D50" s="29">
        <v>132</v>
      </c>
      <c r="E50" s="27">
        <v>4.58</v>
      </c>
      <c r="F50" s="23">
        <f t="shared" si="1"/>
        <v>604.56000000000006</v>
      </c>
      <c r="G50" s="2"/>
    </row>
    <row r="51" spans="1:7" x14ac:dyDescent="0.3">
      <c r="A51" s="18">
        <v>35</v>
      </c>
      <c r="B51" s="25" t="s">
        <v>71</v>
      </c>
      <c r="C51" s="20" t="s">
        <v>20</v>
      </c>
      <c r="D51" s="29">
        <v>410</v>
      </c>
      <c r="E51" s="27">
        <v>5.1166</v>
      </c>
      <c r="F51" s="23">
        <f t="shared" si="1"/>
        <v>2097.806</v>
      </c>
      <c r="G51" s="2"/>
    </row>
    <row r="52" spans="1:7" x14ac:dyDescent="0.3">
      <c r="A52" s="18">
        <v>36</v>
      </c>
      <c r="B52" s="25" t="s">
        <v>72</v>
      </c>
      <c r="C52" s="20" t="s">
        <v>20</v>
      </c>
      <c r="D52" s="29">
        <v>257</v>
      </c>
      <c r="E52" s="27">
        <v>5.0389999999999997</v>
      </c>
      <c r="F52" s="23">
        <f t="shared" si="1"/>
        <v>1295.0229999999999</v>
      </c>
      <c r="G52" s="2"/>
    </row>
    <row r="53" spans="1:7" x14ac:dyDescent="0.3">
      <c r="A53" s="18">
        <v>37</v>
      </c>
      <c r="B53" s="25" t="s">
        <v>73</v>
      </c>
      <c r="C53" s="20" t="s">
        <v>28</v>
      </c>
      <c r="D53" s="29">
        <v>45</v>
      </c>
      <c r="E53" s="27">
        <v>40.049999999999997</v>
      </c>
      <c r="F53" s="23">
        <f t="shared" si="1"/>
        <v>1802.2499999999998</v>
      </c>
      <c r="G53" s="2"/>
    </row>
    <row r="54" spans="1:7" x14ac:dyDescent="0.3">
      <c r="A54" s="18">
        <v>38</v>
      </c>
      <c r="B54" s="25" t="s">
        <v>74</v>
      </c>
      <c r="C54" s="20" t="s">
        <v>28</v>
      </c>
      <c r="D54" s="29">
        <v>9</v>
      </c>
      <c r="E54" s="27">
        <v>80.099999999999994</v>
      </c>
      <c r="F54" s="23">
        <f t="shared" si="1"/>
        <v>720.9</v>
      </c>
      <c r="G54" s="2"/>
    </row>
    <row r="55" spans="1:7" x14ac:dyDescent="0.3">
      <c r="A55" s="18">
        <v>39</v>
      </c>
      <c r="B55" s="25" t="s">
        <v>75</v>
      </c>
      <c r="C55" s="20" t="s">
        <v>76</v>
      </c>
      <c r="D55" s="29">
        <v>3</v>
      </c>
      <c r="E55" s="27">
        <v>10</v>
      </c>
      <c r="F55" s="23">
        <f t="shared" si="1"/>
        <v>30</v>
      </c>
      <c r="G55" s="2"/>
    </row>
    <row r="56" spans="1:7" x14ac:dyDescent="0.3">
      <c r="A56" s="18">
        <v>40</v>
      </c>
      <c r="B56" s="25" t="s">
        <v>84</v>
      </c>
      <c r="C56" s="20" t="s">
        <v>28</v>
      </c>
      <c r="D56" s="29">
        <v>8</v>
      </c>
      <c r="E56" s="27">
        <v>90</v>
      </c>
      <c r="F56" s="23">
        <f t="shared" si="1"/>
        <v>720</v>
      </c>
      <c r="G56" s="2"/>
    </row>
    <row r="57" spans="1:7" x14ac:dyDescent="0.3">
      <c r="A57" s="18">
        <v>41</v>
      </c>
      <c r="B57" s="25" t="s">
        <v>85</v>
      </c>
      <c r="C57" s="20" t="s">
        <v>28</v>
      </c>
      <c r="D57" s="29">
        <v>30</v>
      </c>
      <c r="E57" s="27">
        <v>90</v>
      </c>
      <c r="F57" s="23">
        <f t="shared" si="1"/>
        <v>2700</v>
      </c>
      <c r="G57" s="2"/>
    </row>
    <row r="58" spans="1:7" x14ac:dyDescent="0.3">
      <c r="A58" s="18">
        <v>42</v>
      </c>
      <c r="B58" s="25" t="s">
        <v>86</v>
      </c>
      <c r="C58" s="20" t="s">
        <v>76</v>
      </c>
      <c r="D58" s="29">
        <v>10</v>
      </c>
      <c r="E58" s="27">
        <v>3.2</v>
      </c>
      <c r="F58" s="23">
        <f t="shared" si="1"/>
        <v>32</v>
      </c>
      <c r="G58" s="2"/>
    </row>
    <row r="59" spans="1:7" x14ac:dyDescent="0.3">
      <c r="A59" s="18">
        <v>43</v>
      </c>
      <c r="B59" s="97" t="s">
        <v>185</v>
      </c>
      <c r="C59" s="20" t="s">
        <v>182</v>
      </c>
      <c r="D59" s="29">
        <v>2020</v>
      </c>
      <c r="E59" s="27"/>
      <c r="F59" s="23">
        <f t="shared" si="1"/>
        <v>0</v>
      </c>
      <c r="G59" s="2"/>
    </row>
    <row r="60" spans="1:7" x14ac:dyDescent="0.3">
      <c r="A60" s="18">
        <v>44</v>
      </c>
      <c r="B60" s="25" t="s">
        <v>186</v>
      </c>
      <c r="C60" s="20" t="s">
        <v>18</v>
      </c>
      <c r="D60" s="29">
        <v>5</v>
      </c>
      <c r="E60" s="27">
        <v>290</v>
      </c>
      <c r="F60" s="23">
        <f t="shared" si="1"/>
        <v>1450</v>
      </c>
      <c r="G60" s="2"/>
    </row>
    <row r="61" spans="1:7" x14ac:dyDescent="0.3">
      <c r="A61" s="18">
        <v>45</v>
      </c>
      <c r="B61" s="25" t="s">
        <v>187</v>
      </c>
      <c r="C61" s="20" t="s">
        <v>38</v>
      </c>
      <c r="D61" s="29">
        <v>910</v>
      </c>
      <c r="E61" s="27">
        <v>21.6</v>
      </c>
      <c r="F61" s="23">
        <f t="shared" si="1"/>
        <v>19656</v>
      </c>
      <c r="G61" s="2"/>
    </row>
    <row r="62" spans="1:7" x14ac:dyDescent="0.3">
      <c r="A62" s="18">
        <v>46</v>
      </c>
      <c r="B62" s="97" t="s">
        <v>81</v>
      </c>
      <c r="C62" s="20"/>
      <c r="D62" s="29"/>
      <c r="E62" s="27"/>
      <c r="F62" s="23">
        <f t="shared" si="1"/>
        <v>0</v>
      </c>
      <c r="G62" s="2"/>
    </row>
    <row r="63" spans="1:7" x14ac:dyDescent="0.3">
      <c r="A63" s="18">
        <v>47</v>
      </c>
      <c r="B63" s="25" t="s">
        <v>82</v>
      </c>
      <c r="C63" s="20" t="s">
        <v>83</v>
      </c>
      <c r="D63" s="29">
        <v>779.01800000000003</v>
      </c>
      <c r="E63" s="27">
        <v>26</v>
      </c>
      <c r="F63" s="23">
        <f t="shared" si="1"/>
        <v>20254.468000000001</v>
      </c>
      <c r="G63" s="2"/>
    </row>
    <row r="64" spans="1:7" x14ac:dyDescent="0.3">
      <c r="A64" s="18">
        <v>48</v>
      </c>
      <c r="B64" s="25" t="s">
        <v>87</v>
      </c>
      <c r="C64" s="20" t="s">
        <v>15</v>
      </c>
      <c r="D64" s="29">
        <v>380</v>
      </c>
      <c r="E64" s="27">
        <v>6.28</v>
      </c>
      <c r="F64" s="23">
        <f t="shared" si="1"/>
        <v>2386.4</v>
      </c>
      <c r="G64" s="2"/>
    </row>
    <row r="65" spans="1:7" x14ac:dyDescent="0.3">
      <c r="A65" s="18">
        <v>49</v>
      </c>
      <c r="B65" s="25" t="s">
        <v>88</v>
      </c>
      <c r="C65" s="20" t="s">
        <v>38</v>
      </c>
      <c r="D65" s="29">
        <v>250</v>
      </c>
      <c r="E65" s="27">
        <v>11.27</v>
      </c>
      <c r="F65" s="23">
        <f t="shared" si="1"/>
        <v>2817.5</v>
      </c>
      <c r="G65" s="2"/>
    </row>
    <row r="66" spans="1:7" x14ac:dyDescent="0.3">
      <c r="A66" s="18">
        <v>50</v>
      </c>
      <c r="B66" s="25" t="s">
        <v>89</v>
      </c>
      <c r="C66" s="20" t="s">
        <v>38</v>
      </c>
      <c r="D66" s="29">
        <v>300</v>
      </c>
      <c r="E66" s="27">
        <v>12.88</v>
      </c>
      <c r="F66" s="23">
        <f t="shared" si="1"/>
        <v>3864.0000000000005</v>
      </c>
      <c r="G66" s="2"/>
    </row>
    <row r="67" spans="1:7" x14ac:dyDescent="0.3">
      <c r="A67" s="18">
        <v>51</v>
      </c>
      <c r="B67" s="25" t="s">
        <v>90</v>
      </c>
      <c r="C67" s="20" t="s">
        <v>38</v>
      </c>
      <c r="D67" s="29">
        <v>403</v>
      </c>
      <c r="E67" s="27">
        <v>18.84</v>
      </c>
      <c r="F67" s="23">
        <f t="shared" si="1"/>
        <v>7592.5199999999995</v>
      </c>
      <c r="G67" s="2"/>
    </row>
    <row r="68" spans="1:7" ht="20.25" thickBot="1" x14ac:dyDescent="0.35">
      <c r="A68" s="31"/>
      <c r="B68" s="76"/>
      <c r="C68" s="33"/>
      <c r="D68" s="70"/>
      <c r="E68" s="35"/>
      <c r="F68" s="36"/>
      <c r="G68" s="2"/>
    </row>
    <row r="69" spans="1:7" ht="19.5" x14ac:dyDescent="0.3">
      <c r="A69" s="62" t="s">
        <v>30</v>
      </c>
      <c r="B69" s="61"/>
      <c r="C69" s="37"/>
      <c r="D69" s="38"/>
      <c r="E69" s="39"/>
      <c r="F69" s="40">
        <f>SUM(F15:F68)</f>
        <v>183817.27899999998</v>
      </c>
      <c r="G69" s="41"/>
    </row>
    <row r="70" spans="1:7" ht="19.5" x14ac:dyDescent="0.3">
      <c r="A70" s="64" t="s">
        <v>31</v>
      </c>
      <c r="B70" s="63"/>
      <c r="C70" s="42"/>
      <c r="D70" s="42"/>
      <c r="E70" s="43"/>
      <c r="F70" s="44">
        <f>F69*0.18</f>
        <v>33087.110219999995</v>
      </c>
      <c r="G70" s="41"/>
    </row>
    <row r="71" spans="1:7" ht="20.25" thickBot="1" x14ac:dyDescent="0.35">
      <c r="A71" s="66" t="s">
        <v>32</v>
      </c>
      <c r="B71" s="65"/>
      <c r="C71" s="73"/>
      <c r="D71" s="73"/>
      <c r="E71" s="74"/>
      <c r="F71" s="75">
        <f>SUM(F69+F70)</f>
        <v>216904.38921999998</v>
      </c>
      <c r="G71" s="41"/>
    </row>
    <row r="72" spans="1:7" ht="19.5" x14ac:dyDescent="0.3">
      <c r="A72" s="48"/>
      <c r="B72" s="48"/>
      <c r="C72" s="49"/>
      <c r="D72" s="49"/>
      <c r="E72" s="50"/>
      <c r="F72" s="51"/>
      <c r="G72" s="41"/>
    </row>
    <row r="73" spans="1:7" ht="19.5" x14ac:dyDescent="0.3">
      <c r="A73" s="48"/>
      <c r="B73" s="52"/>
      <c r="C73" s="49"/>
      <c r="D73" s="49"/>
      <c r="E73" s="50"/>
      <c r="F73" s="51"/>
      <c r="G73" s="41"/>
    </row>
    <row r="74" spans="1:7" x14ac:dyDescent="0.3">
      <c r="A74" s="52" t="s">
        <v>33</v>
      </c>
      <c r="B74" s="54"/>
      <c r="C74" s="52"/>
      <c r="D74" s="71"/>
      <c r="E74" s="53" t="s">
        <v>34</v>
      </c>
      <c r="F74" s="52"/>
      <c r="G74" s="41"/>
    </row>
    <row r="75" spans="1:7" x14ac:dyDescent="0.3">
      <c r="A75" s="11"/>
      <c r="C75" s="3"/>
      <c r="D75" s="3"/>
      <c r="E75" s="55"/>
      <c r="F75" s="56"/>
      <c r="G75" s="2"/>
    </row>
    <row r="76" spans="1:7" x14ac:dyDescent="0.3">
      <c r="B76" s="54" t="s">
        <v>35</v>
      </c>
      <c r="G76" s="57"/>
    </row>
    <row r="77" spans="1:7" x14ac:dyDescent="0.3">
      <c r="A77" s="11"/>
      <c r="B77" s="2"/>
      <c r="C77" s="53"/>
      <c r="D77" s="11"/>
      <c r="E77" s="53" t="s">
        <v>36</v>
      </c>
      <c r="F77" s="53"/>
      <c r="G77" s="2"/>
    </row>
    <row r="78" spans="1:7" x14ac:dyDescent="0.3">
      <c r="A78" s="2"/>
      <c r="C78" s="53"/>
      <c r="D78" s="11"/>
      <c r="E78" s="53"/>
      <c r="F78" s="53"/>
      <c r="G78" s="2"/>
    </row>
    <row r="79" spans="1:7" x14ac:dyDescent="0.3">
      <c r="A79" s="54"/>
      <c r="B79" s="67"/>
      <c r="C79" s="53"/>
      <c r="D79" s="11"/>
      <c r="F79" s="53"/>
      <c r="G79" s="2"/>
    </row>
    <row r="80" spans="1:7" x14ac:dyDescent="0.3">
      <c r="A80" s="67"/>
      <c r="B80" s="2"/>
      <c r="C80" s="53"/>
      <c r="D80" s="11"/>
      <c r="E80" s="53"/>
      <c r="F80" s="53"/>
      <c r="G80" s="2"/>
    </row>
    <row r="81" spans="1:7" x14ac:dyDescent="0.3">
      <c r="A81" s="2"/>
      <c r="B81" s="2"/>
      <c r="C81" s="53"/>
      <c r="D81" s="11"/>
      <c r="E81" s="53"/>
      <c r="F81" s="53"/>
      <c r="G81" s="2"/>
    </row>
    <row r="82" spans="1:7" x14ac:dyDescent="0.3">
      <c r="A82" s="2"/>
      <c r="B82" s="2"/>
      <c r="C82" s="53"/>
      <c r="D82" s="11"/>
      <c r="E82" s="53"/>
      <c r="F82" s="53"/>
      <c r="G82" s="2"/>
    </row>
    <row r="83" spans="1:7" x14ac:dyDescent="0.3">
      <c r="A83" s="2"/>
      <c r="B83" s="54"/>
      <c r="C83" s="53"/>
      <c r="D83" s="11"/>
      <c r="E83" s="53"/>
      <c r="F83" s="53"/>
      <c r="G83" s="2"/>
    </row>
    <row r="84" spans="1:7" x14ac:dyDescent="0.3">
      <c r="A84" s="54"/>
      <c r="C84" s="53"/>
      <c r="D84" s="11"/>
      <c r="E84" s="53"/>
      <c r="F84" s="53"/>
      <c r="G84" s="2"/>
    </row>
    <row r="85" spans="1:7" x14ac:dyDescent="0.3">
      <c r="G85" s="2"/>
    </row>
    <row r="86" spans="1:7" x14ac:dyDescent="0.3">
      <c r="B86" s="58"/>
      <c r="G86" s="2"/>
    </row>
    <row r="87" spans="1:7" x14ac:dyDescent="0.3">
      <c r="A87" s="58"/>
      <c r="B87" s="68"/>
      <c r="C87" s="104"/>
      <c r="D87" s="104"/>
      <c r="E87" s="104"/>
      <c r="F87" s="104"/>
      <c r="G87" s="2"/>
    </row>
    <row r="88" spans="1:7" x14ac:dyDescent="0.3">
      <c r="A88" s="69"/>
      <c r="C88" s="58"/>
      <c r="D88" s="11"/>
      <c r="E88" s="107"/>
      <c r="F88" s="107"/>
      <c r="G88" s="2"/>
    </row>
  </sheetData>
  <mergeCells count="14">
    <mergeCell ref="B10:F10"/>
    <mergeCell ref="C2:F2"/>
    <mergeCell ref="C4:F4"/>
    <mergeCell ref="C6:G6"/>
    <mergeCell ref="C7:F8"/>
    <mergeCell ref="A9:F9"/>
    <mergeCell ref="C87:F87"/>
    <mergeCell ref="E88:F88"/>
    <mergeCell ref="A11:A13"/>
    <mergeCell ref="B11:B13"/>
    <mergeCell ref="C11:C13"/>
    <mergeCell ref="D11:D13"/>
    <mergeCell ref="E11:E13"/>
    <mergeCell ref="F11:F13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65" workbookViewId="0">
      <selection activeCell="B80" sqref="B80"/>
    </sheetView>
  </sheetViews>
  <sheetFormatPr defaultRowHeight="18.75" x14ac:dyDescent="0.3"/>
  <cols>
    <col min="1" max="1" width="7.140625" style="5" bestFit="1" customWidth="1"/>
    <col min="2" max="2" width="58" style="5" customWidth="1"/>
    <col min="3" max="3" width="10.5703125" style="5" customWidth="1"/>
    <col min="4" max="4" width="11" style="5" customWidth="1"/>
    <col min="5" max="5" width="10.5703125" style="5" customWidth="1"/>
    <col min="6" max="6" width="13.85546875" style="5" customWidth="1"/>
    <col min="7" max="16384" width="9.140625" style="5"/>
  </cols>
  <sheetData>
    <row r="1" spans="1:7" x14ac:dyDescent="0.3">
      <c r="A1" s="1"/>
      <c r="B1" s="2"/>
      <c r="C1" s="3"/>
      <c r="D1" s="1"/>
      <c r="E1" s="4"/>
      <c r="F1" s="4"/>
      <c r="G1" s="2"/>
    </row>
    <row r="2" spans="1:7" x14ac:dyDescent="0.3">
      <c r="A2" s="3"/>
      <c r="B2" s="6" t="s">
        <v>0</v>
      </c>
      <c r="C2" s="120" t="s">
        <v>1</v>
      </c>
      <c r="D2" s="120"/>
      <c r="E2" s="120"/>
      <c r="F2" s="120"/>
      <c r="G2" s="2"/>
    </row>
    <row r="3" spans="1:7" x14ac:dyDescent="0.3">
      <c r="A3" s="3"/>
      <c r="B3" s="6"/>
      <c r="C3" s="7"/>
      <c r="D3" s="7"/>
      <c r="E3" s="8"/>
      <c r="F3" s="7"/>
      <c r="G3" s="2"/>
    </row>
    <row r="4" spans="1:7" x14ac:dyDescent="0.3">
      <c r="A4" s="1"/>
      <c r="B4" s="9" t="s">
        <v>2</v>
      </c>
      <c r="C4" s="120" t="s">
        <v>1</v>
      </c>
      <c r="D4" s="120"/>
      <c r="E4" s="120"/>
      <c r="F4" s="120"/>
      <c r="G4" s="2"/>
    </row>
    <row r="5" spans="1:7" x14ac:dyDescent="0.3">
      <c r="A5" s="1"/>
      <c r="B5" s="9"/>
      <c r="C5" s="7"/>
      <c r="D5" s="7"/>
      <c r="E5" s="7"/>
      <c r="F5" s="7"/>
      <c r="G5" s="2"/>
    </row>
    <row r="6" spans="1:7" x14ac:dyDescent="0.3">
      <c r="A6" s="3"/>
      <c r="B6" s="10" t="s">
        <v>3</v>
      </c>
      <c r="C6" s="115" t="s">
        <v>4</v>
      </c>
      <c r="D6" s="115"/>
      <c r="E6" s="115"/>
      <c r="F6" s="115"/>
      <c r="G6" s="115"/>
    </row>
    <row r="7" spans="1:7" x14ac:dyDescent="0.3">
      <c r="A7" s="1"/>
      <c r="B7" s="10" t="s">
        <v>5</v>
      </c>
      <c r="C7" s="120" t="s">
        <v>6</v>
      </c>
      <c r="D7" s="120"/>
      <c r="E7" s="120"/>
      <c r="F7" s="120"/>
      <c r="G7" s="2"/>
    </row>
    <row r="8" spans="1:7" ht="77.25" customHeight="1" x14ac:dyDescent="0.3">
      <c r="A8" s="1"/>
      <c r="B8" s="10"/>
      <c r="C8" s="120"/>
      <c r="D8" s="120"/>
      <c r="E8" s="120"/>
      <c r="F8" s="120"/>
      <c r="G8" s="2"/>
    </row>
    <row r="9" spans="1:7" ht="42.75" customHeight="1" x14ac:dyDescent="0.3">
      <c r="A9" s="120" t="s">
        <v>99</v>
      </c>
      <c r="B9" s="120"/>
      <c r="C9" s="120"/>
      <c r="D9" s="120"/>
      <c r="E9" s="120"/>
      <c r="F9" s="120"/>
      <c r="G9" s="2"/>
    </row>
    <row r="10" spans="1:7" ht="19.5" thickBot="1" x14ac:dyDescent="0.35">
      <c r="A10" s="12"/>
      <c r="B10" s="121" t="s">
        <v>7</v>
      </c>
      <c r="C10" s="121"/>
      <c r="D10" s="121"/>
      <c r="E10" s="121"/>
      <c r="F10" s="121"/>
      <c r="G10" s="2"/>
    </row>
    <row r="11" spans="1:7" x14ac:dyDescent="0.3">
      <c r="A11" s="122" t="s">
        <v>8</v>
      </c>
      <c r="B11" s="125" t="s">
        <v>9</v>
      </c>
      <c r="C11" s="128" t="s">
        <v>10</v>
      </c>
      <c r="D11" s="125" t="s">
        <v>11</v>
      </c>
      <c r="E11" s="131" t="s">
        <v>12</v>
      </c>
      <c r="F11" s="117" t="s">
        <v>13</v>
      </c>
      <c r="G11" s="2"/>
    </row>
    <row r="12" spans="1:7" x14ac:dyDescent="0.3">
      <c r="A12" s="123"/>
      <c r="B12" s="126"/>
      <c r="C12" s="129"/>
      <c r="D12" s="126"/>
      <c r="E12" s="132"/>
      <c r="F12" s="118"/>
      <c r="G12" s="2"/>
    </row>
    <row r="13" spans="1:7" ht="19.5" thickBot="1" x14ac:dyDescent="0.35">
      <c r="A13" s="124"/>
      <c r="B13" s="127"/>
      <c r="C13" s="130"/>
      <c r="D13" s="127"/>
      <c r="E13" s="133"/>
      <c r="F13" s="119"/>
      <c r="G13" s="2"/>
    </row>
    <row r="14" spans="1:7" x14ac:dyDescent="0.3">
      <c r="A14" s="13">
        <v>1</v>
      </c>
      <c r="B14" s="14">
        <v>2</v>
      </c>
      <c r="C14" s="15">
        <v>3</v>
      </c>
      <c r="D14" s="14">
        <v>4</v>
      </c>
      <c r="E14" s="16">
        <v>5</v>
      </c>
      <c r="F14" s="17">
        <v>6</v>
      </c>
      <c r="G14" s="2"/>
    </row>
    <row r="15" spans="1:7" ht="37.5" x14ac:dyDescent="0.3">
      <c r="A15" s="18">
        <v>1</v>
      </c>
      <c r="B15" s="81" t="s">
        <v>91</v>
      </c>
      <c r="C15" s="20"/>
      <c r="D15" s="59"/>
      <c r="E15" s="22"/>
      <c r="F15" s="82"/>
      <c r="G15" s="2"/>
    </row>
    <row r="16" spans="1:7" s="72" customFormat="1" ht="37.5" x14ac:dyDescent="0.3">
      <c r="A16" s="83">
        <v>2</v>
      </c>
      <c r="B16" s="84" t="s">
        <v>103</v>
      </c>
      <c r="C16" s="85" t="s">
        <v>92</v>
      </c>
      <c r="D16" s="60">
        <v>77</v>
      </c>
      <c r="E16" s="24">
        <v>778.7</v>
      </c>
      <c r="F16" s="23">
        <f>D16*E16</f>
        <v>59959.9</v>
      </c>
      <c r="G16" s="1"/>
    </row>
    <row r="17" spans="1:7" s="72" customFormat="1" ht="37.5" x14ac:dyDescent="0.3">
      <c r="A17" s="83">
        <v>3</v>
      </c>
      <c r="B17" s="84" t="s">
        <v>102</v>
      </c>
      <c r="C17" s="85" t="s">
        <v>92</v>
      </c>
      <c r="D17" s="60">
        <v>1</v>
      </c>
      <c r="E17" s="87">
        <v>2260</v>
      </c>
      <c r="F17" s="23">
        <f>D17*E17</f>
        <v>2260</v>
      </c>
      <c r="G17" s="1"/>
    </row>
    <row r="18" spans="1:7" s="72" customFormat="1" x14ac:dyDescent="0.3">
      <c r="A18" s="83">
        <v>4</v>
      </c>
      <c r="B18" s="86" t="s">
        <v>101</v>
      </c>
      <c r="C18" s="85" t="s">
        <v>83</v>
      </c>
      <c r="D18" s="29">
        <v>4000</v>
      </c>
      <c r="E18" s="26">
        <v>6.7830000000000004</v>
      </c>
      <c r="F18" s="23">
        <f>D18*E18</f>
        <v>27132</v>
      </c>
      <c r="G18" s="1"/>
    </row>
    <row r="19" spans="1:7" s="72" customFormat="1" x14ac:dyDescent="0.3">
      <c r="A19" s="83">
        <v>5</v>
      </c>
      <c r="B19" s="86" t="s">
        <v>100</v>
      </c>
      <c r="C19" s="85" t="s">
        <v>38</v>
      </c>
      <c r="D19" s="29">
        <v>1</v>
      </c>
      <c r="E19" s="88">
        <v>17500</v>
      </c>
      <c r="F19" s="23">
        <f>D19*E19</f>
        <v>17500</v>
      </c>
      <c r="G19" s="1"/>
    </row>
    <row r="20" spans="1:7" s="72" customFormat="1" x14ac:dyDescent="0.3">
      <c r="A20" s="83">
        <v>6</v>
      </c>
      <c r="B20" s="86" t="s">
        <v>118</v>
      </c>
      <c r="C20" s="85" t="s">
        <v>119</v>
      </c>
      <c r="D20" s="29">
        <v>1.6719999999999999</v>
      </c>
      <c r="E20" s="26">
        <v>1190.22</v>
      </c>
      <c r="F20" s="23">
        <f t="shared" ref="F20:F75" si="0">D20*E20</f>
        <v>1990.04784</v>
      </c>
      <c r="G20" s="1"/>
    </row>
    <row r="21" spans="1:7" s="72" customFormat="1" x14ac:dyDescent="0.3">
      <c r="A21" s="83">
        <v>7</v>
      </c>
      <c r="B21" s="86" t="s">
        <v>93</v>
      </c>
      <c r="C21" s="85" t="s">
        <v>15</v>
      </c>
      <c r="D21" s="29">
        <v>751</v>
      </c>
      <c r="E21" s="26">
        <v>45</v>
      </c>
      <c r="F21" s="23">
        <f t="shared" si="0"/>
        <v>33795</v>
      </c>
      <c r="G21" s="1"/>
    </row>
    <row r="22" spans="1:7" s="72" customFormat="1" x14ac:dyDescent="0.3">
      <c r="A22" s="83">
        <v>8</v>
      </c>
      <c r="B22" s="86" t="s">
        <v>94</v>
      </c>
      <c r="C22" s="85" t="s">
        <v>15</v>
      </c>
      <c r="D22" s="29">
        <v>331</v>
      </c>
      <c r="E22" s="27">
        <v>52</v>
      </c>
      <c r="F22" s="23">
        <f t="shared" si="0"/>
        <v>17212</v>
      </c>
      <c r="G22" s="1"/>
    </row>
    <row r="23" spans="1:7" s="72" customFormat="1" x14ac:dyDescent="0.3">
      <c r="A23" s="83">
        <v>9</v>
      </c>
      <c r="B23" s="86" t="s">
        <v>95</v>
      </c>
      <c r="C23" s="85" t="s">
        <v>83</v>
      </c>
      <c r="D23" s="29">
        <f>609+450+500</f>
        <v>1559</v>
      </c>
      <c r="E23" s="27">
        <v>2.4300000000000002</v>
      </c>
      <c r="F23" s="23">
        <f t="shared" si="0"/>
        <v>3788.3700000000003</v>
      </c>
      <c r="G23" s="1"/>
    </row>
    <row r="24" spans="1:7" s="72" customFormat="1" x14ac:dyDescent="0.3">
      <c r="A24" s="83">
        <v>10</v>
      </c>
      <c r="B24" s="86" t="s">
        <v>95</v>
      </c>
      <c r="C24" s="85" t="s">
        <v>83</v>
      </c>
      <c r="D24" s="29">
        <v>550</v>
      </c>
      <c r="E24" s="27">
        <v>3.71</v>
      </c>
      <c r="F24" s="23">
        <f t="shared" si="0"/>
        <v>2040.5</v>
      </c>
      <c r="G24" s="1"/>
    </row>
    <row r="25" spans="1:7" s="72" customFormat="1" x14ac:dyDescent="0.3">
      <c r="A25" s="83">
        <v>11</v>
      </c>
      <c r="B25" s="86" t="s">
        <v>95</v>
      </c>
      <c r="C25" s="85" t="s">
        <v>83</v>
      </c>
      <c r="D25" s="29">
        <v>800</v>
      </c>
      <c r="E25" s="27">
        <v>0.87</v>
      </c>
      <c r="F25" s="23">
        <f t="shared" si="0"/>
        <v>696</v>
      </c>
      <c r="G25" s="1"/>
    </row>
    <row r="26" spans="1:7" s="72" customFormat="1" x14ac:dyDescent="0.3">
      <c r="A26" s="83">
        <v>12</v>
      </c>
      <c r="B26" s="86" t="s">
        <v>95</v>
      </c>
      <c r="C26" s="85" t="s">
        <v>83</v>
      </c>
      <c r="D26" s="29">
        <v>1000</v>
      </c>
      <c r="E26" s="27">
        <v>0.68</v>
      </c>
      <c r="F26" s="23">
        <f t="shared" si="0"/>
        <v>680</v>
      </c>
      <c r="G26" s="1"/>
    </row>
    <row r="27" spans="1:7" x14ac:dyDescent="0.3">
      <c r="A27" s="83">
        <v>13</v>
      </c>
      <c r="B27" s="25" t="s">
        <v>96</v>
      </c>
      <c r="C27" s="20" t="s">
        <v>92</v>
      </c>
      <c r="D27" s="29">
        <v>51</v>
      </c>
      <c r="E27" s="27">
        <v>616</v>
      </c>
      <c r="F27" s="23">
        <f t="shared" si="0"/>
        <v>31416</v>
      </c>
      <c r="G27" s="2"/>
    </row>
    <row r="28" spans="1:7" x14ac:dyDescent="0.3">
      <c r="A28" s="83">
        <v>14</v>
      </c>
      <c r="B28" s="25" t="s">
        <v>104</v>
      </c>
      <c r="C28" s="20" t="s">
        <v>38</v>
      </c>
      <c r="D28" s="29">
        <v>24</v>
      </c>
      <c r="E28" s="27">
        <v>1.675</v>
      </c>
      <c r="F28" s="23">
        <f t="shared" si="0"/>
        <v>40.200000000000003</v>
      </c>
      <c r="G28" s="2"/>
    </row>
    <row r="29" spans="1:7" x14ac:dyDescent="0.3">
      <c r="A29" s="83">
        <v>15</v>
      </c>
      <c r="B29" s="25" t="s">
        <v>105</v>
      </c>
      <c r="C29" s="20" t="s">
        <v>38</v>
      </c>
      <c r="D29" s="29">
        <v>562</v>
      </c>
      <c r="E29" s="27">
        <v>4.6619999999999999</v>
      </c>
      <c r="F29" s="23">
        <f t="shared" si="0"/>
        <v>2620.0439999999999</v>
      </c>
      <c r="G29" s="2"/>
    </row>
    <row r="30" spans="1:7" x14ac:dyDescent="0.3">
      <c r="A30" s="83">
        <v>16</v>
      </c>
      <c r="B30" s="25" t="s">
        <v>105</v>
      </c>
      <c r="C30" s="20" t="s">
        <v>38</v>
      </c>
      <c r="D30" s="29">
        <v>980</v>
      </c>
      <c r="E30" s="27">
        <v>3.3</v>
      </c>
      <c r="F30" s="23">
        <f t="shared" si="0"/>
        <v>3234</v>
      </c>
      <c r="G30" s="2"/>
    </row>
    <row r="31" spans="1:7" x14ac:dyDescent="0.3">
      <c r="A31" s="83">
        <v>17</v>
      </c>
      <c r="B31" s="25" t="s">
        <v>106</v>
      </c>
      <c r="C31" s="20" t="s">
        <v>38</v>
      </c>
      <c r="D31" s="29">
        <v>23</v>
      </c>
      <c r="E31" s="27">
        <v>1.6950000000000001</v>
      </c>
      <c r="F31" s="23">
        <f t="shared" si="0"/>
        <v>38.984999999999999</v>
      </c>
      <c r="G31" s="2"/>
    </row>
    <row r="32" spans="1:7" x14ac:dyDescent="0.3">
      <c r="A32" s="83">
        <v>18</v>
      </c>
      <c r="B32" s="25" t="s">
        <v>106</v>
      </c>
      <c r="C32" s="20" t="s">
        <v>38</v>
      </c>
      <c r="D32" s="29">
        <v>798</v>
      </c>
      <c r="E32" s="27">
        <v>2</v>
      </c>
      <c r="F32" s="23">
        <f t="shared" si="0"/>
        <v>1596</v>
      </c>
      <c r="G32" s="2"/>
    </row>
    <row r="33" spans="1:7" x14ac:dyDescent="0.3">
      <c r="A33" s="83">
        <v>19</v>
      </c>
      <c r="B33" s="25" t="s">
        <v>107</v>
      </c>
      <c r="C33" s="20" t="s">
        <v>38</v>
      </c>
      <c r="D33" s="29">
        <v>12</v>
      </c>
      <c r="E33" s="27">
        <v>1.5249999999999999</v>
      </c>
      <c r="F33" s="23">
        <f t="shared" si="0"/>
        <v>18.299999999999997</v>
      </c>
      <c r="G33" s="2"/>
    </row>
    <row r="34" spans="1:7" x14ac:dyDescent="0.3">
      <c r="A34" s="83">
        <v>20</v>
      </c>
      <c r="B34" s="25" t="s">
        <v>108</v>
      </c>
      <c r="C34" s="20" t="s">
        <v>38</v>
      </c>
      <c r="D34" s="29">
        <v>12</v>
      </c>
      <c r="E34" s="27">
        <v>1.5249999999999999</v>
      </c>
      <c r="F34" s="23">
        <f t="shared" si="0"/>
        <v>18.299999999999997</v>
      </c>
      <c r="G34" s="2"/>
    </row>
    <row r="35" spans="1:7" x14ac:dyDescent="0.3">
      <c r="A35" s="83">
        <v>21</v>
      </c>
      <c r="B35" s="25" t="s">
        <v>109</v>
      </c>
      <c r="C35" s="20" t="s">
        <v>38</v>
      </c>
      <c r="D35" s="29">
        <v>12</v>
      </c>
      <c r="E35" s="27">
        <v>1.5249999999999999</v>
      </c>
      <c r="F35" s="23">
        <f t="shared" si="0"/>
        <v>18.299999999999997</v>
      </c>
      <c r="G35" s="2"/>
    </row>
    <row r="36" spans="1:7" x14ac:dyDescent="0.3">
      <c r="A36" s="83">
        <v>22</v>
      </c>
      <c r="B36" s="25" t="s">
        <v>109</v>
      </c>
      <c r="C36" s="20" t="s">
        <v>38</v>
      </c>
      <c r="D36" s="29">
        <v>200</v>
      </c>
      <c r="E36" s="27">
        <v>1.8</v>
      </c>
      <c r="F36" s="23">
        <f t="shared" si="0"/>
        <v>360</v>
      </c>
      <c r="G36" s="2"/>
    </row>
    <row r="37" spans="1:7" x14ac:dyDescent="0.3">
      <c r="A37" s="83">
        <v>23</v>
      </c>
      <c r="B37" s="25" t="s">
        <v>110</v>
      </c>
      <c r="C37" s="20" t="s">
        <v>38</v>
      </c>
      <c r="D37" s="29">
        <v>12</v>
      </c>
      <c r="E37" s="27">
        <v>5.9329999999999998</v>
      </c>
      <c r="F37" s="23">
        <f t="shared" si="0"/>
        <v>71.195999999999998</v>
      </c>
      <c r="G37" s="2"/>
    </row>
    <row r="38" spans="1:7" x14ac:dyDescent="0.3">
      <c r="A38" s="83">
        <v>24</v>
      </c>
      <c r="B38" s="25" t="s">
        <v>111</v>
      </c>
      <c r="C38" s="20" t="s">
        <v>38</v>
      </c>
      <c r="D38" s="29">
        <v>12</v>
      </c>
      <c r="E38" s="27">
        <v>4.66</v>
      </c>
      <c r="F38" s="23">
        <f t="shared" si="0"/>
        <v>55.92</v>
      </c>
      <c r="G38" s="2"/>
    </row>
    <row r="39" spans="1:7" x14ac:dyDescent="0.3">
      <c r="A39" s="83">
        <v>25</v>
      </c>
      <c r="B39" s="25" t="s">
        <v>112</v>
      </c>
      <c r="C39" s="20" t="s">
        <v>38</v>
      </c>
      <c r="D39" s="29">
        <v>654</v>
      </c>
      <c r="E39" s="27">
        <v>1.5129999999999999</v>
      </c>
      <c r="F39" s="23">
        <f t="shared" si="0"/>
        <v>989.50199999999995</v>
      </c>
      <c r="G39" s="2"/>
    </row>
    <row r="40" spans="1:7" x14ac:dyDescent="0.3">
      <c r="A40" s="83">
        <v>26</v>
      </c>
      <c r="B40" s="25" t="s">
        <v>113</v>
      </c>
      <c r="C40" s="20" t="s">
        <v>38</v>
      </c>
      <c r="D40" s="29">
        <v>24</v>
      </c>
      <c r="E40" s="27">
        <v>2.3730000000000002</v>
      </c>
      <c r="F40" s="23">
        <f t="shared" si="0"/>
        <v>56.952000000000005</v>
      </c>
      <c r="G40" s="2"/>
    </row>
    <row r="41" spans="1:7" x14ac:dyDescent="0.3">
      <c r="A41" s="83">
        <v>27</v>
      </c>
      <c r="B41" s="25" t="s">
        <v>114</v>
      </c>
      <c r="C41" s="20" t="s">
        <v>38</v>
      </c>
      <c r="D41" s="29">
        <v>515</v>
      </c>
      <c r="E41" s="27">
        <v>4.96</v>
      </c>
      <c r="F41" s="23">
        <f t="shared" si="0"/>
        <v>2554.4</v>
      </c>
      <c r="G41" s="2"/>
    </row>
    <row r="42" spans="1:7" x14ac:dyDescent="0.3">
      <c r="A42" s="83">
        <v>28</v>
      </c>
      <c r="B42" s="25" t="s">
        <v>115</v>
      </c>
      <c r="C42" s="20" t="s">
        <v>38</v>
      </c>
      <c r="D42" s="29">
        <v>352</v>
      </c>
      <c r="E42" s="27">
        <v>4.6609999999999996</v>
      </c>
      <c r="F42" s="23">
        <f t="shared" si="0"/>
        <v>1640.6719999999998</v>
      </c>
      <c r="G42" s="2"/>
    </row>
    <row r="43" spans="1:7" x14ac:dyDescent="0.3">
      <c r="A43" s="83">
        <v>29</v>
      </c>
      <c r="B43" s="25" t="s">
        <v>116</v>
      </c>
      <c r="C43" s="20" t="s">
        <v>38</v>
      </c>
      <c r="D43" s="29">
        <v>25</v>
      </c>
      <c r="E43" s="27">
        <v>4.24</v>
      </c>
      <c r="F43" s="23">
        <f t="shared" si="0"/>
        <v>106</v>
      </c>
      <c r="G43" s="2"/>
    </row>
    <row r="44" spans="1:7" x14ac:dyDescent="0.3">
      <c r="A44" s="83"/>
      <c r="B44" s="25" t="s">
        <v>203</v>
      </c>
      <c r="C44" s="20" t="s">
        <v>38</v>
      </c>
      <c r="D44" s="29">
        <v>16</v>
      </c>
      <c r="E44" s="27">
        <v>0.7</v>
      </c>
      <c r="F44" s="23">
        <f t="shared" si="0"/>
        <v>11.2</v>
      </c>
      <c r="G44" s="2"/>
    </row>
    <row r="45" spans="1:7" x14ac:dyDescent="0.3">
      <c r="A45" s="83"/>
      <c r="B45" s="25" t="s">
        <v>204</v>
      </c>
      <c r="C45" s="20" t="s">
        <v>38</v>
      </c>
      <c r="D45" s="29">
        <v>8</v>
      </c>
      <c r="E45" s="27">
        <v>1</v>
      </c>
      <c r="F45" s="23">
        <f t="shared" si="0"/>
        <v>8</v>
      </c>
      <c r="G45" s="2"/>
    </row>
    <row r="46" spans="1:7" x14ac:dyDescent="0.3">
      <c r="A46" s="83"/>
      <c r="B46" s="25" t="s">
        <v>205</v>
      </c>
      <c r="C46" s="20" t="s">
        <v>38</v>
      </c>
      <c r="D46" s="29">
        <v>8</v>
      </c>
      <c r="E46" s="27">
        <v>2</v>
      </c>
      <c r="F46" s="23">
        <f t="shared" si="0"/>
        <v>16</v>
      </c>
      <c r="G46" s="2"/>
    </row>
    <row r="47" spans="1:7" x14ac:dyDescent="0.3">
      <c r="A47" s="83"/>
      <c r="B47" s="25" t="s">
        <v>206</v>
      </c>
      <c r="C47" s="20" t="s">
        <v>38</v>
      </c>
      <c r="D47" s="29">
        <v>4000</v>
      </c>
      <c r="E47" s="27">
        <v>0.63</v>
      </c>
      <c r="F47" s="23">
        <f t="shared" si="0"/>
        <v>2520</v>
      </c>
      <c r="G47" s="2"/>
    </row>
    <row r="48" spans="1:7" x14ac:dyDescent="0.3">
      <c r="A48" s="83"/>
      <c r="B48" s="25" t="s">
        <v>207</v>
      </c>
      <c r="C48" s="20" t="s">
        <v>38</v>
      </c>
      <c r="D48" s="29">
        <v>3000</v>
      </c>
      <c r="E48" s="27">
        <v>0.45</v>
      </c>
      <c r="F48" s="23">
        <f t="shared" si="0"/>
        <v>1350</v>
      </c>
      <c r="G48" s="2"/>
    </row>
    <row r="49" spans="1:7" x14ac:dyDescent="0.3">
      <c r="A49" s="83"/>
      <c r="B49" s="25" t="s">
        <v>208</v>
      </c>
      <c r="C49" s="20" t="s">
        <v>38</v>
      </c>
      <c r="D49" s="29">
        <v>4498</v>
      </c>
      <c r="E49" s="27">
        <v>0.03</v>
      </c>
      <c r="F49" s="23">
        <f t="shared" si="0"/>
        <v>134.94</v>
      </c>
      <c r="G49" s="2"/>
    </row>
    <row r="50" spans="1:7" x14ac:dyDescent="0.3">
      <c r="A50" s="83"/>
      <c r="B50" s="25" t="s">
        <v>242</v>
      </c>
      <c r="C50" s="20" t="s">
        <v>38</v>
      </c>
      <c r="D50" s="29">
        <v>4478</v>
      </c>
      <c r="E50" s="27">
        <v>0.11</v>
      </c>
      <c r="F50" s="23">
        <f t="shared" si="0"/>
        <v>492.58</v>
      </c>
      <c r="G50" s="2"/>
    </row>
    <row r="51" spans="1:7" x14ac:dyDescent="0.3">
      <c r="A51" s="83"/>
      <c r="B51" s="25" t="s">
        <v>209</v>
      </c>
      <c r="C51" s="20" t="s">
        <v>38</v>
      </c>
      <c r="D51" s="29">
        <v>203</v>
      </c>
      <c r="E51" s="27">
        <v>2.0499999999999998</v>
      </c>
      <c r="F51" s="23">
        <f t="shared" si="0"/>
        <v>416.15</v>
      </c>
      <c r="G51" s="2"/>
    </row>
    <row r="52" spans="1:7" x14ac:dyDescent="0.3">
      <c r="A52" s="83"/>
      <c r="B52" s="25" t="s">
        <v>210</v>
      </c>
      <c r="C52" s="20" t="s">
        <v>38</v>
      </c>
      <c r="D52" s="29">
        <v>4521</v>
      </c>
      <c r="E52" s="27">
        <v>2.92</v>
      </c>
      <c r="F52" s="23">
        <f t="shared" si="0"/>
        <v>13201.32</v>
      </c>
      <c r="G52" s="2"/>
    </row>
    <row r="53" spans="1:7" x14ac:dyDescent="0.3">
      <c r="A53" s="83"/>
      <c r="B53" s="25" t="s">
        <v>211</v>
      </c>
      <c r="C53" s="20" t="s">
        <v>38</v>
      </c>
      <c r="D53" s="29">
        <v>4022</v>
      </c>
      <c r="E53" s="27">
        <v>2.92</v>
      </c>
      <c r="F53" s="23">
        <f t="shared" si="0"/>
        <v>11744.24</v>
      </c>
      <c r="G53" s="2"/>
    </row>
    <row r="54" spans="1:7" x14ac:dyDescent="0.3">
      <c r="A54" s="83"/>
      <c r="B54" s="25" t="s">
        <v>212</v>
      </c>
      <c r="C54" s="20" t="s">
        <v>38</v>
      </c>
      <c r="D54" s="29">
        <v>4157</v>
      </c>
      <c r="E54" s="27">
        <v>2.92</v>
      </c>
      <c r="F54" s="23">
        <f t="shared" si="0"/>
        <v>12138.44</v>
      </c>
      <c r="G54" s="2"/>
    </row>
    <row r="55" spans="1:7" x14ac:dyDescent="0.3">
      <c r="A55" s="83"/>
      <c r="B55" s="25" t="s">
        <v>213</v>
      </c>
      <c r="C55" s="20" t="s">
        <v>38</v>
      </c>
      <c r="D55" s="29">
        <v>289</v>
      </c>
      <c r="E55" s="27">
        <v>3.46</v>
      </c>
      <c r="F55" s="23">
        <f t="shared" si="0"/>
        <v>999.93999999999994</v>
      </c>
      <c r="G55" s="2"/>
    </row>
    <row r="56" spans="1:7" x14ac:dyDescent="0.3">
      <c r="A56" s="83"/>
      <c r="B56" s="25" t="s">
        <v>214</v>
      </c>
      <c r="C56" s="20" t="s">
        <v>38</v>
      </c>
      <c r="D56" s="29">
        <v>384</v>
      </c>
      <c r="E56" s="27">
        <v>5.51</v>
      </c>
      <c r="F56" s="23">
        <f t="shared" si="0"/>
        <v>2115.84</v>
      </c>
      <c r="G56" s="2"/>
    </row>
    <row r="57" spans="1:7" x14ac:dyDescent="0.3">
      <c r="A57" s="83"/>
      <c r="B57" s="25" t="s">
        <v>215</v>
      </c>
      <c r="C57" s="20" t="s">
        <v>38</v>
      </c>
      <c r="D57" s="29">
        <v>3547</v>
      </c>
      <c r="E57" s="27">
        <v>0.31</v>
      </c>
      <c r="F57" s="23">
        <f t="shared" si="0"/>
        <v>1099.57</v>
      </c>
      <c r="G57" s="2"/>
    </row>
    <row r="58" spans="1:7" x14ac:dyDescent="0.3">
      <c r="A58" s="83"/>
      <c r="B58" s="25" t="s">
        <v>216</v>
      </c>
      <c r="C58" s="20" t="s">
        <v>38</v>
      </c>
      <c r="D58" s="29">
        <v>5268</v>
      </c>
      <c r="E58" s="27">
        <v>0.42</v>
      </c>
      <c r="F58" s="23">
        <f t="shared" si="0"/>
        <v>2212.56</v>
      </c>
      <c r="G58" s="2"/>
    </row>
    <row r="59" spans="1:7" x14ac:dyDescent="0.3">
      <c r="A59" s="83"/>
      <c r="B59" s="25" t="s">
        <v>235</v>
      </c>
      <c r="C59" s="20" t="s">
        <v>38</v>
      </c>
      <c r="D59" s="29">
        <v>2628</v>
      </c>
      <c r="E59" s="27">
        <v>2.161</v>
      </c>
      <c r="F59" s="23">
        <f t="shared" si="0"/>
        <v>5679.1080000000002</v>
      </c>
      <c r="G59" s="2"/>
    </row>
    <row r="60" spans="1:7" x14ac:dyDescent="0.3">
      <c r="A60" s="83"/>
      <c r="B60" s="25" t="s">
        <v>236</v>
      </c>
      <c r="C60" s="20" t="s">
        <v>38</v>
      </c>
      <c r="D60" s="29">
        <v>1500</v>
      </c>
      <c r="E60" s="27">
        <v>1.58</v>
      </c>
      <c r="F60" s="23">
        <f t="shared" si="0"/>
        <v>2370</v>
      </c>
      <c r="G60" s="2"/>
    </row>
    <row r="61" spans="1:7" x14ac:dyDescent="0.3">
      <c r="A61" s="83"/>
      <c r="B61" s="25" t="s">
        <v>237</v>
      </c>
      <c r="C61" s="20" t="s">
        <v>38</v>
      </c>
      <c r="D61" s="29">
        <v>2340</v>
      </c>
      <c r="E61" s="27">
        <v>2.161</v>
      </c>
      <c r="F61" s="23">
        <f t="shared" si="0"/>
        <v>5056.74</v>
      </c>
      <c r="G61" s="2"/>
    </row>
    <row r="62" spans="1:7" x14ac:dyDescent="0.3">
      <c r="A62" s="83"/>
      <c r="B62" s="25" t="s">
        <v>238</v>
      </c>
      <c r="C62" s="20" t="s">
        <v>38</v>
      </c>
      <c r="D62" s="29">
        <v>2628</v>
      </c>
      <c r="E62" s="27">
        <v>2.161</v>
      </c>
      <c r="F62" s="23">
        <f t="shared" si="0"/>
        <v>5679.1080000000002</v>
      </c>
      <c r="G62" s="2"/>
    </row>
    <row r="63" spans="1:7" x14ac:dyDescent="0.3">
      <c r="A63" s="83"/>
      <c r="B63" s="25" t="s">
        <v>239</v>
      </c>
      <c r="C63" s="20" t="s">
        <v>38</v>
      </c>
      <c r="D63" s="29">
        <v>75</v>
      </c>
      <c r="E63" s="27">
        <v>1.5253000000000001</v>
      </c>
      <c r="F63" s="23">
        <f t="shared" si="0"/>
        <v>114.39750000000001</v>
      </c>
      <c r="G63" s="2"/>
    </row>
    <row r="64" spans="1:7" x14ac:dyDescent="0.3">
      <c r="A64" s="83"/>
      <c r="B64" s="25" t="s">
        <v>240</v>
      </c>
      <c r="C64" s="20" t="s">
        <v>38</v>
      </c>
      <c r="D64" s="29">
        <v>4000</v>
      </c>
      <c r="E64" s="27">
        <v>3.3899999999999998E-3</v>
      </c>
      <c r="F64" s="23">
        <f t="shared" si="0"/>
        <v>13.559999999999999</v>
      </c>
      <c r="G64" s="2"/>
    </row>
    <row r="65" spans="1:7" x14ac:dyDescent="0.3">
      <c r="A65" s="83"/>
      <c r="B65" s="25" t="s">
        <v>241</v>
      </c>
      <c r="C65" s="20" t="s">
        <v>38</v>
      </c>
      <c r="D65" s="29">
        <v>573</v>
      </c>
      <c r="E65" s="27">
        <v>5</v>
      </c>
      <c r="F65" s="23">
        <f t="shared" si="0"/>
        <v>2865</v>
      </c>
      <c r="G65" s="2"/>
    </row>
    <row r="66" spans="1:7" x14ac:dyDescent="0.3">
      <c r="A66" s="83"/>
      <c r="B66" s="25" t="s">
        <v>242</v>
      </c>
      <c r="C66" s="20" t="s">
        <v>38</v>
      </c>
      <c r="D66" s="29">
        <v>10000</v>
      </c>
      <c r="E66" s="27">
        <v>0.14000000000000001</v>
      </c>
      <c r="F66" s="23">
        <f t="shared" si="0"/>
        <v>1400.0000000000002</v>
      </c>
      <c r="G66" s="2"/>
    </row>
    <row r="67" spans="1:7" x14ac:dyDescent="0.3">
      <c r="A67" s="83"/>
      <c r="B67" s="97" t="s">
        <v>184</v>
      </c>
      <c r="C67" s="20"/>
      <c r="D67" s="29"/>
      <c r="E67" s="27"/>
      <c r="F67" s="23"/>
      <c r="G67" s="2"/>
    </row>
    <row r="68" spans="1:7" x14ac:dyDescent="0.3">
      <c r="A68" s="83">
        <v>30</v>
      </c>
      <c r="B68" s="25" t="s">
        <v>117</v>
      </c>
      <c r="C68" s="20" t="s">
        <v>83</v>
      </c>
      <c r="D68" s="29">
        <v>7500</v>
      </c>
      <c r="E68" s="27">
        <v>0.72030000000000005</v>
      </c>
      <c r="F68" s="23">
        <f t="shared" si="0"/>
        <v>5402.25</v>
      </c>
      <c r="G68" s="2"/>
    </row>
    <row r="69" spans="1:7" x14ac:dyDescent="0.3">
      <c r="A69" s="83">
        <v>31</v>
      </c>
      <c r="B69" s="25" t="s">
        <v>120</v>
      </c>
      <c r="C69" s="20" t="s">
        <v>83</v>
      </c>
      <c r="D69" s="29">
        <v>5850</v>
      </c>
      <c r="E69" s="27">
        <v>1.3140000000000001</v>
      </c>
      <c r="F69" s="23">
        <f t="shared" si="0"/>
        <v>7686.9000000000005</v>
      </c>
      <c r="G69" s="2"/>
    </row>
    <row r="70" spans="1:7" x14ac:dyDescent="0.3">
      <c r="A70" s="83">
        <v>32</v>
      </c>
      <c r="B70" s="25" t="s">
        <v>121</v>
      </c>
      <c r="C70" s="20" t="s">
        <v>83</v>
      </c>
      <c r="D70" s="29">
        <v>1692</v>
      </c>
      <c r="E70" s="27">
        <v>3.8559999999999999</v>
      </c>
      <c r="F70" s="23">
        <f t="shared" si="0"/>
        <v>6524.3519999999999</v>
      </c>
      <c r="G70" s="2"/>
    </row>
    <row r="71" spans="1:7" x14ac:dyDescent="0.3">
      <c r="A71" s="83">
        <v>33</v>
      </c>
      <c r="B71" s="25" t="s">
        <v>122</v>
      </c>
      <c r="C71" s="20" t="s">
        <v>83</v>
      </c>
      <c r="D71" s="29">
        <v>1404</v>
      </c>
      <c r="E71" s="27">
        <v>3.86</v>
      </c>
      <c r="F71" s="23">
        <f t="shared" si="0"/>
        <v>5419.44</v>
      </c>
      <c r="G71" s="2"/>
    </row>
    <row r="72" spans="1:7" x14ac:dyDescent="0.3">
      <c r="A72" s="83">
        <v>34</v>
      </c>
      <c r="B72" s="25" t="s">
        <v>123</v>
      </c>
      <c r="C72" s="20" t="s">
        <v>83</v>
      </c>
      <c r="D72" s="29">
        <v>1692</v>
      </c>
      <c r="E72" s="27">
        <v>3.86</v>
      </c>
      <c r="F72" s="23">
        <f t="shared" si="0"/>
        <v>6531.12</v>
      </c>
      <c r="G72" s="2"/>
    </row>
    <row r="73" spans="1:7" x14ac:dyDescent="0.3">
      <c r="A73" s="83">
        <v>35</v>
      </c>
      <c r="B73" s="25" t="s">
        <v>124</v>
      </c>
      <c r="C73" s="20" t="s">
        <v>83</v>
      </c>
      <c r="D73" s="29">
        <v>720</v>
      </c>
      <c r="E73" s="27">
        <v>5.34</v>
      </c>
      <c r="F73" s="23">
        <f t="shared" si="0"/>
        <v>3844.7999999999997</v>
      </c>
      <c r="G73" s="2"/>
    </row>
    <row r="74" spans="1:7" x14ac:dyDescent="0.3">
      <c r="A74" s="83">
        <v>36</v>
      </c>
      <c r="B74" s="25" t="s">
        <v>125</v>
      </c>
      <c r="C74" s="20" t="s">
        <v>83</v>
      </c>
      <c r="D74" s="29">
        <v>4950</v>
      </c>
      <c r="E74" s="27">
        <v>1.4410000000000001</v>
      </c>
      <c r="F74" s="23">
        <f t="shared" si="0"/>
        <v>7132.9500000000007</v>
      </c>
      <c r="G74" s="2"/>
    </row>
    <row r="75" spans="1:7" x14ac:dyDescent="0.3">
      <c r="A75" s="83">
        <v>37</v>
      </c>
      <c r="B75" s="25" t="s">
        <v>126</v>
      </c>
      <c r="C75" s="20" t="s">
        <v>83</v>
      </c>
      <c r="D75" s="29">
        <v>5550</v>
      </c>
      <c r="E75" s="27">
        <v>0.81299999999999994</v>
      </c>
      <c r="F75" s="23">
        <f t="shared" si="0"/>
        <v>4512.1499999999996</v>
      </c>
      <c r="G75" s="2"/>
    </row>
    <row r="76" spans="1:7" ht="19.5" thickBot="1" x14ac:dyDescent="0.35">
      <c r="A76" s="31"/>
      <c r="B76" s="32"/>
      <c r="C76" s="33"/>
      <c r="D76" s="34"/>
      <c r="E76" s="35"/>
      <c r="F76" s="36"/>
      <c r="G76" s="2"/>
    </row>
    <row r="77" spans="1:7" ht="19.5" x14ac:dyDescent="0.3">
      <c r="A77" s="108" t="s">
        <v>30</v>
      </c>
      <c r="B77" s="109"/>
      <c r="C77" s="37"/>
      <c r="D77" s="38"/>
      <c r="E77" s="39"/>
      <c r="F77" s="40">
        <f>SUM(F15:F76)</f>
        <v>330581.24433999998</v>
      </c>
      <c r="G77" s="41"/>
    </row>
    <row r="78" spans="1:7" ht="19.5" x14ac:dyDescent="0.3">
      <c r="A78" s="110" t="s">
        <v>31</v>
      </c>
      <c r="B78" s="111"/>
      <c r="C78" s="42"/>
      <c r="D78" s="42"/>
      <c r="E78" s="43"/>
      <c r="F78" s="44">
        <f>F77*0.18</f>
        <v>59504.623981199991</v>
      </c>
      <c r="G78" s="41"/>
    </row>
    <row r="79" spans="1:7" ht="20.25" thickBot="1" x14ac:dyDescent="0.35">
      <c r="A79" s="112" t="s">
        <v>32</v>
      </c>
      <c r="B79" s="113"/>
      <c r="C79" s="45"/>
      <c r="D79" s="45"/>
      <c r="E79" s="46"/>
      <c r="F79" s="47">
        <f>SUM(F77+F78)</f>
        <v>390085.86832119996</v>
      </c>
      <c r="G79" s="41"/>
    </row>
    <row r="80" spans="1:7" ht="19.5" x14ac:dyDescent="0.3">
      <c r="A80" s="48"/>
      <c r="B80" s="48"/>
      <c r="C80" s="49"/>
      <c r="D80" s="49"/>
      <c r="E80" s="50"/>
      <c r="F80" s="51"/>
      <c r="G80" s="41"/>
    </row>
    <row r="81" spans="1:7" ht="19.5" x14ac:dyDescent="0.3">
      <c r="A81" s="48"/>
      <c r="B81" s="48"/>
      <c r="C81" s="49"/>
      <c r="D81" s="49"/>
      <c r="E81" s="50"/>
      <c r="F81" s="51"/>
      <c r="G81" s="41"/>
    </row>
    <row r="82" spans="1:7" x14ac:dyDescent="0.3">
      <c r="A82" s="52" t="s">
        <v>33</v>
      </c>
      <c r="B82" s="52"/>
      <c r="C82" s="52"/>
      <c r="D82" s="52"/>
      <c r="E82" s="53" t="s">
        <v>34</v>
      </c>
      <c r="F82" s="52"/>
      <c r="G82" s="41"/>
    </row>
    <row r="83" spans="1:7" x14ac:dyDescent="0.3">
      <c r="A83" s="12"/>
      <c r="B83" s="54"/>
      <c r="C83" s="3"/>
      <c r="D83" s="3"/>
      <c r="E83" s="55"/>
      <c r="F83" s="56"/>
      <c r="G83" s="2"/>
    </row>
    <row r="84" spans="1:7" x14ac:dyDescent="0.3">
      <c r="G84" s="57"/>
    </row>
    <row r="85" spans="1:7" x14ac:dyDescent="0.3">
      <c r="A85" s="12"/>
      <c r="B85" s="54" t="s">
        <v>35</v>
      </c>
      <c r="C85" s="53"/>
      <c r="D85" s="53"/>
      <c r="E85" s="53" t="s">
        <v>36</v>
      </c>
      <c r="F85" s="53"/>
      <c r="G85" s="2"/>
    </row>
    <row r="86" spans="1:7" x14ac:dyDescent="0.3">
      <c r="A86" s="2"/>
      <c r="B86" s="2"/>
      <c r="C86" s="53"/>
      <c r="D86" s="53"/>
      <c r="E86" s="53"/>
      <c r="F86" s="53"/>
      <c r="G86" s="2"/>
    </row>
    <row r="87" spans="1:7" x14ac:dyDescent="0.3">
      <c r="A87" s="54"/>
      <c r="C87" s="53"/>
      <c r="D87" s="53"/>
      <c r="F87" s="53"/>
      <c r="G87" s="2"/>
    </row>
    <row r="88" spans="1:7" x14ac:dyDescent="0.3">
      <c r="A88" s="114"/>
      <c r="B88" s="114"/>
      <c r="C88" s="53"/>
      <c r="D88" s="53"/>
      <c r="E88" s="53"/>
      <c r="F88" s="53"/>
      <c r="G88" s="2"/>
    </row>
    <row r="89" spans="1:7" x14ac:dyDescent="0.3">
      <c r="A89" s="2"/>
      <c r="B89" s="2"/>
      <c r="C89" s="53"/>
      <c r="D89" s="53"/>
      <c r="E89" s="53"/>
      <c r="F89" s="53"/>
      <c r="G89" s="2"/>
    </row>
    <row r="90" spans="1:7" x14ac:dyDescent="0.3">
      <c r="A90" s="2"/>
      <c r="B90" s="2"/>
      <c r="C90" s="53"/>
      <c r="D90" s="53"/>
      <c r="E90" s="53"/>
      <c r="F90" s="53"/>
      <c r="G90" s="2"/>
    </row>
    <row r="91" spans="1:7" x14ac:dyDescent="0.3">
      <c r="A91" s="2"/>
      <c r="B91" s="2"/>
      <c r="C91" s="53"/>
      <c r="D91" s="53"/>
      <c r="E91" s="53"/>
      <c r="F91" s="53"/>
      <c r="G91" s="2"/>
    </row>
    <row r="92" spans="1:7" x14ac:dyDescent="0.3">
      <c r="A92" s="115"/>
      <c r="B92" s="115"/>
      <c r="C92" s="53"/>
      <c r="D92" s="53"/>
      <c r="E92" s="53"/>
      <c r="F92" s="53"/>
      <c r="G92" s="2"/>
    </row>
    <row r="93" spans="1:7" x14ac:dyDescent="0.3">
      <c r="G93" s="2"/>
    </row>
    <row r="94" spans="1:7" x14ac:dyDescent="0.3">
      <c r="G94" s="2"/>
    </row>
    <row r="95" spans="1:7" x14ac:dyDescent="0.3">
      <c r="A95" s="116"/>
      <c r="B95" s="116"/>
      <c r="C95" s="104"/>
      <c r="D95" s="104"/>
      <c r="E95" s="104"/>
      <c r="F95" s="104"/>
      <c r="G95" s="2"/>
    </row>
    <row r="96" spans="1:7" x14ac:dyDescent="0.3">
      <c r="A96" s="105"/>
      <c r="B96" s="106"/>
      <c r="C96" s="58"/>
      <c r="D96" s="12"/>
      <c r="E96" s="107"/>
      <c r="F96" s="107"/>
      <c r="G96" s="2"/>
    </row>
  </sheetData>
  <mergeCells count="21">
    <mergeCell ref="C95:F95"/>
    <mergeCell ref="A96:B96"/>
    <mergeCell ref="E96:F96"/>
    <mergeCell ref="A77:B77"/>
    <mergeCell ref="A78:B78"/>
    <mergeCell ref="A79:B79"/>
    <mergeCell ref="A88:B88"/>
    <mergeCell ref="A92:B92"/>
    <mergeCell ref="A95:B95"/>
    <mergeCell ref="F11:F13"/>
    <mergeCell ref="C2:F2"/>
    <mergeCell ref="C4:F4"/>
    <mergeCell ref="C6:G6"/>
    <mergeCell ref="C7:F8"/>
    <mergeCell ref="A9:F9"/>
    <mergeCell ref="B10:F10"/>
    <mergeCell ref="A11:A13"/>
    <mergeCell ref="B11:B13"/>
    <mergeCell ref="C11:C13"/>
    <mergeCell ref="D11:D13"/>
    <mergeCell ref="E11:E13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53" workbookViewId="0">
      <selection activeCell="C66" sqref="C66"/>
    </sheetView>
  </sheetViews>
  <sheetFormatPr defaultRowHeight="18.75" x14ac:dyDescent="0.3"/>
  <cols>
    <col min="1" max="1" width="7.140625" style="5" bestFit="1" customWidth="1"/>
    <col min="2" max="2" width="58" style="5" customWidth="1"/>
    <col min="3" max="3" width="10.5703125" style="5" customWidth="1"/>
    <col min="4" max="4" width="11" style="5" customWidth="1"/>
    <col min="5" max="5" width="10.5703125" style="5" customWidth="1"/>
    <col min="6" max="6" width="13.85546875" style="5" customWidth="1"/>
    <col min="7" max="16384" width="9.140625" style="5"/>
  </cols>
  <sheetData>
    <row r="1" spans="1:7" x14ac:dyDescent="0.3">
      <c r="A1" s="1"/>
      <c r="B1" s="2"/>
      <c r="C1" s="3"/>
      <c r="D1" s="1"/>
      <c r="E1" s="4"/>
      <c r="F1" s="4"/>
      <c r="G1" s="2"/>
    </row>
    <row r="2" spans="1:7" x14ac:dyDescent="0.3">
      <c r="A2" s="3"/>
      <c r="B2" s="6" t="s">
        <v>0</v>
      </c>
      <c r="C2" s="120" t="s">
        <v>1</v>
      </c>
      <c r="D2" s="120"/>
      <c r="E2" s="120"/>
      <c r="F2" s="120"/>
      <c r="G2" s="2"/>
    </row>
    <row r="3" spans="1:7" x14ac:dyDescent="0.3">
      <c r="A3" s="3"/>
      <c r="B3" s="6"/>
      <c r="C3" s="79"/>
      <c r="D3" s="79"/>
      <c r="E3" s="8"/>
      <c r="F3" s="79"/>
      <c r="G3" s="2"/>
    </row>
    <row r="4" spans="1:7" x14ac:dyDescent="0.3">
      <c r="A4" s="1"/>
      <c r="B4" s="9" t="s">
        <v>2</v>
      </c>
      <c r="C4" s="120" t="s">
        <v>1</v>
      </c>
      <c r="D4" s="120"/>
      <c r="E4" s="120"/>
      <c r="F4" s="120"/>
      <c r="G4" s="2"/>
    </row>
    <row r="5" spans="1:7" x14ac:dyDescent="0.3">
      <c r="A5" s="1"/>
      <c r="B5" s="9"/>
      <c r="C5" s="79"/>
      <c r="D5" s="79"/>
      <c r="E5" s="79"/>
      <c r="F5" s="79"/>
      <c r="G5" s="2"/>
    </row>
    <row r="6" spans="1:7" x14ac:dyDescent="0.3">
      <c r="A6" s="3"/>
      <c r="B6" s="10" t="s">
        <v>3</v>
      </c>
      <c r="C6" s="115" t="s">
        <v>4</v>
      </c>
      <c r="D6" s="115"/>
      <c r="E6" s="115"/>
      <c r="F6" s="115"/>
      <c r="G6" s="115"/>
    </row>
    <row r="7" spans="1:7" x14ac:dyDescent="0.3">
      <c r="A7" s="1"/>
      <c r="B7" s="10" t="s">
        <v>5</v>
      </c>
      <c r="C7" s="120" t="s">
        <v>6</v>
      </c>
      <c r="D7" s="120"/>
      <c r="E7" s="120"/>
      <c r="F7" s="120"/>
      <c r="G7" s="2"/>
    </row>
    <row r="8" spans="1:7" ht="77.25" customHeight="1" x14ac:dyDescent="0.3">
      <c r="A8" s="1"/>
      <c r="B8" s="10"/>
      <c r="C8" s="120"/>
      <c r="D8" s="120"/>
      <c r="E8" s="120"/>
      <c r="F8" s="120"/>
      <c r="G8" s="2"/>
    </row>
    <row r="9" spans="1:7" ht="42.75" customHeight="1" x14ac:dyDescent="0.3">
      <c r="A9" s="120" t="s">
        <v>230</v>
      </c>
      <c r="B9" s="120"/>
      <c r="C9" s="120"/>
      <c r="D9" s="120"/>
      <c r="E9" s="120"/>
      <c r="F9" s="120"/>
      <c r="G9" s="2"/>
    </row>
    <row r="10" spans="1:7" ht="19.5" thickBot="1" x14ac:dyDescent="0.35">
      <c r="A10" s="80"/>
      <c r="B10" s="121" t="s">
        <v>7</v>
      </c>
      <c r="C10" s="121"/>
      <c r="D10" s="121"/>
      <c r="E10" s="121"/>
      <c r="F10" s="121"/>
      <c r="G10" s="2"/>
    </row>
    <row r="11" spans="1:7" x14ac:dyDescent="0.3">
      <c r="A11" s="122" t="s">
        <v>8</v>
      </c>
      <c r="B11" s="125" t="s">
        <v>9</v>
      </c>
      <c r="C11" s="128" t="s">
        <v>10</v>
      </c>
      <c r="D11" s="125" t="s">
        <v>11</v>
      </c>
      <c r="E11" s="131" t="s">
        <v>12</v>
      </c>
      <c r="F11" s="117" t="s">
        <v>13</v>
      </c>
      <c r="G11" s="2"/>
    </row>
    <row r="12" spans="1:7" x14ac:dyDescent="0.3">
      <c r="A12" s="123"/>
      <c r="B12" s="126"/>
      <c r="C12" s="129"/>
      <c r="D12" s="126"/>
      <c r="E12" s="132"/>
      <c r="F12" s="118"/>
      <c r="G12" s="2"/>
    </row>
    <row r="13" spans="1:7" ht="19.5" thickBot="1" x14ac:dyDescent="0.35">
      <c r="A13" s="124"/>
      <c r="B13" s="127"/>
      <c r="C13" s="130"/>
      <c r="D13" s="127"/>
      <c r="E13" s="133"/>
      <c r="F13" s="119"/>
      <c r="G13" s="2"/>
    </row>
    <row r="14" spans="1:7" x14ac:dyDescent="0.3">
      <c r="A14" s="13">
        <v>1</v>
      </c>
      <c r="B14" s="14">
        <v>2</v>
      </c>
      <c r="C14" s="15">
        <v>3</v>
      </c>
      <c r="D14" s="14">
        <v>4</v>
      </c>
      <c r="E14" s="16">
        <v>5</v>
      </c>
      <c r="F14" s="17">
        <v>6</v>
      </c>
      <c r="G14" s="2"/>
    </row>
    <row r="15" spans="1:7" x14ac:dyDescent="0.3">
      <c r="A15" s="18">
        <v>1</v>
      </c>
      <c r="B15" s="98" t="s">
        <v>231</v>
      </c>
      <c r="C15" s="20"/>
      <c r="D15" s="59"/>
      <c r="E15" s="22"/>
      <c r="F15" s="82"/>
      <c r="G15" s="2"/>
    </row>
    <row r="16" spans="1:7" x14ac:dyDescent="0.3">
      <c r="A16" s="18">
        <v>2</v>
      </c>
      <c r="B16" s="19" t="s">
        <v>234</v>
      </c>
      <c r="C16" s="20" t="s">
        <v>83</v>
      </c>
      <c r="D16" s="99">
        <v>1000</v>
      </c>
      <c r="E16" s="24">
        <v>0.6</v>
      </c>
      <c r="F16" s="23">
        <f>D16*E16</f>
        <v>600</v>
      </c>
      <c r="G16" s="2"/>
    </row>
    <row r="17" spans="1:7" x14ac:dyDescent="0.3">
      <c r="A17" s="18">
        <v>4</v>
      </c>
      <c r="B17" s="25" t="s">
        <v>217</v>
      </c>
      <c r="C17" s="20"/>
      <c r="D17" s="30"/>
      <c r="E17" s="27"/>
      <c r="F17" s="23"/>
      <c r="G17" s="2"/>
    </row>
    <row r="18" spans="1:7" x14ac:dyDescent="0.3">
      <c r="A18" s="18">
        <v>5</v>
      </c>
      <c r="B18" s="25" t="s">
        <v>246</v>
      </c>
      <c r="C18" s="20" t="s">
        <v>218</v>
      </c>
      <c r="D18" s="30">
        <v>15</v>
      </c>
      <c r="E18" s="27">
        <v>0.98</v>
      </c>
      <c r="F18" s="23">
        <f t="shared" ref="F18:F63" si="0">D18*E18</f>
        <v>14.7</v>
      </c>
      <c r="G18" s="2"/>
    </row>
    <row r="19" spans="1:7" x14ac:dyDescent="0.3">
      <c r="A19" s="18">
        <v>6</v>
      </c>
      <c r="B19" s="25" t="s">
        <v>232</v>
      </c>
      <c r="C19" s="20" t="s">
        <v>218</v>
      </c>
      <c r="D19" s="30">
        <v>32</v>
      </c>
      <c r="E19" s="27">
        <v>9.3000000000000007</v>
      </c>
      <c r="F19" s="23">
        <f t="shared" si="0"/>
        <v>297.60000000000002</v>
      </c>
      <c r="G19" s="2"/>
    </row>
    <row r="20" spans="1:7" x14ac:dyDescent="0.3">
      <c r="A20" s="18">
        <v>7</v>
      </c>
      <c r="B20" s="25" t="s">
        <v>245</v>
      </c>
      <c r="C20" s="20" t="s">
        <v>218</v>
      </c>
      <c r="D20" s="30">
        <v>28</v>
      </c>
      <c r="E20" s="27">
        <v>1.29</v>
      </c>
      <c r="F20" s="23">
        <f t="shared" si="0"/>
        <v>36.120000000000005</v>
      </c>
      <c r="G20" s="2"/>
    </row>
    <row r="21" spans="1:7" x14ac:dyDescent="0.3">
      <c r="A21" s="18"/>
      <c r="B21" s="25" t="s">
        <v>243</v>
      </c>
      <c r="C21" s="20" t="s">
        <v>218</v>
      </c>
      <c r="D21" s="30">
        <v>20</v>
      </c>
      <c r="E21" s="27">
        <v>0.75</v>
      </c>
      <c r="F21" s="23">
        <f t="shared" si="0"/>
        <v>15</v>
      </c>
      <c r="G21" s="2"/>
    </row>
    <row r="22" spans="1:7" x14ac:dyDescent="0.3">
      <c r="A22" s="18"/>
      <c r="B22" s="25" t="s">
        <v>247</v>
      </c>
      <c r="C22" s="20" t="s">
        <v>218</v>
      </c>
      <c r="D22" s="30">
        <v>20</v>
      </c>
      <c r="E22" s="27">
        <v>1.79</v>
      </c>
      <c r="F22" s="23">
        <f t="shared" si="0"/>
        <v>35.799999999999997</v>
      </c>
      <c r="G22" s="2"/>
    </row>
    <row r="23" spans="1:7" x14ac:dyDescent="0.3">
      <c r="A23" s="18"/>
      <c r="B23" s="25" t="s">
        <v>219</v>
      </c>
      <c r="C23" s="20" t="s">
        <v>218</v>
      </c>
      <c r="D23" s="30">
        <v>300</v>
      </c>
      <c r="E23" s="27">
        <v>0.95</v>
      </c>
      <c r="F23" s="23">
        <f t="shared" si="0"/>
        <v>285</v>
      </c>
      <c r="G23" s="2"/>
    </row>
    <row r="24" spans="1:7" x14ac:dyDescent="0.3">
      <c r="A24" s="18"/>
      <c r="B24" s="25" t="s">
        <v>220</v>
      </c>
      <c r="C24" s="20" t="s">
        <v>218</v>
      </c>
      <c r="D24" s="30">
        <v>100</v>
      </c>
      <c r="E24" s="27">
        <v>0.12</v>
      </c>
      <c r="F24" s="23">
        <f t="shared" si="0"/>
        <v>12</v>
      </c>
      <c r="G24" s="2"/>
    </row>
    <row r="25" spans="1:7" x14ac:dyDescent="0.3">
      <c r="A25" s="18"/>
      <c r="B25" s="25" t="s">
        <v>221</v>
      </c>
      <c r="C25" s="20" t="s">
        <v>218</v>
      </c>
      <c r="D25" s="30">
        <v>12</v>
      </c>
      <c r="E25" s="27">
        <v>1.75</v>
      </c>
      <c r="F25" s="23">
        <f t="shared" si="0"/>
        <v>21</v>
      </c>
      <c r="G25" s="2"/>
    </row>
    <row r="26" spans="1:7" x14ac:dyDescent="0.3">
      <c r="A26" s="18"/>
      <c r="B26" s="25" t="s">
        <v>248</v>
      </c>
      <c r="C26" s="20" t="s">
        <v>218</v>
      </c>
      <c r="D26" s="30">
        <v>1</v>
      </c>
      <c r="E26" s="27">
        <v>9.5</v>
      </c>
      <c r="F26" s="23">
        <f t="shared" si="0"/>
        <v>9.5</v>
      </c>
      <c r="G26" s="2"/>
    </row>
    <row r="27" spans="1:7" x14ac:dyDescent="0.3">
      <c r="A27" s="18"/>
      <c r="B27" s="25" t="s">
        <v>249</v>
      </c>
      <c r="C27" s="20" t="s">
        <v>83</v>
      </c>
      <c r="D27" s="30">
        <v>100</v>
      </c>
      <c r="E27" s="27">
        <v>1.03</v>
      </c>
      <c r="F27" s="23">
        <f t="shared" si="0"/>
        <v>103</v>
      </c>
      <c r="G27" s="2"/>
    </row>
    <row r="28" spans="1:7" x14ac:dyDescent="0.3">
      <c r="A28" s="18"/>
      <c r="B28" s="25" t="s">
        <v>222</v>
      </c>
      <c r="C28" s="20" t="s">
        <v>218</v>
      </c>
      <c r="D28" s="30">
        <v>250</v>
      </c>
      <c r="E28" s="27">
        <v>0.09</v>
      </c>
      <c r="F28" s="23">
        <f t="shared" si="0"/>
        <v>22.5</v>
      </c>
      <c r="G28" s="2"/>
    </row>
    <row r="29" spans="1:7" x14ac:dyDescent="0.3">
      <c r="A29" s="18"/>
      <c r="B29" s="25" t="s">
        <v>250</v>
      </c>
      <c r="C29" s="20" t="s">
        <v>218</v>
      </c>
      <c r="D29" s="30">
        <v>10</v>
      </c>
      <c r="E29" s="27">
        <v>1</v>
      </c>
      <c r="F29" s="23">
        <f t="shared" si="0"/>
        <v>10</v>
      </c>
      <c r="G29" s="2"/>
    </row>
    <row r="30" spans="1:7" x14ac:dyDescent="0.3">
      <c r="A30" s="18"/>
      <c r="B30" s="25" t="s">
        <v>251</v>
      </c>
      <c r="C30" s="20" t="s">
        <v>218</v>
      </c>
      <c r="D30" s="30">
        <v>6</v>
      </c>
      <c r="E30" s="27">
        <v>1.7</v>
      </c>
      <c r="F30" s="23">
        <f t="shared" si="0"/>
        <v>10.199999999999999</v>
      </c>
      <c r="G30" s="2"/>
    </row>
    <row r="31" spans="1:7" x14ac:dyDescent="0.3">
      <c r="A31" s="18"/>
      <c r="B31" s="25" t="s">
        <v>223</v>
      </c>
      <c r="C31" s="20" t="s">
        <v>218</v>
      </c>
      <c r="D31" s="30">
        <v>80</v>
      </c>
      <c r="E31" s="27">
        <v>0.17</v>
      </c>
      <c r="F31" s="23">
        <f t="shared" si="0"/>
        <v>13.600000000000001</v>
      </c>
      <c r="G31" s="2"/>
    </row>
    <row r="32" spans="1:7" x14ac:dyDescent="0.3">
      <c r="A32" s="18"/>
      <c r="B32" s="25" t="s">
        <v>252</v>
      </c>
      <c r="C32" s="20" t="s">
        <v>218</v>
      </c>
      <c r="D32" s="30">
        <v>14</v>
      </c>
      <c r="E32" s="27">
        <v>1.59</v>
      </c>
      <c r="F32" s="23">
        <f t="shared" si="0"/>
        <v>22.26</v>
      </c>
      <c r="G32" s="2"/>
    </row>
    <row r="33" spans="1:7" x14ac:dyDescent="0.3">
      <c r="A33" s="18"/>
      <c r="B33" s="25" t="s">
        <v>253</v>
      </c>
      <c r="C33" s="20" t="s">
        <v>218</v>
      </c>
      <c r="D33" s="30">
        <v>32</v>
      </c>
      <c r="E33" s="27">
        <v>1.4</v>
      </c>
      <c r="F33" s="23">
        <f t="shared" si="0"/>
        <v>44.8</v>
      </c>
      <c r="G33" s="2"/>
    </row>
    <row r="34" spans="1:7" x14ac:dyDescent="0.3">
      <c r="A34" s="18"/>
      <c r="B34" s="25" t="s">
        <v>254</v>
      </c>
      <c r="C34" s="20" t="s">
        <v>218</v>
      </c>
      <c r="D34" s="30">
        <v>30</v>
      </c>
      <c r="E34" s="27">
        <v>0.77</v>
      </c>
      <c r="F34" s="23">
        <f t="shared" si="0"/>
        <v>23.1</v>
      </c>
      <c r="G34" s="2"/>
    </row>
    <row r="35" spans="1:7" x14ac:dyDescent="0.3">
      <c r="A35" s="18"/>
      <c r="B35" s="25" t="s">
        <v>255</v>
      </c>
      <c r="C35" s="20" t="s">
        <v>218</v>
      </c>
      <c r="D35" s="30">
        <v>10</v>
      </c>
      <c r="E35" s="27">
        <v>1.19</v>
      </c>
      <c r="F35" s="23">
        <f t="shared" si="0"/>
        <v>11.899999999999999</v>
      </c>
      <c r="G35" s="2"/>
    </row>
    <row r="36" spans="1:7" x14ac:dyDescent="0.3">
      <c r="A36" s="18"/>
      <c r="B36" s="25" t="s">
        <v>256</v>
      </c>
      <c r="C36" s="20" t="s">
        <v>218</v>
      </c>
      <c r="D36" s="30">
        <v>16</v>
      </c>
      <c r="E36" s="27">
        <v>3.2</v>
      </c>
      <c r="F36" s="23">
        <f t="shared" si="0"/>
        <v>51.2</v>
      </c>
      <c r="G36" s="2"/>
    </row>
    <row r="37" spans="1:7" x14ac:dyDescent="0.3">
      <c r="A37" s="18"/>
      <c r="B37" s="25" t="s">
        <v>257</v>
      </c>
      <c r="C37" s="20" t="s">
        <v>218</v>
      </c>
      <c r="D37" s="30">
        <v>10</v>
      </c>
      <c r="E37" s="27">
        <v>1.79</v>
      </c>
      <c r="F37" s="23">
        <f t="shared" si="0"/>
        <v>17.899999999999999</v>
      </c>
      <c r="G37" s="2"/>
    </row>
    <row r="38" spans="1:7" x14ac:dyDescent="0.3">
      <c r="A38" s="18"/>
      <c r="B38" s="25" t="s">
        <v>258</v>
      </c>
      <c r="C38" s="20" t="s">
        <v>218</v>
      </c>
      <c r="D38" s="30">
        <v>12</v>
      </c>
      <c r="E38" s="27">
        <v>4.9000000000000004</v>
      </c>
      <c r="F38" s="23">
        <f t="shared" si="0"/>
        <v>58.800000000000004</v>
      </c>
      <c r="G38" s="2"/>
    </row>
    <row r="39" spans="1:7" x14ac:dyDescent="0.3">
      <c r="A39" s="18"/>
      <c r="B39" s="25" t="s">
        <v>259</v>
      </c>
      <c r="C39" s="20" t="s">
        <v>218</v>
      </c>
      <c r="D39" s="30">
        <v>56</v>
      </c>
      <c r="E39" s="27">
        <v>5.75</v>
      </c>
      <c r="F39" s="23">
        <f t="shared" si="0"/>
        <v>322</v>
      </c>
      <c r="G39" s="2"/>
    </row>
    <row r="40" spans="1:7" x14ac:dyDescent="0.3">
      <c r="A40" s="18"/>
      <c r="B40" s="25" t="s">
        <v>260</v>
      </c>
      <c r="C40" s="20" t="s">
        <v>218</v>
      </c>
      <c r="D40" s="30">
        <v>12</v>
      </c>
      <c r="E40" s="27">
        <v>10.5</v>
      </c>
      <c r="F40" s="23">
        <f t="shared" si="0"/>
        <v>126</v>
      </c>
      <c r="G40" s="2"/>
    </row>
    <row r="41" spans="1:7" x14ac:dyDescent="0.3">
      <c r="A41" s="18"/>
      <c r="B41" s="25" t="s">
        <v>261</v>
      </c>
      <c r="C41" s="20" t="s">
        <v>218</v>
      </c>
      <c r="D41" s="30">
        <v>51</v>
      </c>
      <c r="E41" s="27">
        <v>8.65</v>
      </c>
      <c r="F41" s="23">
        <f t="shared" si="0"/>
        <v>441.15000000000003</v>
      </c>
      <c r="G41" s="2"/>
    </row>
    <row r="42" spans="1:7" x14ac:dyDescent="0.3">
      <c r="A42" s="18"/>
      <c r="B42" s="25" t="s">
        <v>262</v>
      </c>
      <c r="C42" s="20" t="s">
        <v>218</v>
      </c>
      <c r="D42" s="30">
        <v>16</v>
      </c>
      <c r="E42" s="27">
        <v>21.5</v>
      </c>
      <c r="F42" s="23">
        <f t="shared" si="0"/>
        <v>344</v>
      </c>
      <c r="G42" s="2"/>
    </row>
    <row r="43" spans="1:7" x14ac:dyDescent="0.3">
      <c r="A43" s="18"/>
      <c r="B43" s="25" t="s">
        <v>246</v>
      </c>
      <c r="C43" s="20" t="s">
        <v>218</v>
      </c>
      <c r="D43" s="30">
        <v>15</v>
      </c>
      <c r="E43" s="27">
        <v>1.25</v>
      </c>
      <c r="F43" s="23">
        <f t="shared" si="0"/>
        <v>18.75</v>
      </c>
      <c r="G43" s="2"/>
    </row>
    <row r="44" spans="1:7" x14ac:dyDescent="0.3">
      <c r="A44" s="18"/>
      <c r="B44" s="25" t="s">
        <v>263</v>
      </c>
      <c r="C44" s="20" t="s">
        <v>218</v>
      </c>
      <c r="D44" s="30">
        <v>20</v>
      </c>
      <c r="E44" s="27">
        <v>0.79</v>
      </c>
      <c r="F44" s="23">
        <f t="shared" si="0"/>
        <v>15.8</v>
      </c>
      <c r="G44" s="2"/>
    </row>
    <row r="45" spans="1:7" x14ac:dyDescent="0.3">
      <c r="A45" s="18"/>
      <c r="B45" s="25" t="s">
        <v>247</v>
      </c>
      <c r="C45" s="20" t="s">
        <v>218</v>
      </c>
      <c r="D45" s="30">
        <v>10</v>
      </c>
      <c r="E45" s="27">
        <v>2.2000000000000002</v>
      </c>
      <c r="F45" s="23">
        <f t="shared" si="0"/>
        <v>22</v>
      </c>
      <c r="G45" s="2"/>
    </row>
    <row r="46" spans="1:7" x14ac:dyDescent="0.3">
      <c r="A46" s="18"/>
      <c r="B46" s="25" t="s">
        <v>264</v>
      </c>
      <c r="C46" s="20" t="s">
        <v>218</v>
      </c>
      <c r="D46" s="30">
        <v>15</v>
      </c>
      <c r="E46" s="27">
        <v>1.36</v>
      </c>
      <c r="F46" s="23">
        <f t="shared" si="0"/>
        <v>20.400000000000002</v>
      </c>
      <c r="G46" s="2"/>
    </row>
    <row r="47" spans="1:7" x14ac:dyDescent="0.3">
      <c r="A47" s="18"/>
      <c r="B47" s="25" t="s">
        <v>265</v>
      </c>
      <c r="C47" s="20" t="s">
        <v>218</v>
      </c>
      <c r="D47" s="30">
        <v>120</v>
      </c>
      <c r="E47" s="27">
        <v>1.69</v>
      </c>
      <c r="F47" s="23">
        <f t="shared" si="0"/>
        <v>202.79999999999998</v>
      </c>
      <c r="G47" s="2"/>
    </row>
    <row r="48" spans="1:7" x14ac:dyDescent="0.3">
      <c r="A48" s="18"/>
      <c r="B48" s="25" t="s">
        <v>266</v>
      </c>
      <c r="C48" s="20" t="s">
        <v>218</v>
      </c>
      <c r="D48" s="30">
        <v>80</v>
      </c>
      <c r="E48" s="27">
        <v>0.31</v>
      </c>
      <c r="F48" s="23">
        <f t="shared" si="0"/>
        <v>24.8</v>
      </c>
      <c r="G48" s="2"/>
    </row>
    <row r="49" spans="1:7" x14ac:dyDescent="0.3">
      <c r="A49" s="18"/>
      <c r="B49" s="25" t="s">
        <v>267</v>
      </c>
      <c r="C49" s="20" t="s">
        <v>218</v>
      </c>
      <c r="D49" s="30">
        <v>40</v>
      </c>
      <c r="E49" s="27">
        <v>0.22</v>
      </c>
      <c r="F49" s="23">
        <f t="shared" si="0"/>
        <v>8.8000000000000007</v>
      </c>
      <c r="G49" s="2"/>
    </row>
    <row r="50" spans="1:7" x14ac:dyDescent="0.3">
      <c r="A50" s="18"/>
      <c r="B50" s="25" t="s">
        <v>268</v>
      </c>
      <c r="C50" s="20" t="s">
        <v>218</v>
      </c>
      <c r="D50" s="30">
        <v>20</v>
      </c>
      <c r="E50" s="27">
        <v>0.42</v>
      </c>
      <c r="F50" s="23">
        <f t="shared" si="0"/>
        <v>8.4</v>
      </c>
      <c r="G50" s="2"/>
    </row>
    <row r="51" spans="1:7" x14ac:dyDescent="0.3">
      <c r="A51" s="18"/>
      <c r="B51" s="25" t="s">
        <v>269</v>
      </c>
      <c r="C51" s="20" t="s">
        <v>218</v>
      </c>
      <c r="D51" s="30">
        <v>200</v>
      </c>
      <c r="E51" s="27">
        <v>0.12</v>
      </c>
      <c r="F51" s="23">
        <f t="shared" si="0"/>
        <v>24</v>
      </c>
      <c r="G51" s="2"/>
    </row>
    <row r="52" spans="1:7" x14ac:dyDescent="0.3">
      <c r="A52" s="18"/>
      <c r="B52" s="25" t="s">
        <v>270</v>
      </c>
      <c r="C52" s="20" t="s">
        <v>218</v>
      </c>
      <c r="D52" s="30">
        <v>80</v>
      </c>
      <c r="E52" s="27">
        <v>0.82</v>
      </c>
      <c r="F52" s="23">
        <f t="shared" si="0"/>
        <v>65.599999999999994</v>
      </c>
      <c r="G52" s="2"/>
    </row>
    <row r="53" spans="1:7" x14ac:dyDescent="0.3">
      <c r="A53" s="18"/>
      <c r="B53" s="25" t="s">
        <v>271</v>
      </c>
      <c r="C53" s="20" t="s">
        <v>218</v>
      </c>
      <c r="D53" s="30">
        <v>60</v>
      </c>
      <c r="E53" s="27">
        <v>1.04</v>
      </c>
      <c r="F53" s="23">
        <f t="shared" si="0"/>
        <v>62.400000000000006</v>
      </c>
      <c r="G53" s="2"/>
    </row>
    <row r="54" spans="1:7" x14ac:dyDescent="0.3">
      <c r="A54" s="18"/>
      <c r="B54" s="25" t="s">
        <v>272</v>
      </c>
      <c r="C54" s="20" t="s">
        <v>218</v>
      </c>
      <c r="D54" s="30">
        <v>20</v>
      </c>
      <c r="E54" s="27">
        <v>50</v>
      </c>
      <c r="F54" s="23">
        <f t="shared" si="0"/>
        <v>1000</v>
      </c>
      <c r="G54" s="2"/>
    </row>
    <row r="55" spans="1:7" x14ac:dyDescent="0.3">
      <c r="A55" s="18"/>
      <c r="B55" s="97" t="s">
        <v>224</v>
      </c>
      <c r="C55" s="20"/>
      <c r="D55" s="30"/>
      <c r="E55" s="27"/>
      <c r="F55" s="23">
        <f t="shared" si="0"/>
        <v>0</v>
      </c>
      <c r="G55" s="2"/>
    </row>
    <row r="56" spans="1:7" x14ac:dyDescent="0.3">
      <c r="A56" s="18"/>
      <c r="B56" s="25" t="s">
        <v>225</v>
      </c>
      <c r="C56" s="20" t="s">
        <v>83</v>
      </c>
      <c r="D56" s="30">
        <v>198</v>
      </c>
      <c r="E56" s="27">
        <v>6.2850000000000001</v>
      </c>
      <c r="F56" s="23">
        <f t="shared" si="0"/>
        <v>1244.43</v>
      </c>
      <c r="G56" s="2"/>
    </row>
    <row r="57" spans="1:7" x14ac:dyDescent="0.3">
      <c r="A57" s="18"/>
      <c r="B57" s="25" t="s">
        <v>226</v>
      </c>
      <c r="C57" s="20" t="s">
        <v>83</v>
      </c>
      <c r="D57" s="30">
        <v>18</v>
      </c>
      <c r="E57" s="27">
        <v>30.19</v>
      </c>
      <c r="F57" s="23">
        <f t="shared" si="0"/>
        <v>543.42000000000007</v>
      </c>
      <c r="G57" s="2"/>
    </row>
    <row r="58" spans="1:7" x14ac:dyDescent="0.3">
      <c r="A58" s="18"/>
      <c r="B58" s="25" t="s">
        <v>227</v>
      </c>
      <c r="C58" s="20" t="s">
        <v>218</v>
      </c>
      <c r="D58" s="30">
        <v>6</v>
      </c>
      <c r="E58" s="27">
        <v>19.5</v>
      </c>
      <c r="F58" s="23">
        <f t="shared" si="0"/>
        <v>117</v>
      </c>
      <c r="G58" s="2"/>
    </row>
    <row r="59" spans="1:7" x14ac:dyDescent="0.3">
      <c r="A59" s="18"/>
      <c r="B59" s="25" t="s">
        <v>228</v>
      </c>
      <c r="C59" s="20" t="s">
        <v>218</v>
      </c>
      <c r="D59" s="30">
        <v>16</v>
      </c>
      <c r="E59" s="27">
        <v>3.7530000000000001</v>
      </c>
      <c r="F59" s="23">
        <f t="shared" si="0"/>
        <v>60.048000000000002</v>
      </c>
      <c r="G59" s="2"/>
    </row>
    <row r="60" spans="1:7" x14ac:dyDescent="0.3">
      <c r="A60" s="18"/>
      <c r="B60" s="25" t="s">
        <v>244</v>
      </c>
      <c r="C60" s="20" t="s">
        <v>218</v>
      </c>
      <c r="D60" s="30">
        <v>2</v>
      </c>
      <c r="E60" s="27">
        <v>23.5</v>
      </c>
      <c r="F60" s="23">
        <f t="shared" si="0"/>
        <v>47</v>
      </c>
      <c r="G60" s="2"/>
    </row>
    <row r="61" spans="1:7" x14ac:dyDescent="0.3">
      <c r="A61" s="18"/>
      <c r="B61" s="25" t="s">
        <v>273</v>
      </c>
      <c r="C61" s="20" t="s">
        <v>218</v>
      </c>
      <c r="D61" s="30">
        <v>2</v>
      </c>
      <c r="E61" s="27">
        <v>45</v>
      </c>
      <c r="F61" s="23">
        <f t="shared" si="0"/>
        <v>90</v>
      </c>
      <c r="G61" s="2"/>
    </row>
    <row r="62" spans="1:7" x14ac:dyDescent="0.3">
      <c r="A62" s="18"/>
      <c r="B62" s="25" t="s">
        <v>274</v>
      </c>
      <c r="C62" s="20" t="s">
        <v>218</v>
      </c>
      <c r="D62" s="30">
        <v>32</v>
      </c>
      <c r="E62" s="27">
        <v>0.69499999999999995</v>
      </c>
      <c r="F62" s="23">
        <f t="shared" si="0"/>
        <v>22.24</v>
      </c>
      <c r="G62" s="2"/>
    </row>
    <row r="63" spans="1:7" x14ac:dyDescent="0.3">
      <c r="A63" s="18"/>
      <c r="B63" s="25" t="s">
        <v>275</v>
      </c>
      <c r="C63" s="20" t="s">
        <v>218</v>
      </c>
      <c r="D63" s="30">
        <v>10</v>
      </c>
      <c r="E63" s="27">
        <v>6.1890000000000001</v>
      </c>
      <c r="F63" s="23">
        <f t="shared" si="0"/>
        <v>61.89</v>
      </c>
      <c r="G63" s="2"/>
    </row>
    <row r="64" spans="1:7" x14ac:dyDescent="0.3">
      <c r="A64" s="18"/>
      <c r="B64" s="25"/>
      <c r="C64" s="20"/>
      <c r="D64" s="30"/>
      <c r="E64" s="27"/>
      <c r="F64" s="23"/>
      <c r="G64" s="2"/>
    </row>
    <row r="65" spans="1:7" ht="19.5" thickBot="1" x14ac:dyDescent="0.35">
      <c r="A65" s="31"/>
      <c r="B65" s="32"/>
      <c r="C65" s="33"/>
      <c r="D65" s="34"/>
      <c r="E65" s="35"/>
      <c r="F65" s="36"/>
      <c r="G65" s="2"/>
    </row>
    <row r="66" spans="1:7" ht="19.5" x14ac:dyDescent="0.3">
      <c r="A66" s="108" t="s">
        <v>30</v>
      </c>
      <c r="B66" s="109"/>
      <c r="C66" s="37"/>
      <c r="D66" s="38"/>
      <c r="E66" s="39"/>
      <c r="F66" s="40">
        <f>SUM(F15:F65)</f>
        <v>6608.9080000000013</v>
      </c>
      <c r="G66" s="2"/>
    </row>
    <row r="67" spans="1:7" ht="20.25" thickBot="1" x14ac:dyDescent="0.35">
      <c r="A67" s="112" t="s">
        <v>31</v>
      </c>
      <c r="B67" s="113"/>
      <c r="C67" s="42"/>
      <c r="D67" s="42"/>
      <c r="E67" s="43"/>
      <c r="F67" s="44">
        <f>F66*0.18</f>
        <v>1189.6034400000001</v>
      </c>
      <c r="G67" s="41"/>
    </row>
    <row r="68" spans="1:7" ht="20.25" thickBot="1" x14ac:dyDescent="0.35">
      <c r="A68" s="112" t="s">
        <v>229</v>
      </c>
      <c r="B68" s="113"/>
      <c r="C68" s="73"/>
      <c r="D68" s="73"/>
      <c r="E68" s="74"/>
      <c r="F68" s="75">
        <f>SUM(F66+F67)</f>
        <v>7798.5114400000011</v>
      </c>
      <c r="G68" s="41"/>
    </row>
    <row r="69" spans="1:7" ht="19.5" x14ac:dyDescent="0.3">
      <c r="A69" s="134"/>
      <c r="B69" s="134"/>
      <c r="C69" s="100"/>
      <c r="D69" s="100"/>
      <c r="E69" s="101"/>
      <c r="F69" s="102"/>
      <c r="G69" s="41"/>
    </row>
    <row r="70" spans="1:7" ht="19.5" x14ac:dyDescent="0.3">
      <c r="A70" s="48"/>
      <c r="B70" s="48"/>
      <c r="C70" s="49"/>
      <c r="D70" s="49"/>
      <c r="E70" s="50"/>
      <c r="F70" s="51"/>
      <c r="G70" s="41"/>
    </row>
    <row r="71" spans="1:7" ht="19.5" x14ac:dyDescent="0.3">
      <c r="A71" s="48"/>
      <c r="B71" s="48"/>
      <c r="C71" s="52"/>
      <c r="D71" s="52"/>
      <c r="E71" s="53" t="s">
        <v>34</v>
      </c>
      <c r="F71" s="52"/>
      <c r="G71" s="41"/>
    </row>
    <row r="72" spans="1:7" x14ac:dyDescent="0.3">
      <c r="A72" s="52" t="s">
        <v>33</v>
      </c>
      <c r="B72" s="52"/>
      <c r="C72" s="3"/>
      <c r="D72" s="3"/>
      <c r="E72" s="55"/>
      <c r="F72" s="56"/>
      <c r="G72" s="41"/>
    </row>
    <row r="73" spans="1:7" x14ac:dyDescent="0.3">
      <c r="A73" s="80"/>
      <c r="B73" s="77"/>
      <c r="G73" s="2"/>
    </row>
    <row r="74" spans="1:7" x14ac:dyDescent="0.3">
      <c r="C74" s="53"/>
      <c r="D74" s="53"/>
      <c r="E74" s="53" t="s">
        <v>36</v>
      </c>
      <c r="F74" s="53"/>
      <c r="G74" s="57"/>
    </row>
    <row r="75" spans="1:7" x14ac:dyDescent="0.3">
      <c r="A75" s="80"/>
      <c r="B75" s="77" t="s">
        <v>35</v>
      </c>
      <c r="C75" s="53"/>
      <c r="D75" s="53"/>
      <c r="E75" s="53"/>
      <c r="F75" s="53"/>
      <c r="G75" s="2"/>
    </row>
    <row r="76" spans="1:7" x14ac:dyDescent="0.3">
      <c r="A76" s="2"/>
      <c r="B76" s="2"/>
      <c r="C76" s="53"/>
      <c r="D76" s="53"/>
      <c r="F76" s="53"/>
      <c r="G76" s="2"/>
    </row>
    <row r="77" spans="1:7" x14ac:dyDescent="0.3">
      <c r="A77" s="77"/>
      <c r="C77" s="53"/>
      <c r="D77" s="53"/>
      <c r="E77" s="53"/>
      <c r="F77" s="53"/>
      <c r="G77" s="2"/>
    </row>
    <row r="78" spans="1:7" x14ac:dyDescent="0.3">
      <c r="A78" s="114"/>
      <c r="B78" s="114"/>
      <c r="C78" s="53"/>
      <c r="D78" s="53"/>
      <c r="E78" s="53"/>
      <c r="F78" s="53"/>
      <c r="G78" s="2"/>
    </row>
    <row r="79" spans="1:7" x14ac:dyDescent="0.3">
      <c r="A79" s="2"/>
      <c r="B79" s="2"/>
      <c r="C79" s="53"/>
      <c r="D79" s="53"/>
      <c r="E79" s="53"/>
      <c r="F79" s="53"/>
      <c r="G79" s="2"/>
    </row>
    <row r="80" spans="1:7" x14ac:dyDescent="0.3">
      <c r="A80" s="2"/>
      <c r="B80" s="2"/>
      <c r="C80" s="53"/>
      <c r="D80" s="53"/>
      <c r="E80" s="53"/>
      <c r="F80" s="53"/>
      <c r="G80" s="2"/>
    </row>
    <row r="81" spans="1:7" x14ac:dyDescent="0.3">
      <c r="A81" s="2"/>
      <c r="B81" s="2"/>
      <c r="C81" s="53"/>
      <c r="D81" s="53"/>
      <c r="E81" s="53"/>
      <c r="F81" s="53"/>
      <c r="G81" s="2"/>
    </row>
    <row r="82" spans="1:7" x14ac:dyDescent="0.3">
      <c r="A82" s="115"/>
      <c r="B82" s="115"/>
      <c r="G82" s="2"/>
    </row>
    <row r="83" spans="1:7" x14ac:dyDescent="0.3">
      <c r="G83" s="2"/>
    </row>
    <row r="84" spans="1:7" x14ac:dyDescent="0.3">
      <c r="C84" s="104"/>
      <c r="D84" s="104"/>
      <c r="E84" s="104"/>
      <c r="F84" s="104"/>
      <c r="G84" s="2"/>
    </row>
    <row r="85" spans="1:7" x14ac:dyDescent="0.3">
      <c r="A85" s="116"/>
      <c r="B85" s="116"/>
      <c r="C85" s="78"/>
      <c r="D85" s="80"/>
      <c r="E85" s="107"/>
      <c r="F85" s="107"/>
      <c r="G85" s="2"/>
    </row>
    <row r="86" spans="1:7" x14ac:dyDescent="0.3">
      <c r="A86" s="105"/>
      <c r="B86" s="106"/>
      <c r="G86" s="2"/>
    </row>
  </sheetData>
  <mergeCells count="22">
    <mergeCell ref="F11:F13"/>
    <mergeCell ref="C2:F2"/>
    <mergeCell ref="C4:F4"/>
    <mergeCell ref="C6:G6"/>
    <mergeCell ref="C7:F8"/>
    <mergeCell ref="A9:F9"/>
    <mergeCell ref="B10:F10"/>
    <mergeCell ref="A11:A13"/>
    <mergeCell ref="B11:B13"/>
    <mergeCell ref="C11:C13"/>
    <mergeCell ref="D11:D13"/>
    <mergeCell ref="E11:E13"/>
    <mergeCell ref="C84:F84"/>
    <mergeCell ref="A85:B85"/>
    <mergeCell ref="E85:F85"/>
    <mergeCell ref="A86:B86"/>
    <mergeCell ref="A66:B66"/>
    <mergeCell ref="A67:B67"/>
    <mergeCell ref="A68:B68"/>
    <mergeCell ref="A69:B69"/>
    <mergeCell ref="A78:B78"/>
    <mergeCell ref="A82:B8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78" workbookViewId="0">
      <selection activeCell="H87" sqref="H87"/>
    </sheetView>
  </sheetViews>
  <sheetFormatPr defaultRowHeight="18.75" x14ac:dyDescent="0.3"/>
  <cols>
    <col min="1" max="1" width="5.5703125" style="5" customWidth="1"/>
    <col min="2" max="2" width="59.42578125" style="5" customWidth="1"/>
    <col min="3" max="3" width="10.5703125" style="95" customWidth="1"/>
    <col min="4" max="4" width="11" style="72" customWidth="1"/>
    <col min="5" max="5" width="10.5703125" style="5" customWidth="1"/>
    <col min="6" max="6" width="13.85546875" style="5" customWidth="1"/>
    <col min="7" max="16384" width="9.140625" style="5"/>
  </cols>
  <sheetData>
    <row r="1" spans="1:7" x14ac:dyDescent="0.3">
      <c r="A1" s="1"/>
      <c r="B1" s="2"/>
      <c r="C1" s="3"/>
      <c r="D1" s="1"/>
      <c r="E1" s="4"/>
      <c r="F1" s="4"/>
      <c r="G1" s="2"/>
    </row>
    <row r="2" spans="1:7" x14ac:dyDescent="0.3">
      <c r="A2" s="3"/>
      <c r="B2" s="6" t="s">
        <v>0</v>
      </c>
      <c r="C2" s="120" t="s">
        <v>1</v>
      </c>
      <c r="D2" s="120"/>
      <c r="E2" s="120"/>
      <c r="F2" s="120"/>
      <c r="G2" s="2"/>
    </row>
    <row r="3" spans="1:7" x14ac:dyDescent="0.3">
      <c r="A3" s="3"/>
      <c r="B3" s="6"/>
      <c r="C3" s="7"/>
      <c r="D3" s="7"/>
      <c r="E3" s="8"/>
      <c r="F3" s="7"/>
      <c r="G3" s="2"/>
    </row>
    <row r="4" spans="1:7" x14ac:dyDescent="0.3">
      <c r="A4" s="1"/>
      <c r="B4" s="9" t="s">
        <v>2</v>
      </c>
      <c r="C4" s="120" t="s">
        <v>1</v>
      </c>
      <c r="D4" s="120"/>
      <c r="E4" s="120"/>
      <c r="F4" s="120"/>
      <c r="G4" s="2"/>
    </row>
    <row r="5" spans="1:7" x14ac:dyDescent="0.3">
      <c r="A5" s="1"/>
      <c r="B5" s="9"/>
      <c r="C5" s="7"/>
      <c r="D5" s="7"/>
      <c r="E5" s="7"/>
      <c r="F5" s="7"/>
      <c r="G5" s="2"/>
    </row>
    <row r="6" spans="1:7" x14ac:dyDescent="0.3">
      <c r="A6" s="3"/>
      <c r="B6" s="10" t="s">
        <v>3</v>
      </c>
      <c r="C6" s="115" t="s">
        <v>4</v>
      </c>
      <c r="D6" s="115"/>
      <c r="E6" s="115"/>
      <c r="F6" s="115"/>
      <c r="G6" s="115"/>
    </row>
    <row r="7" spans="1:7" x14ac:dyDescent="0.3">
      <c r="A7" s="1"/>
      <c r="B7" s="10" t="s">
        <v>5</v>
      </c>
      <c r="C7" s="120" t="s">
        <v>6</v>
      </c>
      <c r="D7" s="120"/>
      <c r="E7" s="120"/>
      <c r="F7" s="120"/>
      <c r="G7" s="2"/>
    </row>
    <row r="8" spans="1:7" ht="77.25" customHeight="1" x14ac:dyDescent="0.3">
      <c r="A8" s="1"/>
      <c r="B8" s="10"/>
      <c r="C8" s="120"/>
      <c r="D8" s="120"/>
      <c r="E8" s="120"/>
      <c r="F8" s="120"/>
      <c r="G8" s="2"/>
    </row>
    <row r="9" spans="1:7" ht="42.75" customHeight="1" x14ac:dyDescent="0.3">
      <c r="A9" s="120" t="s">
        <v>164</v>
      </c>
      <c r="B9" s="120"/>
      <c r="C9" s="120"/>
      <c r="D9" s="120"/>
      <c r="E9" s="120"/>
      <c r="F9" s="120"/>
      <c r="G9" s="2"/>
    </row>
    <row r="10" spans="1:7" ht="19.5" thickBot="1" x14ac:dyDescent="0.35">
      <c r="A10" s="12"/>
      <c r="B10" s="121" t="s">
        <v>7</v>
      </c>
      <c r="C10" s="121"/>
      <c r="D10" s="121"/>
      <c r="E10" s="121"/>
      <c r="F10" s="121"/>
      <c r="G10" s="2"/>
    </row>
    <row r="11" spans="1:7" x14ac:dyDescent="0.3">
      <c r="A11" s="122" t="s">
        <v>8</v>
      </c>
      <c r="B11" s="125" t="s">
        <v>9</v>
      </c>
      <c r="C11" s="128" t="s">
        <v>10</v>
      </c>
      <c r="D11" s="125" t="s">
        <v>11</v>
      </c>
      <c r="E11" s="131" t="s">
        <v>12</v>
      </c>
      <c r="F11" s="117" t="s">
        <v>13</v>
      </c>
      <c r="G11" s="2"/>
    </row>
    <row r="12" spans="1:7" x14ac:dyDescent="0.3">
      <c r="A12" s="123"/>
      <c r="B12" s="126"/>
      <c r="C12" s="129"/>
      <c r="D12" s="126"/>
      <c r="E12" s="132"/>
      <c r="F12" s="118"/>
      <c r="G12" s="2"/>
    </row>
    <row r="13" spans="1:7" ht="19.5" thickBot="1" x14ac:dyDescent="0.35">
      <c r="A13" s="124"/>
      <c r="B13" s="127"/>
      <c r="C13" s="130"/>
      <c r="D13" s="127"/>
      <c r="E13" s="133"/>
      <c r="F13" s="119"/>
      <c r="G13" s="2"/>
    </row>
    <row r="14" spans="1:7" x14ac:dyDescent="0.3">
      <c r="A14" s="13">
        <v>1</v>
      </c>
      <c r="B14" s="14">
        <v>2</v>
      </c>
      <c r="C14" s="15">
        <v>3</v>
      </c>
      <c r="D14" s="14">
        <v>4</v>
      </c>
      <c r="E14" s="16">
        <v>5</v>
      </c>
      <c r="F14" s="17">
        <v>6</v>
      </c>
      <c r="G14" s="2"/>
    </row>
    <row r="15" spans="1:7" x14ac:dyDescent="0.3">
      <c r="A15" s="13"/>
      <c r="B15" s="14" t="s">
        <v>140</v>
      </c>
      <c r="C15" s="15"/>
      <c r="D15" s="14"/>
      <c r="E15" s="16"/>
      <c r="F15" s="17"/>
      <c r="G15" s="2"/>
    </row>
    <row r="16" spans="1:7" x14ac:dyDescent="0.3">
      <c r="A16" s="18">
        <v>1</v>
      </c>
      <c r="B16" s="19" t="s">
        <v>151</v>
      </c>
      <c r="C16" s="20"/>
      <c r="D16" s="59"/>
      <c r="E16" s="22"/>
      <c r="F16" s="23">
        <f t="shared" ref="F16:F62" si="0">D16*E16</f>
        <v>0</v>
      </c>
      <c r="G16" s="2"/>
    </row>
    <row r="17" spans="1:7" x14ac:dyDescent="0.3">
      <c r="A17" s="18">
        <v>2</v>
      </c>
      <c r="B17" s="19" t="s">
        <v>142</v>
      </c>
      <c r="C17" s="20" t="s">
        <v>83</v>
      </c>
      <c r="D17" s="59">
        <v>47</v>
      </c>
      <c r="E17" s="22">
        <v>11</v>
      </c>
      <c r="F17" s="23">
        <f t="shared" si="0"/>
        <v>517</v>
      </c>
      <c r="G17" s="2"/>
    </row>
    <row r="18" spans="1:7" x14ac:dyDescent="0.3">
      <c r="A18" s="18">
        <v>3</v>
      </c>
      <c r="B18" s="19" t="s">
        <v>143</v>
      </c>
      <c r="C18" s="20" t="s">
        <v>83</v>
      </c>
      <c r="D18" s="59">
        <v>500</v>
      </c>
      <c r="E18" s="22">
        <v>0.22500000000000001</v>
      </c>
      <c r="F18" s="23">
        <f t="shared" si="0"/>
        <v>112.5</v>
      </c>
      <c r="G18" s="2"/>
    </row>
    <row r="19" spans="1:7" x14ac:dyDescent="0.3">
      <c r="A19" s="18">
        <v>4</v>
      </c>
      <c r="B19" s="19" t="s">
        <v>144</v>
      </c>
      <c r="C19" s="20" t="s">
        <v>83</v>
      </c>
      <c r="D19" s="59">
        <v>100</v>
      </c>
      <c r="E19" s="22">
        <v>1.41</v>
      </c>
      <c r="F19" s="23">
        <f t="shared" si="0"/>
        <v>141</v>
      </c>
      <c r="G19" s="2"/>
    </row>
    <row r="20" spans="1:7" x14ac:dyDescent="0.3">
      <c r="A20" s="18">
        <v>5</v>
      </c>
      <c r="B20" s="19" t="s">
        <v>145</v>
      </c>
      <c r="C20" s="20" t="s">
        <v>83</v>
      </c>
      <c r="D20" s="59">
        <v>1000</v>
      </c>
      <c r="E20" s="22">
        <v>0.378</v>
      </c>
      <c r="F20" s="23">
        <f t="shared" si="0"/>
        <v>378</v>
      </c>
      <c r="G20" s="2"/>
    </row>
    <row r="21" spans="1:7" x14ac:dyDescent="0.3">
      <c r="A21" s="18">
        <v>6</v>
      </c>
      <c r="B21" s="19" t="s">
        <v>146</v>
      </c>
      <c r="C21" s="20" t="s">
        <v>83</v>
      </c>
      <c r="D21" s="59">
        <v>600</v>
      </c>
      <c r="E21" s="22">
        <v>0.58499999999999996</v>
      </c>
      <c r="F21" s="23">
        <f t="shared" si="0"/>
        <v>351</v>
      </c>
      <c r="G21" s="2"/>
    </row>
    <row r="22" spans="1:7" x14ac:dyDescent="0.3">
      <c r="A22" s="18">
        <v>7</v>
      </c>
      <c r="B22" s="19" t="s">
        <v>147</v>
      </c>
      <c r="C22" s="20" t="s">
        <v>83</v>
      </c>
      <c r="D22" s="59">
        <v>200</v>
      </c>
      <c r="E22" s="22">
        <v>0.87</v>
      </c>
      <c r="F22" s="23">
        <f t="shared" si="0"/>
        <v>174</v>
      </c>
      <c r="G22" s="2"/>
    </row>
    <row r="23" spans="1:7" x14ac:dyDescent="0.3">
      <c r="A23" s="18">
        <v>8</v>
      </c>
      <c r="B23" s="19" t="s">
        <v>148</v>
      </c>
      <c r="C23" s="20" t="s">
        <v>83</v>
      </c>
      <c r="D23" s="59">
        <v>100</v>
      </c>
      <c r="E23" s="22">
        <v>8.9600000000000009</v>
      </c>
      <c r="F23" s="23">
        <f t="shared" si="0"/>
        <v>896.00000000000011</v>
      </c>
      <c r="G23" s="2"/>
    </row>
    <row r="24" spans="1:7" x14ac:dyDescent="0.3">
      <c r="A24" s="18">
        <v>9</v>
      </c>
      <c r="B24" s="19" t="s">
        <v>149</v>
      </c>
      <c r="C24" s="20" t="s">
        <v>83</v>
      </c>
      <c r="D24" s="59">
        <v>100</v>
      </c>
      <c r="E24" s="22">
        <v>13.7</v>
      </c>
      <c r="F24" s="23">
        <f t="shared" si="0"/>
        <v>1370</v>
      </c>
      <c r="G24" s="2"/>
    </row>
    <row r="25" spans="1:7" x14ac:dyDescent="0.3">
      <c r="A25" s="18">
        <v>10</v>
      </c>
      <c r="B25" s="19" t="s">
        <v>150</v>
      </c>
      <c r="C25" s="20" t="s">
        <v>83</v>
      </c>
      <c r="D25" s="59">
        <v>2817</v>
      </c>
      <c r="E25" s="22">
        <v>4.95</v>
      </c>
      <c r="F25" s="23">
        <f t="shared" si="0"/>
        <v>13944.15</v>
      </c>
      <c r="G25" s="2"/>
    </row>
    <row r="26" spans="1:7" x14ac:dyDescent="0.3">
      <c r="A26" s="18">
        <v>11</v>
      </c>
      <c r="B26" s="19" t="s">
        <v>152</v>
      </c>
      <c r="C26" s="20" t="s">
        <v>38</v>
      </c>
      <c r="D26" s="59">
        <v>4</v>
      </c>
      <c r="E26" s="22">
        <v>7.5</v>
      </c>
      <c r="F26" s="23">
        <f t="shared" si="0"/>
        <v>30</v>
      </c>
      <c r="G26" s="2"/>
    </row>
    <row r="27" spans="1:7" x14ac:dyDescent="0.3">
      <c r="A27" s="18">
        <v>12</v>
      </c>
      <c r="B27" s="19" t="s">
        <v>153</v>
      </c>
      <c r="C27" s="20" t="s">
        <v>38</v>
      </c>
      <c r="D27" s="59">
        <v>2</v>
      </c>
      <c r="E27" s="22">
        <v>1.4</v>
      </c>
      <c r="F27" s="23">
        <f t="shared" si="0"/>
        <v>2.8</v>
      </c>
      <c r="G27" s="2"/>
    </row>
    <row r="28" spans="1:7" ht="21.75" customHeight="1" x14ac:dyDescent="0.3">
      <c r="A28" s="18">
        <v>13</v>
      </c>
      <c r="B28" s="19" t="s">
        <v>154</v>
      </c>
      <c r="C28" s="20" t="s">
        <v>38</v>
      </c>
      <c r="D28" s="59">
        <v>1</v>
      </c>
      <c r="E28" s="22">
        <v>43</v>
      </c>
      <c r="F28" s="82">
        <f t="shared" si="0"/>
        <v>43</v>
      </c>
      <c r="G28" s="2"/>
    </row>
    <row r="29" spans="1:7" x14ac:dyDescent="0.3">
      <c r="A29" s="18">
        <v>14</v>
      </c>
      <c r="B29" s="19" t="s">
        <v>155</v>
      </c>
      <c r="C29" s="20" t="s">
        <v>38</v>
      </c>
      <c r="D29" s="59">
        <v>4</v>
      </c>
      <c r="E29" s="22">
        <v>3.5</v>
      </c>
      <c r="F29" s="23">
        <f t="shared" si="0"/>
        <v>14</v>
      </c>
      <c r="G29" s="2"/>
    </row>
    <row r="30" spans="1:7" x14ac:dyDescent="0.3">
      <c r="A30" s="18">
        <v>15</v>
      </c>
      <c r="B30" s="19" t="s">
        <v>156</v>
      </c>
      <c r="C30" s="20" t="s">
        <v>38</v>
      </c>
      <c r="D30" s="59">
        <v>4</v>
      </c>
      <c r="E30" s="22">
        <v>1</v>
      </c>
      <c r="F30" s="23">
        <f t="shared" si="0"/>
        <v>4</v>
      </c>
      <c r="G30" s="2"/>
    </row>
    <row r="31" spans="1:7" ht="20.25" customHeight="1" x14ac:dyDescent="0.3">
      <c r="A31" s="18">
        <v>16</v>
      </c>
      <c r="B31" s="19" t="s">
        <v>157</v>
      </c>
      <c r="C31" s="20" t="s">
        <v>38</v>
      </c>
      <c r="D31" s="59">
        <v>4</v>
      </c>
      <c r="E31" s="22">
        <v>1.3</v>
      </c>
      <c r="F31" s="23">
        <f t="shared" si="0"/>
        <v>5.2</v>
      </c>
      <c r="G31" s="2"/>
    </row>
    <row r="32" spans="1:7" x14ac:dyDescent="0.3">
      <c r="A32" s="18">
        <v>17</v>
      </c>
      <c r="B32" s="19" t="s">
        <v>159</v>
      </c>
      <c r="C32" s="20" t="s">
        <v>38</v>
      </c>
      <c r="D32" s="59">
        <v>4</v>
      </c>
      <c r="E32" s="22">
        <v>8</v>
      </c>
      <c r="F32" s="23">
        <f t="shared" si="0"/>
        <v>32</v>
      </c>
      <c r="G32" s="2"/>
    </row>
    <row r="33" spans="1:7" x14ac:dyDescent="0.3">
      <c r="A33" s="18">
        <v>18</v>
      </c>
      <c r="B33" s="19" t="s">
        <v>158</v>
      </c>
      <c r="C33" s="20" t="s">
        <v>38</v>
      </c>
      <c r="D33" s="59">
        <v>1</v>
      </c>
      <c r="E33" s="22">
        <v>11</v>
      </c>
      <c r="F33" s="23">
        <f t="shared" si="0"/>
        <v>11</v>
      </c>
      <c r="G33" s="2"/>
    </row>
    <row r="34" spans="1:7" x14ac:dyDescent="0.3">
      <c r="A34" s="18">
        <v>19</v>
      </c>
      <c r="B34" s="19" t="s">
        <v>160</v>
      </c>
      <c r="C34" s="20" t="s">
        <v>83</v>
      </c>
      <c r="D34" s="59">
        <v>100</v>
      </c>
      <c r="E34" s="22">
        <v>1.2</v>
      </c>
      <c r="F34" s="23">
        <f t="shared" si="0"/>
        <v>120</v>
      </c>
      <c r="G34" s="2"/>
    </row>
    <row r="35" spans="1:7" s="93" customFormat="1" ht="16.5" customHeight="1" x14ac:dyDescent="0.25">
      <c r="A35" s="18">
        <v>20</v>
      </c>
      <c r="B35" s="94" t="s">
        <v>161</v>
      </c>
      <c r="C35" s="20" t="s">
        <v>38</v>
      </c>
      <c r="D35" s="59">
        <v>4</v>
      </c>
      <c r="E35" s="22">
        <v>41</v>
      </c>
      <c r="F35" s="82">
        <f t="shared" si="0"/>
        <v>164</v>
      </c>
      <c r="G35" s="92"/>
    </row>
    <row r="36" spans="1:7" s="93" customFormat="1" ht="17.25" customHeight="1" x14ac:dyDescent="0.25">
      <c r="A36" s="18">
        <v>21</v>
      </c>
      <c r="B36" s="94" t="s">
        <v>162</v>
      </c>
      <c r="C36" s="20" t="s">
        <v>38</v>
      </c>
      <c r="D36" s="59">
        <v>2</v>
      </c>
      <c r="E36" s="22">
        <v>209</v>
      </c>
      <c r="F36" s="82">
        <f t="shared" si="0"/>
        <v>418</v>
      </c>
      <c r="G36" s="92"/>
    </row>
    <row r="37" spans="1:7" ht="20.25" customHeight="1" x14ac:dyDescent="0.3">
      <c r="A37" s="18">
        <v>22</v>
      </c>
      <c r="B37" s="19" t="s">
        <v>163</v>
      </c>
      <c r="C37" s="20" t="s">
        <v>38</v>
      </c>
      <c r="D37" s="59">
        <v>2</v>
      </c>
      <c r="E37" s="22">
        <v>226</v>
      </c>
      <c r="F37" s="82">
        <f t="shared" si="0"/>
        <v>452</v>
      </c>
      <c r="G37" s="2"/>
    </row>
    <row r="38" spans="1:7" x14ac:dyDescent="0.3">
      <c r="A38" s="18">
        <v>23</v>
      </c>
      <c r="B38" s="19" t="s">
        <v>165</v>
      </c>
      <c r="C38" s="20" t="s">
        <v>83</v>
      </c>
      <c r="D38" s="59">
        <v>90</v>
      </c>
      <c r="E38" s="22">
        <v>3.5</v>
      </c>
      <c r="F38" s="23">
        <f t="shared" si="0"/>
        <v>315</v>
      </c>
      <c r="G38" s="2"/>
    </row>
    <row r="39" spans="1:7" x14ac:dyDescent="0.3">
      <c r="A39" s="18">
        <v>24</v>
      </c>
      <c r="B39" s="19" t="s">
        <v>166</v>
      </c>
      <c r="C39" s="20" t="s">
        <v>83</v>
      </c>
      <c r="D39" s="59">
        <v>60</v>
      </c>
      <c r="E39" s="22">
        <v>7.5</v>
      </c>
      <c r="F39" s="23">
        <f t="shared" si="0"/>
        <v>450</v>
      </c>
      <c r="G39" s="2"/>
    </row>
    <row r="40" spans="1:7" x14ac:dyDescent="0.3">
      <c r="A40" s="18">
        <v>25</v>
      </c>
      <c r="B40" s="19" t="s">
        <v>167</v>
      </c>
      <c r="C40" s="20" t="s">
        <v>92</v>
      </c>
      <c r="D40" s="59">
        <v>1</v>
      </c>
      <c r="E40" s="96">
        <v>14000</v>
      </c>
      <c r="F40" s="23">
        <f t="shared" si="0"/>
        <v>14000</v>
      </c>
      <c r="G40" s="2"/>
    </row>
    <row r="41" spans="1:7" x14ac:dyDescent="0.3">
      <c r="A41" s="18">
        <v>26</v>
      </c>
      <c r="B41" s="25" t="s">
        <v>134</v>
      </c>
      <c r="C41" s="20" t="s">
        <v>38</v>
      </c>
      <c r="D41" s="29">
        <v>2</v>
      </c>
      <c r="E41" s="27">
        <v>5500</v>
      </c>
      <c r="F41" s="23">
        <f t="shared" si="0"/>
        <v>11000</v>
      </c>
      <c r="G41" s="2"/>
    </row>
    <row r="42" spans="1:7" x14ac:dyDescent="0.3">
      <c r="A42" s="18">
        <v>27</v>
      </c>
      <c r="B42" s="25" t="s">
        <v>135</v>
      </c>
      <c r="C42" s="20" t="s">
        <v>38</v>
      </c>
      <c r="D42" s="29">
        <v>29</v>
      </c>
      <c r="E42" s="27">
        <f>251.68/44</f>
        <v>5.72</v>
      </c>
      <c r="F42" s="23">
        <f t="shared" si="0"/>
        <v>165.88</v>
      </c>
      <c r="G42" s="2"/>
    </row>
    <row r="43" spans="1:7" x14ac:dyDescent="0.3">
      <c r="A43" s="18">
        <v>28</v>
      </c>
      <c r="B43" s="25" t="s">
        <v>136</v>
      </c>
      <c r="C43" s="20" t="s">
        <v>38</v>
      </c>
      <c r="D43" s="29">
        <v>2</v>
      </c>
      <c r="E43" s="27">
        <v>2000</v>
      </c>
      <c r="F43" s="23">
        <f t="shared" si="0"/>
        <v>4000</v>
      </c>
      <c r="G43" s="2"/>
    </row>
    <row r="44" spans="1:7" x14ac:dyDescent="0.3">
      <c r="A44" s="18">
        <v>29</v>
      </c>
      <c r="B44" s="25" t="s">
        <v>137</v>
      </c>
      <c r="C44" s="20" t="s">
        <v>38</v>
      </c>
      <c r="D44" s="29">
        <v>33</v>
      </c>
      <c r="E44" s="27">
        <v>41</v>
      </c>
      <c r="F44" s="23">
        <f t="shared" si="0"/>
        <v>1353</v>
      </c>
      <c r="G44" s="2"/>
    </row>
    <row r="45" spans="1:7" x14ac:dyDescent="0.3">
      <c r="A45" s="18">
        <v>30</v>
      </c>
      <c r="B45" s="25" t="s">
        <v>138</v>
      </c>
      <c r="C45" s="20" t="s">
        <v>38</v>
      </c>
      <c r="D45" s="29">
        <v>40</v>
      </c>
      <c r="E45" s="27">
        <f>2880/60</f>
        <v>48</v>
      </c>
      <c r="F45" s="23">
        <f t="shared" si="0"/>
        <v>1920</v>
      </c>
      <c r="G45" s="2"/>
    </row>
    <row r="46" spans="1:7" x14ac:dyDescent="0.3">
      <c r="A46" s="18">
        <v>31</v>
      </c>
      <c r="B46" s="25" t="s">
        <v>139</v>
      </c>
      <c r="C46" s="20" t="s">
        <v>38</v>
      </c>
      <c r="D46" s="29">
        <v>400</v>
      </c>
      <c r="E46" s="27">
        <v>1</v>
      </c>
      <c r="F46" s="23">
        <f t="shared" si="0"/>
        <v>400</v>
      </c>
      <c r="G46" s="2"/>
    </row>
    <row r="47" spans="1:7" x14ac:dyDescent="0.3">
      <c r="A47" s="18">
        <v>32</v>
      </c>
      <c r="B47" s="89" t="s">
        <v>141</v>
      </c>
      <c r="C47" s="90" t="s">
        <v>92</v>
      </c>
      <c r="D47" s="29">
        <v>1</v>
      </c>
      <c r="E47" s="91">
        <v>37250</v>
      </c>
      <c r="F47" s="23">
        <f t="shared" si="0"/>
        <v>37250</v>
      </c>
      <c r="G47" s="2"/>
    </row>
    <row r="48" spans="1:7" x14ac:dyDescent="0.3">
      <c r="A48" s="18">
        <v>33</v>
      </c>
      <c r="B48" s="89" t="s">
        <v>304</v>
      </c>
      <c r="C48" s="90" t="s">
        <v>92</v>
      </c>
      <c r="D48" s="29">
        <v>1</v>
      </c>
      <c r="E48" s="91">
        <v>5000</v>
      </c>
      <c r="F48" s="23">
        <f t="shared" si="0"/>
        <v>5000</v>
      </c>
      <c r="G48" s="2"/>
    </row>
    <row r="49" spans="1:7" x14ac:dyDescent="0.3">
      <c r="A49" s="18">
        <v>34</v>
      </c>
      <c r="B49" s="89" t="s">
        <v>189</v>
      </c>
      <c r="C49" s="90" t="s">
        <v>92</v>
      </c>
      <c r="D49" s="29">
        <v>1</v>
      </c>
      <c r="E49" s="91">
        <v>1525</v>
      </c>
      <c r="F49" s="23">
        <f t="shared" si="0"/>
        <v>1525</v>
      </c>
      <c r="G49" s="2"/>
    </row>
    <row r="50" spans="1:7" x14ac:dyDescent="0.3">
      <c r="A50" s="18">
        <v>35</v>
      </c>
      <c r="B50" s="25" t="s">
        <v>128</v>
      </c>
      <c r="C50" s="20" t="s">
        <v>127</v>
      </c>
      <c r="D50" s="29">
        <v>700</v>
      </c>
      <c r="E50" s="27">
        <v>27</v>
      </c>
      <c r="F50" s="23">
        <f t="shared" si="0"/>
        <v>18900</v>
      </c>
      <c r="G50" s="2"/>
    </row>
    <row r="51" spans="1:7" x14ac:dyDescent="0.3">
      <c r="A51" s="18">
        <v>36</v>
      </c>
      <c r="B51" s="25" t="s">
        <v>129</v>
      </c>
      <c r="C51" s="20" t="s">
        <v>127</v>
      </c>
      <c r="D51" s="29">
        <v>1800</v>
      </c>
      <c r="E51" s="27">
        <v>0.38</v>
      </c>
      <c r="F51" s="23">
        <f t="shared" si="0"/>
        <v>684</v>
      </c>
      <c r="G51" s="2"/>
    </row>
    <row r="52" spans="1:7" x14ac:dyDescent="0.3">
      <c r="A52" s="18">
        <v>37</v>
      </c>
      <c r="B52" s="25" t="s">
        <v>130</v>
      </c>
      <c r="C52" s="20" t="s">
        <v>127</v>
      </c>
      <c r="D52" s="29">
        <v>280</v>
      </c>
      <c r="E52" s="27">
        <v>0.87</v>
      </c>
      <c r="F52" s="23">
        <f t="shared" si="0"/>
        <v>243.6</v>
      </c>
      <c r="G52" s="2"/>
    </row>
    <row r="53" spans="1:7" x14ac:dyDescent="0.3">
      <c r="A53" s="18">
        <v>38</v>
      </c>
      <c r="B53" s="25" t="s">
        <v>131</v>
      </c>
      <c r="C53" s="20" t="s">
        <v>127</v>
      </c>
      <c r="D53" s="29">
        <v>5000</v>
      </c>
      <c r="E53" s="27">
        <v>2.06</v>
      </c>
      <c r="F53" s="23">
        <f t="shared" si="0"/>
        <v>10300</v>
      </c>
      <c r="G53" s="2"/>
    </row>
    <row r="54" spans="1:7" x14ac:dyDescent="0.3">
      <c r="A54" s="18">
        <v>39</v>
      </c>
      <c r="B54" s="25" t="s">
        <v>132</v>
      </c>
      <c r="C54" s="20" t="s">
        <v>127</v>
      </c>
      <c r="D54" s="29">
        <v>50</v>
      </c>
      <c r="E54" s="27">
        <v>8.9600000000000009</v>
      </c>
      <c r="F54" s="23">
        <f t="shared" si="0"/>
        <v>448.00000000000006</v>
      </c>
      <c r="G54" s="2"/>
    </row>
    <row r="55" spans="1:7" x14ac:dyDescent="0.3">
      <c r="A55" s="18">
        <v>40</v>
      </c>
      <c r="B55" s="25" t="s">
        <v>133</v>
      </c>
      <c r="C55" s="20" t="s">
        <v>127</v>
      </c>
      <c r="D55" s="29">
        <v>500</v>
      </c>
      <c r="E55" s="27">
        <v>2.2999999999999998</v>
      </c>
      <c r="F55" s="23">
        <f t="shared" si="0"/>
        <v>1150</v>
      </c>
      <c r="G55" s="2"/>
    </row>
    <row r="56" spans="1:7" ht="21.75" customHeight="1" x14ac:dyDescent="0.3">
      <c r="A56" s="18">
        <v>41</v>
      </c>
      <c r="B56" s="81" t="s">
        <v>193</v>
      </c>
      <c r="C56" s="20"/>
      <c r="D56" s="59"/>
      <c r="E56" s="96"/>
      <c r="F56" s="23">
        <f t="shared" si="0"/>
        <v>0</v>
      </c>
      <c r="G56" s="2"/>
    </row>
    <row r="57" spans="1:7" x14ac:dyDescent="0.3">
      <c r="A57" s="18">
        <v>42</v>
      </c>
      <c r="B57" s="19" t="s">
        <v>188</v>
      </c>
      <c r="C57" s="20" t="s">
        <v>38</v>
      </c>
      <c r="D57" s="59">
        <v>110</v>
      </c>
      <c r="E57" s="96">
        <v>17.600000000000001</v>
      </c>
      <c r="F57" s="23">
        <f t="shared" si="0"/>
        <v>1936.0000000000002</v>
      </c>
      <c r="G57" s="2"/>
    </row>
    <row r="58" spans="1:7" x14ac:dyDescent="0.3">
      <c r="A58" s="18">
        <v>43</v>
      </c>
      <c r="B58" s="19" t="s">
        <v>190</v>
      </c>
      <c r="C58" s="20" t="s">
        <v>38</v>
      </c>
      <c r="D58" s="59">
        <v>4</v>
      </c>
      <c r="E58" s="96">
        <v>10.9</v>
      </c>
      <c r="F58" s="23">
        <f t="shared" si="0"/>
        <v>43.6</v>
      </c>
      <c r="G58" s="2"/>
    </row>
    <row r="59" spans="1:7" x14ac:dyDescent="0.3">
      <c r="A59" s="18">
        <v>44</v>
      </c>
      <c r="B59" s="19" t="s">
        <v>191</v>
      </c>
      <c r="C59" s="20" t="s">
        <v>38</v>
      </c>
      <c r="D59" s="59">
        <v>20</v>
      </c>
      <c r="E59" s="96">
        <v>0.98</v>
      </c>
      <c r="F59" s="23">
        <f t="shared" si="0"/>
        <v>19.600000000000001</v>
      </c>
      <c r="G59" s="2"/>
    </row>
    <row r="60" spans="1:7" x14ac:dyDescent="0.3">
      <c r="A60" s="18">
        <v>45</v>
      </c>
      <c r="B60" s="19" t="s">
        <v>192</v>
      </c>
      <c r="C60" s="20" t="s">
        <v>38</v>
      </c>
      <c r="D60" s="59">
        <v>490</v>
      </c>
      <c r="E60" s="96">
        <v>17.600000000000001</v>
      </c>
      <c r="F60" s="23">
        <f t="shared" si="0"/>
        <v>8624</v>
      </c>
      <c r="G60" s="2"/>
    </row>
    <row r="61" spans="1:7" x14ac:dyDescent="0.3">
      <c r="A61" s="18">
        <v>46</v>
      </c>
      <c r="B61" s="19" t="s">
        <v>194</v>
      </c>
      <c r="C61" s="20" t="s">
        <v>38</v>
      </c>
      <c r="D61" s="59">
        <v>80</v>
      </c>
      <c r="E61" s="96">
        <v>9</v>
      </c>
      <c r="F61" s="23">
        <f t="shared" si="0"/>
        <v>720</v>
      </c>
      <c r="G61" s="2"/>
    </row>
    <row r="62" spans="1:7" x14ac:dyDescent="0.3">
      <c r="A62" s="18">
        <v>47</v>
      </c>
      <c r="B62" s="19" t="s">
        <v>195</v>
      </c>
      <c r="C62" s="20" t="s">
        <v>38</v>
      </c>
      <c r="D62" s="59">
        <v>80</v>
      </c>
      <c r="E62" s="96">
        <v>17.600000000000001</v>
      </c>
      <c r="F62" s="23">
        <f t="shared" si="0"/>
        <v>1408</v>
      </c>
      <c r="G62" s="2"/>
    </row>
    <row r="63" spans="1:7" x14ac:dyDescent="0.3">
      <c r="A63" s="18">
        <v>48</v>
      </c>
      <c r="B63" s="81" t="s">
        <v>168</v>
      </c>
      <c r="C63" s="20" t="s">
        <v>182</v>
      </c>
      <c r="D63" s="59">
        <v>2200</v>
      </c>
      <c r="E63" s="96"/>
      <c r="F63" s="23"/>
      <c r="G63" s="2"/>
    </row>
    <row r="64" spans="1:7" x14ac:dyDescent="0.3">
      <c r="A64" s="18">
        <v>49</v>
      </c>
      <c r="B64" s="19" t="s">
        <v>169</v>
      </c>
      <c r="C64" s="20" t="s">
        <v>127</v>
      </c>
      <c r="D64" s="59">
        <v>192</v>
      </c>
      <c r="E64" s="96">
        <v>2.94</v>
      </c>
      <c r="F64" s="23">
        <f t="shared" ref="F64:F67" si="1">D64*E64</f>
        <v>564.48</v>
      </c>
      <c r="G64" s="2"/>
    </row>
    <row r="65" spans="1:7" x14ac:dyDescent="0.3">
      <c r="A65" s="18">
        <v>50</v>
      </c>
      <c r="B65" s="19" t="s">
        <v>170</v>
      </c>
      <c r="C65" s="20" t="s">
        <v>127</v>
      </c>
      <c r="D65" s="59">
        <v>2996</v>
      </c>
      <c r="E65" s="22">
        <v>4.7</v>
      </c>
      <c r="F65" s="23">
        <f t="shared" si="1"/>
        <v>14081.2</v>
      </c>
      <c r="G65" s="2"/>
    </row>
    <row r="66" spans="1:7" x14ac:dyDescent="0.3">
      <c r="A66" s="18">
        <v>51</v>
      </c>
      <c r="B66" s="19" t="s">
        <v>171</v>
      </c>
      <c r="C66" s="20" t="s">
        <v>127</v>
      </c>
      <c r="D66" s="59">
        <v>999</v>
      </c>
      <c r="E66" s="22">
        <v>1.3029999999999999</v>
      </c>
      <c r="F66" s="23">
        <f t="shared" si="1"/>
        <v>1301.6969999999999</v>
      </c>
      <c r="G66" s="2"/>
    </row>
    <row r="67" spans="1:7" x14ac:dyDescent="0.3">
      <c r="A67" s="18">
        <v>52</v>
      </c>
      <c r="B67" s="19" t="s">
        <v>172</v>
      </c>
      <c r="C67" s="20" t="s">
        <v>127</v>
      </c>
      <c r="D67" s="59">
        <v>90</v>
      </c>
      <c r="E67" s="22">
        <v>12.8</v>
      </c>
      <c r="F67" s="23">
        <f t="shared" si="1"/>
        <v>1152</v>
      </c>
      <c r="G67" s="2"/>
    </row>
    <row r="68" spans="1:7" x14ac:dyDescent="0.3">
      <c r="A68" s="18">
        <v>53</v>
      </c>
      <c r="B68" s="89" t="s">
        <v>173</v>
      </c>
      <c r="C68" s="20" t="s">
        <v>127</v>
      </c>
      <c r="D68" s="29">
        <v>4000</v>
      </c>
      <c r="E68" s="27">
        <v>2.94</v>
      </c>
      <c r="F68" s="23">
        <f t="shared" ref="F68:F86" si="2">D68*E68</f>
        <v>11760</v>
      </c>
      <c r="G68" s="2"/>
    </row>
    <row r="69" spans="1:7" x14ac:dyDescent="0.3">
      <c r="A69" s="18">
        <v>54</v>
      </c>
      <c r="B69" s="89" t="s">
        <v>175</v>
      </c>
      <c r="C69" s="20" t="s">
        <v>127</v>
      </c>
      <c r="D69" s="29">
        <v>200</v>
      </c>
      <c r="E69" s="27">
        <v>1.3</v>
      </c>
      <c r="F69" s="23">
        <f t="shared" si="2"/>
        <v>260</v>
      </c>
      <c r="G69" s="2"/>
    </row>
    <row r="70" spans="1:7" x14ac:dyDescent="0.3">
      <c r="A70" s="18">
        <v>55</v>
      </c>
      <c r="B70" s="89" t="s">
        <v>174</v>
      </c>
      <c r="C70" s="20" t="s">
        <v>127</v>
      </c>
      <c r="D70" s="29">
        <v>60</v>
      </c>
      <c r="E70" s="27">
        <v>22.5</v>
      </c>
      <c r="F70" s="23">
        <f t="shared" si="2"/>
        <v>1350</v>
      </c>
      <c r="G70" s="2"/>
    </row>
    <row r="71" spans="1:7" x14ac:dyDescent="0.3">
      <c r="A71" s="18">
        <v>56</v>
      </c>
      <c r="B71" s="89" t="s">
        <v>176</v>
      </c>
      <c r="C71" s="20" t="s">
        <v>127</v>
      </c>
      <c r="D71" s="29">
        <v>3800</v>
      </c>
      <c r="E71" s="27">
        <v>4.96</v>
      </c>
      <c r="F71" s="23">
        <f t="shared" si="2"/>
        <v>18848</v>
      </c>
      <c r="G71" s="2"/>
    </row>
    <row r="72" spans="1:7" x14ac:dyDescent="0.3">
      <c r="A72" s="18">
        <v>57</v>
      </c>
      <c r="B72" s="89" t="s">
        <v>177</v>
      </c>
      <c r="C72" s="20" t="s">
        <v>127</v>
      </c>
      <c r="D72" s="29">
        <v>100</v>
      </c>
      <c r="E72" s="27">
        <v>9.5399999999999991</v>
      </c>
      <c r="F72" s="23">
        <f t="shared" si="2"/>
        <v>953.99999999999989</v>
      </c>
      <c r="G72" s="2"/>
    </row>
    <row r="73" spans="1:7" x14ac:dyDescent="0.3">
      <c r="A73" s="18">
        <v>58</v>
      </c>
      <c r="B73" s="89" t="s">
        <v>178</v>
      </c>
      <c r="C73" s="20" t="s">
        <v>127</v>
      </c>
      <c r="D73" s="29">
        <v>100</v>
      </c>
      <c r="E73" s="27">
        <v>14.8</v>
      </c>
      <c r="F73" s="23">
        <f t="shared" si="2"/>
        <v>1480</v>
      </c>
      <c r="G73" s="2"/>
    </row>
    <row r="74" spans="1:7" x14ac:dyDescent="0.3">
      <c r="A74" s="18">
        <v>59</v>
      </c>
      <c r="B74" s="89" t="s">
        <v>179</v>
      </c>
      <c r="C74" s="20" t="s">
        <v>127</v>
      </c>
      <c r="D74" s="29">
        <v>1500</v>
      </c>
      <c r="E74" s="27">
        <v>0.31</v>
      </c>
      <c r="F74" s="23">
        <f t="shared" si="2"/>
        <v>465</v>
      </c>
      <c r="G74" s="2"/>
    </row>
    <row r="75" spans="1:7" x14ac:dyDescent="0.3">
      <c r="A75" s="18">
        <v>60</v>
      </c>
      <c r="B75" s="89" t="s">
        <v>180</v>
      </c>
      <c r="C75" s="20" t="s">
        <v>127</v>
      </c>
      <c r="D75" s="29">
        <v>100</v>
      </c>
      <c r="E75" s="27">
        <v>1.41</v>
      </c>
      <c r="F75" s="23">
        <f t="shared" si="2"/>
        <v>141</v>
      </c>
      <c r="G75" s="2"/>
    </row>
    <row r="76" spans="1:7" x14ac:dyDescent="0.3">
      <c r="A76" s="18">
        <v>61</v>
      </c>
      <c r="B76" s="89" t="s">
        <v>181</v>
      </c>
      <c r="C76" s="20" t="s">
        <v>127</v>
      </c>
      <c r="D76" s="29">
        <v>100</v>
      </c>
      <c r="E76" s="27">
        <v>0.85</v>
      </c>
      <c r="F76" s="23">
        <f t="shared" si="2"/>
        <v>85</v>
      </c>
      <c r="G76" s="2"/>
    </row>
    <row r="77" spans="1:7" x14ac:dyDescent="0.3">
      <c r="A77" s="18">
        <v>62</v>
      </c>
      <c r="B77" s="89" t="s">
        <v>196</v>
      </c>
      <c r="C77" s="90" t="s">
        <v>38</v>
      </c>
      <c r="D77" s="29">
        <v>3133</v>
      </c>
      <c r="E77" s="27">
        <v>2.6</v>
      </c>
      <c r="F77" s="23">
        <f t="shared" si="2"/>
        <v>8145.8</v>
      </c>
      <c r="G77" s="2"/>
    </row>
    <row r="78" spans="1:7" x14ac:dyDescent="0.3">
      <c r="A78" s="18">
        <v>63</v>
      </c>
      <c r="B78" s="89" t="s">
        <v>197</v>
      </c>
      <c r="C78" s="90" t="s">
        <v>183</v>
      </c>
      <c r="D78" s="29">
        <v>500</v>
      </c>
      <c r="E78" s="27">
        <v>0.44</v>
      </c>
      <c r="F78" s="23">
        <f t="shared" si="2"/>
        <v>220</v>
      </c>
      <c r="G78" s="2"/>
    </row>
    <row r="79" spans="1:7" x14ac:dyDescent="0.3">
      <c r="A79" s="18">
        <v>64</v>
      </c>
      <c r="B79" s="89" t="s">
        <v>145</v>
      </c>
      <c r="C79" s="90" t="s">
        <v>183</v>
      </c>
      <c r="D79" s="29">
        <v>3000</v>
      </c>
      <c r="E79" s="27">
        <v>0.45329999999999998</v>
      </c>
      <c r="F79" s="23">
        <f t="shared" si="2"/>
        <v>1359.8999999999999</v>
      </c>
      <c r="G79" s="2"/>
    </row>
    <row r="80" spans="1:7" x14ac:dyDescent="0.3">
      <c r="A80" s="18">
        <v>65</v>
      </c>
      <c r="B80" s="89" t="s">
        <v>150</v>
      </c>
      <c r="C80" s="90" t="s">
        <v>183</v>
      </c>
      <c r="D80" s="29">
        <v>650</v>
      </c>
      <c r="E80" s="27">
        <v>6.96</v>
      </c>
      <c r="F80" s="23">
        <f t="shared" si="2"/>
        <v>4524</v>
      </c>
      <c r="G80" s="2"/>
    </row>
    <row r="81" spans="1:9" x14ac:dyDescent="0.3">
      <c r="A81" s="18">
        <v>66</v>
      </c>
      <c r="B81" s="89" t="s">
        <v>198</v>
      </c>
      <c r="C81" s="90" t="s">
        <v>183</v>
      </c>
      <c r="D81" s="29">
        <v>101</v>
      </c>
      <c r="E81" s="27">
        <v>12.3</v>
      </c>
      <c r="F81" s="23">
        <f t="shared" si="2"/>
        <v>1242.3000000000002</v>
      </c>
      <c r="G81" s="2"/>
    </row>
    <row r="82" spans="1:9" x14ac:dyDescent="0.3">
      <c r="A82" s="18">
        <v>67</v>
      </c>
      <c r="B82" s="89" t="s">
        <v>199</v>
      </c>
      <c r="C82" s="90" t="s">
        <v>183</v>
      </c>
      <c r="D82" s="29">
        <v>205</v>
      </c>
      <c r="E82" s="27">
        <v>36</v>
      </c>
      <c r="F82" s="23">
        <f t="shared" si="2"/>
        <v>7380</v>
      </c>
      <c r="G82" s="2"/>
    </row>
    <row r="83" spans="1:9" x14ac:dyDescent="0.3">
      <c r="A83" s="18">
        <v>68</v>
      </c>
      <c r="B83" s="89" t="s">
        <v>200</v>
      </c>
      <c r="C83" s="90" t="s">
        <v>183</v>
      </c>
      <c r="D83" s="29">
        <v>116</v>
      </c>
      <c r="E83" s="27">
        <v>3.56</v>
      </c>
      <c r="F83" s="23">
        <f t="shared" si="2"/>
        <v>412.96</v>
      </c>
      <c r="G83" s="2"/>
    </row>
    <row r="84" spans="1:9" x14ac:dyDescent="0.3">
      <c r="A84" s="18">
        <v>69</v>
      </c>
      <c r="B84" s="89" t="s">
        <v>201</v>
      </c>
      <c r="C84" s="90" t="s">
        <v>38</v>
      </c>
      <c r="D84" s="29">
        <v>1</v>
      </c>
      <c r="E84" s="91">
        <v>12720</v>
      </c>
      <c r="F84" s="23">
        <f t="shared" si="2"/>
        <v>12720</v>
      </c>
      <c r="G84" s="2"/>
    </row>
    <row r="85" spans="1:9" x14ac:dyDescent="0.3">
      <c r="A85" s="18">
        <v>70</v>
      </c>
      <c r="B85" s="89" t="s">
        <v>202</v>
      </c>
      <c r="C85" s="90" t="s">
        <v>92</v>
      </c>
      <c r="D85" s="29">
        <v>4</v>
      </c>
      <c r="E85" s="27">
        <v>1600</v>
      </c>
      <c r="F85" s="23">
        <f t="shared" si="2"/>
        <v>6400</v>
      </c>
      <c r="G85" s="2"/>
    </row>
    <row r="86" spans="1:9" x14ac:dyDescent="0.3">
      <c r="A86" s="18">
        <v>71</v>
      </c>
      <c r="B86" s="25" t="s">
        <v>233</v>
      </c>
      <c r="C86" s="20" t="s">
        <v>218</v>
      </c>
      <c r="D86" s="30">
        <v>5</v>
      </c>
      <c r="E86" s="27">
        <v>0.8</v>
      </c>
      <c r="F86" s="23">
        <f t="shared" si="2"/>
        <v>4</v>
      </c>
      <c r="G86" s="2"/>
    </row>
    <row r="87" spans="1:9" ht="19.5" thickBot="1" x14ac:dyDescent="0.35">
      <c r="A87" s="18"/>
      <c r="B87" s="89"/>
      <c r="C87" s="90"/>
      <c r="D87" s="29"/>
      <c r="E87" s="27"/>
      <c r="F87" s="23"/>
      <c r="G87" s="2"/>
    </row>
    <row r="88" spans="1:9" ht="19.5" x14ac:dyDescent="0.3">
      <c r="A88" s="108" t="s">
        <v>30</v>
      </c>
      <c r="B88" s="109"/>
      <c r="C88" s="37"/>
      <c r="D88" s="38"/>
      <c r="E88" s="39"/>
      <c r="F88" s="40">
        <f>SUM(F16:F87)</f>
        <v>235886.66699999999</v>
      </c>
      <c r="G88" s="41"/>
      <c r="I88" s="5" t="s">
        <v>27</v>
      </c>
    </row>
    <row r="89" spans="1:9" ht="19.5" x14ac:dyDescent="0.3">
      <c r="A89" s="110" t="s">
        <v>31</v>
      </c>
      <c r="B89" s="111"/>
      <c r="C89" s="42"/>
      <c r="D89" s="42"/>
      <c r="E89" s="43"/>
      <c r="F89" s="44">
        <f>F88*0.18</f>
        <v>42459.600059999997</v>
      </c>
      <c r="G89" s="41"/>
    </row>
    <row r="90" spans="1:9" ht="20.25" thickBot="1" x14ac:dyDescent="0.35">
      <c r="A90" s="112" t="s">
        <v>32</v>
      </c>
      <c r="B90" s="113"/>
      <c r="C90" s="45"/>
      <c r="D90" s="45"/>
      <c r="E90" s="46"/>
      <c r="F90" s="47">
        <f>SUM(F88+F89)</f>
        <v>278346.26705999998</v>
      </c>
      <c r="G90" s="41"/>
    </row>
    <row r="91" spans="1:9" ht="19.5" x14ac:dyDescent="0.3">
      <c r="A91" s="48"/>
      <c r="B91" s="48"/>
      <c r="C91" s="49"/>
      <c r="D91" s="49"/>
      <c r="E91" s="50"/>
      <c r="F91" s="51"/>
      <c r="G91" s="41"/>
    </row>
    <row r="92" spans="1:9" ht="19.5" x14ac:dyDescent="0.3">
      <c r="A92" s="48"/>
      <c r="B92" s="48"/>
      <c r="C92" s="49"/>
      <c r="D92" s="49"/>
      <c r="E92" s="50"/>
      <c r="F92" s="51"/>
      <c r="G92" s="41"/>
    </row>
    <row r="93" spans="1:9" x14ac:dyDescent="0.3">
      <c r="A93" s="52" t="s">
        <v>33</v>
      </c>
      <c r="B93" s="52"/>
      <c r="C93" s="12"/>
      <c r="D93" s="71"/>
      <c r="E93" s="53" t="s">
        <v>34</v>
      </c>
      <c r="F93" s="52"/>
      <c r="G93" s="41"/>
    </row>
    <row r="94" spans="1:9" x14ac:dyDescent="0.3">
      <c r="A94" s="12"/>
      <c r="B94" s="54"/>
      <c r="C94" s="3"/>
      <c r="D94" s="3"/>
      <c r="E94" s="55"/>
      <c r="F94" s="56"/>
      <c r="G94" s="2"/>
    </row>
    <row r="95" spans="1:9" x14ac:dyDescent="0.3">
      <c r="G95" s="57"/>
    </row>
    <row r="96" spans="1:9" x14ac:dyDescent="0.3">
      <c r="A96" s="12"/>
      <c r="B96" s="54" t="s">
        <v>35</v>
      </c>
      <c r="C96" s="12"/>
      <c r="D96" s="12"/>
      <c r="E96" s="53" t="s">
        <v>36</v>
      </c>
      <c r="F96" s="53"/>
      <c r="G96" s="2"/>
    </row>
    <row r="97" spans="1:7" x14ac:dyDescent="0.3">
      <c r="A97" s="2"/>
      <c r="B97" s="2"/>
      <c r="C97" s="12"/>
      <c r="D97" s="12"/>
      <c r="E97" s="53"/>
      <c r="F97" s="53"/>
      <c r="G97" s="2"/>
    </row>
    <row r="98" spans="1:7" x14ac:dyDescent="0.3">
      <c r="A98" s="54"/>
      <c r="C98" s="12"/>
      <c r="D98" s="12"/>
      <c r="F98" s="53"/>
      <c r="G98" s="2"/>
    </row>
    <row r="99" spans="1:7" x14ac:dyDescent="0.3">
      <c r="A99" s="114"/>
      <c r="B99" s="114"/>
      <c r="C99" s="12"/>
      <c r="D99" s="12"/>
      <c r="E99" s="53"/>
      <c r="F99" s="53"/>
      <c r="G99" s="2"/>
    </row>
    <row r="100" spans="1:7" x14ac:dyDescent="0.3">
      <c r="A100" s="2"/>
      <c r="B100" s="2"/>
      <c r="C100" s="12"/>
      <c r="D100" s="12"/>
      <c r="E100" s="53"/>
      <c r="F100" s="53"/>
      <c r="G100" s="2"/>
    </row>
    <row r="101" spans="1:7" x14ac:dyDescent="0.3">
      <c r="A101" s="2"/>
      <c r="B101" s="2"/>
      <c r="C101" s="12"/>
      <c r="D101" s="12"/>
      <c r="E101" s="53"/>
      <c r="F101" s="53"/>
      <c r="G101" s="2"/>
    </row>
    <row r="102" spans="1:7" x14ac:dyDescent="0.3">
      <c r="A102" s="2"/>
      <c r="B102" s="2"/>
      <c r="C102" s="12"/>
      <c r="D102" s="12"/>
      <c r="E102" s="53"/>
      <c r="F102" s="53"/>
      <c r="G102" s="2"/>
    </row>
    <row r="103" spans="1:7" x14ac:dyDescent="0.3">
      <c r="A103" s="115"/>
      <c r="B103" s="115"/>
      <c r="C103" s="12"/>
      <c r="D103" s="12"/>
      <c r="E103" s="53"/>
      <c r="F103" s="53"/>
      <c r="G103" s="2"/>
    </row>
    <row r="104" spans="1:7" x14ac:dyDescent="0.3">
      <c r="G104" s="2"/>
    </row>
    <row r="105" spans="1:7" x14ac:dyDescent="0.3">
      <c r="G105" s="2"/>
    </row>
    <row r="106" spans="1:7" x14ac:dyDescent="0.3">
      <c r="A106" s="116"/>
      <c r="B106" s="116"/>
      <c r="C106" s="104"/>
      <c r="D106" s="104"/>
      <c r="E106" s="104"/>
      <c r="F106" s="104"/>
      <c r="G106" s="2"/>
    </row>
    <row r="107" spans="1:7" x14ac:dyDescent="0.3">
      <c r="A107" s="105"/>
      <c r="B107" s="106"/>
      <c r="C107" s="12"/>
      <c r="D107" s="12"/>
      <c r="E107" s="107"/>
      <c r="F107" s="107"/>
      <c r="G107" s="2"/>
    </row>
  </sheetData>
  <mergeCells count="21">
    <mergeCell ref="C106:F106"/>
    <mergeCell ref="A107:B107"/>
    <mergeCell ref="E107:F107"/>
    <mergeCell ref="A88:B88"/>
    <mergeCell ref="A89:B89"/>
    <mergeCell ref="A90:B90"/>
    <mergeCell ref="A99:B99"/>
    <mergeCell ref="A103:B103"/>
    <mergeCell ref="A106:B106"/>
    <mergeCell ref="F11:F13"/>
    <mergeCell ref="C2:F2"/>
    <mergeCell ref="C4:F4"/>
    <mergeCell ref="C6:G6"/>
    <mergeCell ref="C7:F8"/>
    <mergeCell ref="A9:F9"/>
    <mergeCell ref="B10:F10"/>
    <mergeCell ref="A11:A13"/>
    <mergeCell ref="B11:B13"/>
    <mergeCell ref="C11:C13"/>
    <mergeCell ref="D11:D13"/>
    <mergeCell ref="E11:E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4" workbookViewId="0">
      <selection activeCell="C38" sqref="C38"/>
    </sheetView>
  </sheetViews>
  <sheetFormatPr defaultRowHeight="18.75" x14ac:dyDescent="0.3"/>
  <cols>
    <col min="1" max="1" width="7.140625" style="5" bestFit="1" customWidth="1"/>
    <col min="2" max="2" width="58" style="5" customWidth="1"/>
    <col min="3" max="3" width="10.5703125" style="5" customWidth="1"/>
    <col min="4" max="4" width="11" style="5" customWidth="1"/>
    <col min="5" max="5" width="11.42578125" style="5" customWidth="1"/>
    <col min="6" max="6" width="13.85546875" style="5" customWidth="1"/>
    <col min="7" max="16384" width="9.140625" style="5"/>
  </cols>
  <sheetData>
    <row r="1" spans="1:7" x14ac:dyDescent="0.3">
      <c r="A1" s="1"/>
      <c r="B1" s="2"/>
      <c r="C1" s="3"/>
      <c r="D1" s="1"/>
      <c r="E1" s="4"/>
      <c r="F1" s="4"/>
      <c r="G1" s="2"/>
    </row>
    <row r="2" spans="1:7" x14ac:dyDescent="0.3">
      <c r="A2" s="3"/>
      <c r="B2" s="6" t="s">
        <v>0</v>
      </c>
      <c r="C2" s="120" t="s">
        <v>1</v>
      </c>
      <c r="D2" s="120"/>
      <c r="E2" s="120"/>
      <c r="F2" s="120"/>
      <c r="G2" s="2"/>
    </row>
    <row r="3" spans="1:7" x14ac:dyDescent="0.3">
      <c r="A3" s="3"/>
      <c r="B3" s="6"/>
      <c r="C3" s="79"/>
      <c r="D3" s="79"/>
      <c r="E3" s="8"/>
      <c r="F3" s="79"/>
      <c r="G3" s="2"/>
    </row>
    <row r="4" spans="1:7" x14ac:dyDescent="0.3">
      <c r="A4" s="1"/>
      <c r="B4" s="9" t="s">
        <v>2</v>
      </c>
      <c r="C4" s="120" t="s">
        <v>1</v>
      </c>
      <c r="D4" s="120"/>
      <c r="E4" s="120"/>
      <c r="F4" s="120"/>
      <c r="G4" s="2"/>
    </row>
    <row r="5" spans="1:7" x14ac:dyDescent="0.3">
      <c r="A5" s="1"/>
      <c r="B5" s="9"/>
      <c r="C5" s="79"/>
      <c r="D5" s="79"/>
      <c r="E5" s="79"/>
      <c r="F5" s="79"/>
      <c r="G5" s="2"/>
    </row>
    <row r="6" spans="1:7" x14ac:dyDescent="0.3">
      <c r="A6" s="3"/>
      <c r="B6" s="10" t="s">
        <v>3</v>
      </c>
      <c r="C6" s="115" t="s">
        <v>4</v>
      </c>
      <c r="D6" s="115"/>
      <c r="E6" s="115"/>
      <c r="F6" s="115"/>
      <c r="G6" s="115"/>
    </row>
    <row r="7" spans="1:7" x14ac:dyDescent="0.3">
      <c r="A7" s="1"/>
      <c r="B7" s="10" t="s">
        <v>5</v>
      </c>
      <c r="C7" s="120" t="s">
        <v>6</v>
      </c>
      <c r="D7" s="120"/>
      <c r="E7" s="120"/>
      <c r="F7" s="120"/>
      <c r="G7" s="2"/>
    </row>
    <row r="8" spans="1:7" ht="77.25" customHeight="1" x14ac:dyDescent="0.3">
      <c r="A8" s="1"/>
      <c r="B8" s="10"/>
      <c r="C8" s="120"/>
      <c r="D8" s="120"/>
      <c r="E8" s="120"/>
      <c r="F8" s="120"/>
      <c r="G8" s="2"/>
    </row>
    <row r="9" spans="1:7" ht="42.75" customHeight="1" x14ac:dyDescent="0.3">
      <c r="A9" s="120" t="s">
        <v>278</v>
      </c>
      <c r="B9" s="120"/>
      <c r="C9" s="120"/>
      <c r="D9" s="120"/>
      <c r="E9" s="120"/>
      <c r="F9" s="120"/>
      <c r="G9" s="2"/>
    </row>
    <row r="10" spans="1:7" ht="19.5" thickBot="1" x14ac:dyDescent="0.35">
      <c r="A10" s="80"/>
      <c r="B10" s="121" t="s">
        <v>7</v>
      </c>
      <c r="C10" s="121"/>
      <c r="D10" s="121"/>
      <c r="E10" s="121"/>
      <c r="F10" s="121"/>
      <c r="G10" s="2"/>
    </row>
    <row r="11" spans="1:7" x14ac:dyDescent="0.3">
      <c r="A11" s="122" t="s">
        <v>8</v>
      </c>
      <c r="B11" s="125" t="s">
        <v>9</v>
      </c>
      <c r="C11" s="128" t="s">
        <v>10</v>
      </c>
      <c r="D11" s="125" t="s">
        <v>11</v>
      </c>
      <c r="E11" s="131" t="s">
        <v>12</v>
      </c>
      <c r="F11" s="117" t="s">
        <v>13</v>
      </c>
      <c r="G11" s="2"/>
    </row>
    <row r="12" spans="1:7" x14ac:dyDescent="0.3">
      <c r="A12" s="123"/>
      <c r="B12" s="126"/>
      <c r="C12" s="129"/>
      <c r="D12" s="126"/>
      <c r="E12" s="132"/>
      <c r="F12" s="118"/>
      <c r="G12" s="2"/>
    </row>
    <row r="13" spans="1:7" ht="19.5" thickBot="1" x14ac:dyDescent="0.35">
      <c r="A13" s="124"/>
      <c r="B13" s="127"/>
      <c r="C13" s="130"/>
      <c r="D13" s="127"/>
      <c r="E13" s="133"/>
      <c r="F13" s="119"/>
      <c r="G13" s="2"/>
    </row>
    <row r="14" spans="1:7" x14ac:dyDescent="0.3">
      <c r="A14" s="13">
        <v>1</v>
      </c>
      <c r="B14" s="14">
        <v>2</v>
      </c>
      <c r="C14" s="15">
        <v>3</v>
      </c>
      <c r="D14" s="14">
        <v>4</v>
      </c>
      <c r="E14" s="16">
        <v>5</v>
      </c>
      <c r="F14" s="17">
        <v>6</v>
      </c>
      <c r="G14" s="2"/>
    </row>
    <row r="15" spans="1:7" x14ac:dyDescent="0.3">
      <c r="A15" s="13"/>
      <c r="B15" s="14" t="s">
        <v>276</v>
      </c>
      <c r="C15" s="15"/>
      <c r="D15" s="14"/>
      <c r="E15" s="16"/>
      <c r="F15" s="17"/>
      <c r="G15" s="2"/>
    </row>
    <row r="16" spans="1:7" x14ac:dyDescent="0.3">
      <c r="A16" s="18">
        <v>1</v>
      </c>
      <c r="B16" s="19" t="s">
        <v>277</v>
      </c>
      <c r="C16" s="20" t="s">
        <v>92</v>
      </c>
      <c r="D16" s="59">
        <v>4</v>
      </c>
      <c r="E16" s="22">
        <v>44591.95</v>
      </c>
      <c r="F16" s="23">
        <f t="shared" ref="F16:F31" si="0">D16*E16</f>
        <v>178367.8</v>
      </c>
      <c r="G16" s="2"/>
    </row>
    <row r="17" spans="1:7" ht="20.25" customHeight="1" x14ac:dyDescent="0.3">
      <c r="A17" s="18">
        <v>2</v>
      </c>
      <c r="B17" s="19" t="s">
        <v>279</v>
      </c>
      <c r="C17" s="20"/>
      <c r="D17" s="99"/>
      <c r="E17" s="24"/>
      <c r="F17" s="23">
        <f t="shared" si="0"/>
        <v>0</v>
      </c>
      <c r="G17" s="2"/>
    </row>
    <row r="18" spans="1:7" x14ac:dyDescent="0.3">
      <c r="A18" s="18">
        <v>3</v>
      </c>
      <c r="B18" s="25" t="s">
        <v>280</v>
      </c>
      <c r="C18" s="20" t="s">
        <v>218</v>
      </c>
      <c r="D18" s="30">
        <v>13</v>
      </c>
      <c r="E18" s="26">
        <v>8.98</v>
      </c>
      <c r="F18" s="23">
        <f t="shared" si="0"/>
        <v>116.74000000000001</v>
      </c>
      <c r="G18" s="2"/>
    </row>
    <row r="19" spans="1:7" x14ac:dyDescent="0.3">
      <c r="A19" s="18">
        <v>4</v>
      </c>
      <c r="B19" s="25" t="s">
        <v>281</v>
      </c>
      <c r="C19" s="20" t="s">
        <v>218</v>
      </c>
      <c r="D19" s="30">
        <v>2</v>
      </c>
      <c r="E19" s="26">
        <v>13.14</v>
      </c>
      <c r="F19" s="23">
        <f t="shared" si="0"/>
        <v>26.28</v>
      </c>
      <c r="G19" s="2"/>
    </row>
    <row r="20" spans="1:7" x14ac:dyDescent="0.3">
      <c r="A20" s="18">
        <v>5</v>
      </c>
      <c r="B20" s="25" t="s">
        <v>282</v>
      </c>
      <c r="C20" s="20" t="s">
        <v>183</v>
      </c>
      <c r="D20" s="30">
        <v>12</v>
      </c>
      <c r="E20" s="27">
        <v>7.782</v>
      </c>
      <c r="F20" s="23">
        <f t="shared" si="0"/>
        <v>93.384</v>
      </c>
      <c r="G20" s="2"/>
    </row>
    <row r="21" spans="1:7" x14ac:dyDescent="0.3">
      <c r="A21" s="18">
        <v>6</v>
      </c>
      <c r="B21" s="25" t="s">
        <v>283</v>
      </c>
      <c r="C21" s="20" t="s">
        <v>183</v>
      </c>
      <c r="D21" s="30">
        <v>24</v>
      </c>
      <c r="E21" s="27">
        <v>7.6</v>
      </c>
      <c r="F21" s="23">
        <f t="shared" si="0"/>
        <v>182.39999999999998</v>
      </c>
      <c r="G21" s="2"/>
    </row>
    <row r="22" spans="1:7" x14ac:dyDescent="0.3">
      <c r="A22" s="18">
        <v>7</v>
      </c>
      <c r="B22" s="25" t="s">
        <v>284</v>
      </c>
      <c r="C22" s="20" t="s">
        <v>183</v>
      </c>
      <c r="D22" s="30">
        <v>48</v>
      </c>
      <c r="E22" s="27">
        <v>25.5</v>
      </c>
      <c r="F22" s="23">
        <f t="shared" si="0"/>
        <v>1224</v>
      </c>
      <c r="G22" s="2"/>
    </row>
    <row r="23" spans="1:7" x14ac:dyDescent="0.3">
      <c r="A23" s="18">
        <v>8</v>
      </c>
      <c r="B23" s="25" t="s">
        <v>285</v>
      </c>
      <c r="C23" s="20" t="s">
        <v>183</v>
      </c>
      <c r="D23" s="30">
        <v>120</v>
      </c>
      <c r="E23" s="27">
        <v>15.286300000000001</v>
      </c>
      <c r="F23" s="23">
        <f t="shared" si="0"/>
        <v>1834.356</v>
      </c>
      <c r="G23" s="2"/>
    </row>
    <row r="24" spans="1:7" x14ac:dyDescent="0.3">
      <c r="A24" s="18">
        <v>9</v>
      </c>
      <c r="B24" s="25" t="s">
        <v>286</v>
      </c>
      <c r="C24" s="20" t="s">
        <v>183</v>
      </c>
      <c r="D24" s="30">
        <v>132</v>
      </c>
      <c r="E24" s="27">
        <v>16.487120000000001</v>
      </c>
      <c r="F24" s="23">
        <f t="shared" si="0"/>
        <v>2176.2998400000001</v>
      </c>
      <c r="G24" s="2"/>
    </row>
    <row r="25" spans="1:7" x14ac:dyDescent="0.3">
      <c r="A25" s="18">
        <v>10</v>
      </c>
      <c r="B25" s="25" t="s">
        <v>287</v>
      </c>
      <c r="C25" s="20" t="s">
        <v>183</v>
      </c>
      <c r="D25" s="30">
        <v>108</v>
      </c>
      <c r="E25" s="27">
        <v>18.3</v>
      </c>
      <c r="F25" s="23">
        <f t="shared" si="0"/>
        <v>1976.4</v>
      </c>
      <c r="G25" s="2"/>
    </row>
    <row r="26" spans="1:7" x14ac:dyDescent="0.3">
      <c r="A26" s="18">
        <v>11</v>
      </c>
      <c r="B26" s="25" t="s">
        <v>288</v>
      </c>
      <c r="C26" s="20" t="s">
        <v>183</v>
      </c>
      <c r="D26" s="30">
        <v>84</v>
      </c>
      <c r="E26" s="27">
        <v>22.93</v>
      </c>
      <c r="F26" s="23">
        <f t="shared" si="0"/>
        <v>1926.12</v>
      </c>
      <c r="G26" s="2"/>
    </row>
    <row r="27" spans="1:7" x14ac:dyDescent="0.3">
      <c r="A27" s="18">
        <v>12</v>
      </c>
      <c r="B27" s="25" t="s">
        <v>289</v>
      </c>
      <c r="C27" s="20" t="s">
        <v>183</v>
      </c>
      <c r="D27" s="30">
        <v>234</v>
      </c>
      <c r="E27" s="27">
        <v>2</v>
      </c>
      <c r="F27" s="23">
        <f t="shared" si="0"/>
        <v>468</v>
      </c>
      <c r="G27" s="2"/>
    </row>
    <row r="28" spans="1:7" x14ac:dyDescent="0.3">
      <c r="A28" s="18">
        <v>13</v>
      </c>
      <c r="B28" s="25" t="s">
        <v>290</v>
      </c>
      <c r="C28" s="20" t="s">
        <v>183</v>
      </c>
      <c r="D28" s="30">
        <v>132</v>
      </c>
      <c r="E28" s="27">
        <v>3.3727</v>
      </c>
      <c r="F28" s="23">
        <f t="shared" si="0"/>
        <v>445.19639999999998</v>
      </c>
      <c r="G28" s="2"/>
    </row>
    <row r="29" spans="1:7" x14ac:dyDescent="0.3">
      <c r="A29" s="18">
        <v>14</v>
      </c>
      <c r="B29" s="25" t="s">
        <v>291</v>
      </c>
      <c r="C29" s="20" t="s">
        <v>183</v>
      </c>
      <c r="D29" s="30">
        <v>816</v>
      </c>
      <c r="E29" s="27">
        <v>6</v>
      </c>
      <c r="F29" s="23">
        <f t="shared" si="0"/>
        <v>4896</v>
      </c>
      <c r="G29" s="2"/>
    </row>
    <row r="30" spans="1:7" x14ac:dyDescent="0.3">
      <c r="A30" s="18">
        <v>15</v>
      </c>
      <c r="B30" s="25" t="s">
        <v>292</v>
      </c>
      <c r="C30" s="20" t="s">
        <v>218</v>
      </c>
      <c r="D30" s="30">
        <v>144</v>
      </c>
      <c r="E30" s="27">
        <v>21.6</v>
      </c>
      <c r="F30" s="23">
        <f t="shared" si="0"/>
        <v>3110.4</v>
      </c>
      <c r="G30" s="2"/>
    </row>
    <row r="31" spans="1:7" x14ac:dyDescent="0.3">
      <c r="A31" s="18">
        <v>16</v>
      </c>
      <c r="B31" s="25"/>
      <c r="C31" s="20"/>
      <c r="D31" s="30"/>
      <c r="E31" s="27"/>
      <c r="F31" s="23">
        <f t="shared" si="0"/>
        <v>0</v>
      </c>
      <c r="G31" s="2"/>
    </row>
    <row r="32" spans="1:7" ht="19.5" thickBot="1" x14ac:dyDescent="0.35">
      <c r="A32" s="18">
        <v>17</v>
      </c>
      <c r="B32" s="25"/>
      <c r="C32" s="20"/>
      <c r="D32" s="30"/>
      <c r="E32" s="27"/>
      <c r="F32" s="23"/>
      <c r="G32" s="2"/>
    </row>
    <row r="33" spans="1:7" ht="19.5" x14ac:dyDescent="0.3">
      <c r="A33" s="108" t="s">
        <v>30</v>
      </c>
      <c r="B33" s="109"/>
      <c r="C33" s="37"/>
      <c r="D33" s="38"/>
      <c r="E33" s="39"/>
      <c r="F33" s="40">
        <f>SUM(F15:F32)</f>
        <v>196843.37623999993</v>
      </c>
      <c r="G33" s="41"/>
    </row>
    <row r="34" spans="1:7" ht="19.5" x14ac:dyDescent="0.3">
      <c r="A34" s="110" t="s">
        <v>31</v>
      </c>
      <c r="B34" s="111"/>
      <c r="C34" s="42"/>
      <c r="D34" s="42"/>
      <c r="E34" s="43"/>
      <c r="F34" s="44">
        <f>F33*0.18</f>
        <v>35431.807723199985</v>
      </c>
      <c r="G34" s="41"/>
    </row>
    <row r="35" spans="1:7" ht="20.25" thickBot="1" x14ac:dyDescent="0.35">
      <c r="A35" s="112" t="s">
        <v>32</v>
      </c>
      <c r="B35" s="113"/>
      <c r="C35" s="45"/>
      <c r="D35" s="45"/>
      <c r="E35" s="46"/>
      <c r="F35" s="47">
        <f>SUM(F33+F34)</f>
        <v>232275.1839631999</v>
      </c>
      <c r="G35" s="41"/>
    </row>
    <row r="36" spans="1:7" ht="19.5" x14ac:dyDescent="0.3">
      <c r="A36" s="48"/>
      <c r="B36" s="48"/>
      <c r="C36" s="49"/>
      <c r="D36" s="49"/>
      <c r="E36" s="50"/>
      <c r="F36" s="51"/>
      <c r="G36" s="41"/>
    </row>
    <row r="37" spans="1:7" ht="19.5" x14ac:dyDescent="0.3">
      <c r="A37" s="48"/>
      <c r="B37" s="48"/>
      <c r="C37" s="49"/>
      <c r="D37" s="49"/>
      <c r="E37" s="50"/>
      <c r="F37" s="51"/>
      <c r="G37" s="41"/>
    </row>
    <row r="38" spans="1:7" x14ac:dyDescent="0.3">
      <c r="A38" s="52" t="s">
        <v>33</v>
      </c>
      <c r="B38" s="52"/>
      <c r="C38" s="52"/>
      <c r="D38" s="52"/>
      <c r="E38" s="53" t="s">
        <v>34</v>
      </c>
      <c r="F38" s="52"/>
      <c r="G38" s="41"/>
    </row>
    <row r="39" spans="1:7" x14ac:dyDescent="0.3">
      <c r="A39" s="80"/>
      <c r="B39" s="77"/>
      <c r="C39" s="3"/>
      <c r="D39" s="3"/>
      <c r="E39" s="55"/>
      <c r="F39" s="56"/>
      <c r="G39" s="2"/>
    </row>
    <row r="40" spans="1:7" x14ac:dyDescent="0.3">
      <c r="G40" s="57"/>
    </row>
    <row r="41" spans="1:7" x14ac:dyDescent="0.3">
      <c r="A41" s="80"/>
      <c r="B41" s="77" t="s">
        <v>35</v>
      </c>
      <c r="C41" s="53"/>
      <c r="D41" s="53"/>
      <c r="E41" s="53" t="s">
        <v>36</v>
      </c>
      <c r="F41" s="53"/>
      <c r="G41" s="2"/>
    </row>
    <row r="42" spans="1:7" x14ac:dyDescent="0.3">
      <c r="A42" s="2"/>
      <c r="B42" s="2"/>
      <c r="C42" s="53"/>
      <c r="D42" s="53"/>
      <c r="E42" s="53"/>
      <c r="F42" s="53"/>
      <c r="G42" s="2"/>
    </row>
    <row r="43" spans="1:7" x14ac:dyDescent="0.3">
      <c r="A43" s="77"/>
      <c r="C43" s="53"/>
      <c r="D43" s="53"/>
      <c r="F43" s="53"/>
      <c r="G43" s="2"/>
    </row>
    <row r="44" spans="1:7" x14ac:dyDescent="0.3">
      <c r="A44" s="114"/>
      <c r="B44" s="114"/>
      <c r="C44" s="53"/>
      <c r="D44" s="53"/>
      <c r="E44" s="53"/>
      <c r="F44" s="53"/>
      <c r="G44" s="2"/>
    </row>
    <row r="45" spans="1:7" x14ac:dyDescent="0.3">
      <c r="A45" s="2"/>
      <c r="B45" s="2"/>
      <c r="C45" s="53"/>
      <c r="D45" s="53"/>
      <c r="E45" s="53"/>
      <c r="F45" s="53"/>
      <c r="G45" s="2"/>
    </row>
    <row r="46" spans="1:7" x14ac:dyDescent="0.3">
      <c r="A46" s="2"/>
      <c r="B46" s="2"/>
      <c r="C46" s="53"/>
      <c r="D46" s="53"/>
      <c r="E46" s="53"/>
      <c r="F46" s="53"/>
      <c r="G46" s="2"/>
    </row>
    <row r="47" spans="1:7" x14ac:dyDescent="0.3">
      <c r="A47" s="2"/>
      <c r="B47" s="2"/>
      <c r="C47" s="53"/>
      <c r="D47" s="53"/>
      <c r="E47" s="53"/>
      <c r="F47" s="53"/>
      <c r="G47" s="2"/>
    </row>
    <row r="48" spans="1:7" x14ac:dyDescent="0.3">
      <c r="A48" s="115"/>
      <c r="B48" s="115"/>
      <c r="C48" s="53"/>
      <c r="D48" s="53"/>
      <c r="E48" s="53"/>
      <c r="F48" s="53"/>
      <c r="G48" s="2"/>
    </row>
    <row r="49" spans="1:7" x14ac:dyDescent="0.3">
      <c r="G49" s="2"/>
    </row>
    <row r="50" spans="1:7" x14ac:dyDescent="0.3">
      <c r="G50" s="2"/>
    </row>
    <row r="51" spans="1:7" x14ac:dyDescent="0.3">
      <c r="A51" s="116"/>
      <c r="B51" s="116"/>
      <c r="C51" s="104"/>
      <c r="D51" s="104"/>
      <c r="E51" s="104"/>
      <c r="F51" s="104"/>
      <c r="G51" s="2"/>
    </row>
    <row r="52" spans="1:7" x14ac:dyDescent="0.3">
      <c r="A52" s="105"/>
      <c r="B52" s="106"/>
      <c r="C52" s="78"/>
      <c r="D52" s="80"/>
      <c r="E52" s="107"/>
      <c r="F52" s="107"/>
      <c r="G52" s="2"/>
    </row>
  </sheetData>
  <mergeCells count="21">
    <mergeCell ref="F11:F13"/>
    <mergeCell ref="C2:F2"/>
    <mergeCell ref="C4:F4"/>
    <mergeCell ref="C6:G6"/>
    <mergeCell ref="C7:F8"/>
    <mergeCell ref="A9:F9"/>
    <mergeCell ref="B10:F10"/>
    <mergeCell ref="A11:A13"/>
    <mergeCell ref="B11:B13"/>
    <mergeCell ref="C11:C13"/>
    <mergeCell ref="D11:D13"/>
    <mergeCell ref="E11:E13"/>
    <mergeCell ref="C51:F51"/>
    <mergeCell ref="A52:B52"/>
    <mergeCell ref="E52:F52"/>
    <mergeCell ref="A33:B33"/>
    <mergeCell ref="A34:B34"/>
    <mergeCell ref="A35:B35"/>
    <mergeCell ref="A44:B44"/>
    <mergeCell ref="A48:B48"/>
    <mergeCell ref="A51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fasad</vt:lpstr>
      <vt:lpstr>qaraj pol+abadlıq</vt:lpstr>
      <vt:lpstr>Suvaq-bəzək</vt:lpstr>
      <vt:lpstr>Pəncərə</vt:lpstr>
      <vt:lpstr>santex</vt:lpstr>
      <vt:lpstr>elektrika</vt:lpstr>
      <vt:lpstr>LİFT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2022-10-25T07:56:42Z</dcterms:modified>
</cp:coreProperties>
</file>