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fasad-19" sheetId="1" r:id="rId1"/>
    <sheet name="lift" sheetId="6" r:id="rId2"/>
    <sheet name="suvaq-bəzək-19" sheetId="2" r:id="rId3"/>
    <sheet name="pəncərə-20" sheetId="5" r:id="rId4"/>
    <sheet name="elekt-19." sheetId="3" r:id="rId5"/>
    <sheet name="santex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5" l="1"/>
  <c r="F33" i="4"/>
  <c r="F34" i="3"/>
  <c r="F37" i="3" s="1"/>
  <c r="F35" i="2"/>
  <c r="F36" i="2"/>
  <c r="F27" i="5" l="1"/>
  <c r="F26" i="5" l="1"/>
  <c r="F33" i="3" l="1"/>
  <c r="F25" i="5"/>
  <c r="F16" i="6" l="1"/>
  <c r="F33" i="6" s="1"/>
  <c r="F34" i="6" l="1"/>
  <c r="F35" i="6" s="1"/>
  <c r="F42" i="4" l="1"/>
  <c r="F34" i="4"/>
  <c r="F35" i="4"/>
  <c r="F36" i="4"/>
  <c r="F37" i="4"/>
  <c r="F38" i="4"/>
  <c r="F32" i="4"/>
  <c r="F31" i="4"/>
  <c r="F29" i="3"/>
  <c r="F30" i="4"/>
  <c r="F29" i="4"/>
  <c r="F28" i="4"/>
  <c r="F27" i="4"/>
  <c r="F26" i="4"/>
  <c r="F25" i="4"/>
  <c r="F24" i="4"/>
  <c r="F23" i="4"/>
  <c r="F22" i="4"/>
  <c r="F21" i="4"/>
  <c r="E20" i="4"/>
  <c r="F16" i="4" l="1"/>
  <c r="E31" i="3" l="1"/>
  <c r="F30" i="3"/>
  <c r="F31" i="3"/>
  <c r="F32" i="3"/>
  <c r="E28" i="3"/>
  <c r="F28" i="3" s="1"/>
  <c r="F27" i="3"/>
  <c r="F26" i="3"/>
  <c r="F25" i="3"/>
  <c r="F24" i="3"/>
  <c r="F23" i="3"/>
  <c r="F16" i="3"/>
  <c r="F17" i="3"/>
  <c r="F24" i="5"/>
  <c r="F23" i="5"/>
  <c r="F22" i="5"/>
  <c r="F16" i="5"/>
  <c r="F25" i="2"/>
  <c r="F26" i="2"/>
  <c r="F34" i="2"/>
  <c r="F33" i="2"/>
  <c r="E29" i="2"/>
  <c r="E30" i="2"/>
  <c r="E31" i="2"/>
  <c r="F32" i="2"/>
  <c r="E32" i="2"/>
  <c r="F31" i="2"/>
  <c r="F30" i="2"/>
  <c r="F29" i="2"/>
  <c r="F28" i="2"/>
  <c r="F27" i="2"/>
  <c r="F24" i="2"/>
  <c r="F23" i="2"/>
  <c r="F22" i="2"/>
  <c r="D18" i="2"/>
  <c r="F26" i="1"/>
  <c r="F20" i="1"/>
  <c r="F15" i="2"/>
  <c r="F16" i="2"/>
  <c r="F23" i="1" l="1"/>
  <c r="F24" i="1"/>
  <c r="F25" i="1"/>
  <c r="F22" i="1"/>
  <c r="F15" i="1"/>
  <c r="F16" i="1"/>
  <c r="F20" i="4"/>
  <c r="F19" i="4"/>
  <c r="F17" i="4"/>
  <c r="F22" i="3"/>
  <c r="F21" i="3"/>
  <c r="F20" i="3"/>
  <c r="F19" i="3"/>
  <c r="F18" i="3"/>
  <c r="F21" i="2"/>
  <c r="F20" i="2"/>
  <c r="F19" i="2"/>
  <c r="F18" i="2"/>
  <c r="F17" i="2"/>
  <c r="F21" i="1"/>
  <c r="F19" i="1"/>
  <c r="F18" i="1"/>
  <c r="F17" i="1"/>
  <c r="F21" i="5"/>
  <c r="F20" i="5"/>
  <c r="F19" i="5"/>
  <c r="F18" i="5"/>
  <c r="F17" i="5"/>
  <c r="F45" i="2" l="1"/>
  <c r="F46" i="2" s="1"/>
  <c r="F47" i="2" s="1"/>
  <c r="F43" i="1"/>
  <c r="F44" i="1" s="1"/>
  <c r="F45" i="1" s="1"/>
  <c r="F43" i="4"/>
  <c r="F44" i="4" s="1"/>
  <c r="F38" i="3"/>
  <c r="F39" i="3" s="1"/>
  <c r="F31" i="5"/>
  <c r="F32" i="5" s="1"/>
  <c r="F33" i="5" s="1"/>
</calcChain>
</file>

<file path=xl/sharedStrings.xml><?xml version="1.0" encoding="utf-8"?>
<sst xmlns="http://schemas.openxmlformats.org/spreadsheetml/2006/main" count="321" uniqueCount="131">
  <si>
    <t>SİFARİŞÇİ:</t>
  </si>
  <si>
    <t>"Pearl construction" MMC</t>
  </si>
  <si>
    <t>PODRATÇI:</t>
  </si>
  <si>
    <t>MÜQAVİLƏ:</t>
  </si>
  <si>
    <t xml:space="preserve">Lisenziya № </t>
  </si>
  <si>
    <t xml:space="preserve">OBYEKTİN ADI: </t>
  </si>
  <si>
    <t>Bakı şəhəri, Nərimanov rayonu,  M.Əlizadə.X.Şuşinski.azadlıq pros. ünvanında yerləşən çoxmərtəbəli   yaşayış binası</t>
  </si>
  <si>
    <t>AKT</t>
  </si>
  <si>
    <t>Sıra
№-si</t>
  </si>
  <si>
    <t>İşin adı</t>
  </si>
  <si>
    <t>Ölçü
vahidi</t>
  </si>
  <si>
    <t>Miqdarı</t>
  </si>
  <si>
    <t>Vahidin qiyməti,
AZN</t>
  </si>
  <si>
    <t>Ümumi qiymət,
AZN</t>
  </si>
  <si>
    <t>m3</t>
  </si>
  <si>
    <t>əd</t>
  </si>
  <si>
    <t>Cəmi :</t>
  </si>
  <si>
    <t xml:space="preserve">ƏDV 18 % </t>
  </si>
  <si>
    <t>Yekun cəmi</t>
  </si>
  <si>
    <t xml:space="preserve">                Təhvil verdi "PODRATÇI":                                          </t>
  </si>
  <si>
    <t>M.Y.</t>
  </si>
  <si>
    <t xml:space="preserve">       Təhvil aldı "SİFARİŞÇİ":</t>
  </si>
  <si>
    <t>M.Y</t>
  </si>
  <si>
    <t>Fasadın qara suvaq işləri</t>
  </si>
  <si>
    <t>Fasadın mata ilə malalanması</t>
  </si>
  <si>
    <t>Qum</t>
  </si>
  <si>
    <t>Holcim Spesial</t>
  </si>
  <si>
    <t>kisə</t>
  </si>
  <si>
    <t xml:space="preserve">  </t>
  </si>
  <si>
    <t>Deluxe mata</t>
  </si>
  <si>
    <t>Fasad pəncərə kənarlarının Polyboard fiqurla bəzədilməsi</t>
  </si>
  <si>
    <t xml:space="preserve"> </t>
  </si>
  <si>
    <r>
      <t>m</t>
    </r>
    <r>
      <rPr>
        <sz val="14"/>
        <color theme="1"/>
        <rFont val="Calibri"/>
        <family val="2"/>
      </rPr>
      <t>²</t>
    </r>
  </si>
  <si>
    <t>Polyboard EPS fiqurlu özəl kəsim</t>
  </si>
  <si>
    <t>Polyboard EPS D20</t>
  </si>
  <si>
    <t>Silikonlu astar boya, 16kq</t>
  </si>
  <si>
    <t>vedrə</t>
  </si>
  <si>
    <t xml:space="preserve">2019-ci ilin iyun-dekabr ayları ərzində yerinə yetirilmiş FASAD işlərin həcmi və dəyəri </t>
  </si>
  <si>
    <t xml:space="preserve">2019-ci ilin iyul-avqust ayları ərzində binanın giriş hissəsi, dəhlizdə və pilləkan qəfəsində yerinə yetirilmiş işlərin həcmi və dəyəri </t>
  </si>
  <si>
    <t xml:space="preserve">Divarların qara suvaq işi </t>
  </si>
  <si>
    <r>
      <t>m</t>
    </r>
    <r>
      <rPr>
        <sz val="14"/>
        <color theme="1"/>
        <rFont val="Calibri"/>
        <family val="2"/>
      </rPr>
      <t>³</t>
    </r>
  </si>
  <si>
    <t>Holcim Optimal</t>
  </si>
  <si>
    <t>Divarların və tavanların bəzək işləri</t>
  </si>
  <si>
    <t>Ağdağ astar, 30kq</t>
  </si>
  <si>
    <t>Ağdağ dirək saten, 30 kq</t>
  </si>
  <si>
    <t>Ak Deniz saten, 30kq</t>
  </si>
  <si>
    <t>Ak Deniz siva, 30kq</t>
  </si>
  <si>
    <t>Fasadın bəzək işləri</t>
  </si>
  <si>
    <t>Akrilik Məcun, 25kq</t>
  </si>
  <si>
    <t>Ceramax Standart, 25 kq</t>
  </si>
  <si>
    <t>Mr. Flex (boz) kafel və keramika yapışdırıcısı, 25kq</t>
  </si>
  <si>
    <t>Mr. Flex (ağ) kafel və keramika yapışdırıcısı, 25kq</t>
  </si>
  <si>
    <t>Çərçivə 13sm kaştan 34 lük</t>
  </si>
  <si>
    <t>Çərçivə 13sm yasen  34 lük</t>
  </si>
  <si>
    <t>ədəd</t>
  </si>
  <si>
    <t>Taxta qapıların quraşdırılması</t>
  </si>
  <si>
    <t>Kameya 70sm kaştan şüşəsiz</t>
  </si>
  <si>
    <t>Kameya 80sm kaştan şüşəli</t>
  </si>
  <si>
    <t>Kameya 80sm yasen  şüşəli</t>
  </si>
  <si>
    <t>Liliya 70sm yasen  şüşəsiz</t>
  </si>
  <si>
    <t>List dabor kaştan</t>
  </si>
  <si>
    <t>List dabor yasen</t>
  </si>
  <si>
    <t>Şiraz gips, 30kq</t>
  </si>
  <si>
    <t xml:space="preserve">2019-cu ilin yanvar-dekabr ayları ərzində pəncərə qapı sisteminin yerinə yetirilmiş işlərin həcmi və dəyəri </t>
  </si>
  <si>
    <t>dəst</t>
  </si>
  <si>
    <t>Aluminium taxta hazır pəncərə çərçivələri ilə və aksessuaları ilə birlikdə</t>
  </si>
  <si>
    <t>Alyuminium profil</t>
  </si>
  <si>
    <t>m.t.</t>
  </si>
  <si>
    <t>PVC pəncərə</t>
  </si>
  <si>
    <t>PVC qapılar</t>
  </si>
  <si>
    <t>Plastik profillər, ağ müxtəlif ölçülü</t>
  </si>
  <si>
    <t>PVC hazır pəncərə, çərçivə və aksessuarları ilə</t>
  </si>
  <si>
    <t>Binanın pəncərə və qapı sistemin quraşdırılması</t>
  </si>
  <si>
    <t xml:space="preserve">2019-cu ilin iyul -dekabr ayları ərzində yerinə yetirilmiş elektrik işlərin həcmi və dəyəri </t>
  </si>
  <si>
    <t>BLOK 3 binanın elektrik təchizatı</t>
  </si>
  <si>
    <t>TTR kabel 0,30x49, 4x4</t>
  </si>
  <si>
    <t>TTR kabel 2x4</t>
  </si>
  <si>
    <t>TTR kabel  4x4</t>
  </si>
  <si>
    <t>TTR mono 1x2,5</t>
  </si>
  <si>
    <t>m.t</t>
  </si>
  <si>
    <t>Kabel 1x120+3x240mm2</t>
  </si>
  <si>
    <t>Kabel 1x2,5</t>
  </si>
  <si>
    <t>Kabel 1x6</t>
  </si>
  <si>
    <t>Kabel 2x6</t>
  </si>
  <si>
    <t>Kabel 3x16+10</t>
  </si>
  <si>
    <t>Kabel borusu f100</t>
  </si>
  <si>
    <t>Kondensator 100kvA</t>
  </si>
  <si>
    <t>Konsul 600</t>
  </si>
  <si>
    <t>Tava 400x50</t>
  </si>
  <si>
    <t>Tava 600x50</t>
  </si>
  <si>
    <t>Tava aksessuarları</t>
  </si>
  <si>
    <t>Boru 20-lik qara</t>
  </si>
  <si>
    <t>Boru 32-lik qara</t>
  </si>
  <si>
    <t>BLOK 3 mənzillərə qaz xəttinin çəkilməsi</t>
  </si>
  <si>
    <t>Santexnik işləri</t>
  </si>
  <si>
    <t>PP dirsək 160</t>
  </si>
  <si>
    <t>PP kanalizasiya borusu 3m, 160</t>
  </si>
  <si>
    <t>PP kanalizasiya borusu 6m, 160</t>
  </si>
  <si>
    <t>PP mufta 160</t>
  </si>
  <si>
    <t>PP üçlük 160</t>
  </si>
  <si>
    <t>PP Üçlük- keçid 160x110</t>
  </si>
  <si>
    <t>PPR Boru 25 (ağ)</t>
  </si>
  <si>
    <t>PPR Dirsək 25 (ağ)</t>
  </si>
  <si>
    <t>PPR Diyircəkli ventil 25 (ağ)</t>
  </si>
  <si>
    <t>PPR Mufta 25 (ağ)</t>
  </si>
  <si>
    <t>PPR Rulon 10 ATM 25</t>
  </si>
  <si>
    <t>PPR Üçlük 25 (ağ)</t>
  </si>
  <si>
    <t>Ayrıcı 3200A</t>
  </si>
  <si>
    <t>PPR Boru 110 (ağ)</t>
  </si>
  <si>
    <t>PPR Boru 90 (ağ)</t>
  </si>
  <si>
    <t>Çöl kanalizasiya xəttin çəkilməsi</t>
  </si>
  <si>
    <t>PE koruge boru 150</t>
  </si>
  <si>
    <t>PE koruge boru 400 muflu</t>
  </si>
  <si>
    <t>PE koruge dirsek 160x90 konfeksyon</t>
  </si>
  <si>
    <t>PE koruge mufta 150</t>
  </si>
  <si>
    <t>Yekun cəmi:</t>
  </si>
  <si>
    <t xml:space="preserve">2019-cu ilin iyul -dekabr ayları ərzində yerinə yetirilmiş LİFT quraşdırma işin həcmi və dəyəri </t>
  </si>
  <si>
    <t>BLOK 3 bina. LİFT quraşdırma</t>
  </si>
  <si>
    <t>LİFT</t>
  </si>
  <si>
    <t>Aristo PU foam köpük</t>
  </si>
  <si>
    <t>Transformator 2500A</t>
  </si>
  <si>
    <t>Binanın ümumi elektrik xəttlərinin çəkilməsi</t>
  </si>
  <si>
    <t xml:space="preserve">2019-cu ilin yanvar- dekabr ayları ərzində yerinə yetirilmiş qaz xəttləri, su və kanalizasiya xəttləri çəklişi işlərin həcmi və dəyəri </t>
  </si>
  <si>
    <t>Kilitli kapı ispanoleti</t>
  </si>
  <si>
    <t>Qapı profili</t>
  </si>
  <si>
    <t>m</t>
  </si>
  <si>
    <t>Naliçnik kaştan 7sm</t>
  </si>
  <si>
    <t>Naliçnik yasen 7sm</t>
  </si>
  <si>
    <t>Stablizator SO</t>
  </si>
  <si>
    <t xml:space="preserve">Toilet tube </t>
  </si>
  <si>
    <t>İspanyolet cubuk 15 eksen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</si>
</sst>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3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right" vertical="center"/>
    </xf>
    <xf numFmtId="2" fontId="1" fillId="2" borderId="12" xfId="0" applyNumberFormat="1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right"/>
    </xf>
    <xf numFmtId="2" fontId="1" fillId="2" borderId="11" xfId="0" applyNumberFormat="1" applyFont="1" applyFill="1" applyBorder="1" applyAlignment="1">
      <alignment horizontal="right"/>
    </xf>
    <xf numFmtId="2" fontId="1" fillId="2" borderId="12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right"/>
    </xf>
    <xf numFmtId="2" fontId="1" fillId="0" borderId="15" xfId="0" applyNumberFormat="1" applyFont="1" applyBorder="1" applyAlignment="1">
      <alignment horizontal="right" wrapText="1"/>
    </xf>
    <xf numFmtId="2" fontId="1" fillId="2" borderId="16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5" xfId="0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2" fontId="4" fillId="2" borderId="18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1" fillId="2" borderId="11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6" fillId="2" borderId="0" xfId="0" applyNumberFormat="1" applyFont="1" applyFill="1" applyAlignment="1">
      <alignment horizontal="left" vertical="center"/>
    </xf>
    <xf numFmtId="2" fontId="6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1" fillId="2" borderId="1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2" fontId="8" fillId="2" borderId="11" xfId="0" applyNumberFormat="1" applyFont="1" applyFill="1" applyBorder="1" applyAlignment="1">
      <alignment vertical="center" wrapText="1"/>
    </xf>
    <xf numFmtId="2" fontId="1" fillId="2" borderId="11" xfId="0" applyNumberFormat="1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right" wrapText="1"/>
    </xf>
    <xf numFmtId="0" fontId="1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6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13" workbookViewId="0">
      <selection activeCell="B28" sqref="B28"/>
    </sheetView>
  </sheetViews>
  <sheetFormatPr defaultRowHeight="18.75" x14ac:dyDescent="0.3"/>
  <cols>
    <col min="1" max="1" width="7.140625" style="5" bestFit="1" customWidth="1"/>
    <col min="2" max="2" width="64.140625" style="5" bestFit="1" customWidth="1"/>
    <col min="3" max="3" width="10.5703125" style="5" customWidth="1"/>
    <col min="4" max="4" width="11" style="5" customWidth="1"/>
    <col min="5" max="5" width="10.5703125" style="5" customWidth="1"/>
    <col min="6" max="6" width="13.85546875" style="5" customWidth="1"/>
    <col min="7" max="16384" width="9.140625" style="5"/>
  </cols>
  <sheetData>
    <row r="1" spans="1:7" x14ac:dyDescent="0.3">
      <c r="A1" s="1"/>
      <c r="B1" s="2"/>
      <c r="C1" s="3"/>
      <c r="D1" s="1"/>
      <c r="E1" s="4"/>
      <c r="F1" s="4"/>
      <c r="G1" s="2"/>
    </row>
    <row r="2" spans="1:7" x14ac:dyDescent="0.3">
      <c r="A2" s="3"/>
      <c r="B2" s="6" t="s">
        <v>0</v>
      </c>
      <c r="C2" s="93" t="s">
        <v>1</v>
      </c>
      <c r="D2" s="93"/>
      <c r="E2" s="93"/>
      <c r="F2" s="93"/>
      <c r="G2" s="2"/>
    </row>
    <row r="3" spans="1:7" x14ac:dyDescent="0.3">
      <c r="A3" s="3"/>
      <c r="B3" s="6"/>
      <c r="C3" s="7"/>
      <c r="D3" s="7"/>
      <c r="E3" s="8"/>
      <c r="F3" s="7"/>
      <c r="G3" s="2"/>
    </row>
    <row r="4" spans="1:7" x14ac:dyDescent="0.3">
      <c r="A4" s="1"/>
      <c r="B4" s="9" t="s">
        <v>2</v>
      </c>
      <c r="C4" s="93" t="s">
        <v>1</v>
      </c>
      <c r="D4" s="93"/>
      <c r="E4" s="93"/>
      <c r="F4" s="93"/>
      <c r="G4" s="2"/>
    </row>
    <row r="5" spans="1:7" x14ac:dyDescent="0.3">
      <c r="A5" s="1"/>
      <c r="B5" s="9"/>
      <c r="C5" s="7"/>
      <c r="D5" s="7"/>
      <c r="E5" s="7"/>
      <c r="F5" s="7"/>
      <c r="G5" s="2"/>
    </row>
    <row r="6" spans="1:7" x14ac:dyDescent="0.3">
      <c r="A6" s="3"/>
      <c r="B6" s="10" t="s">
        <v>3</v>
      </c>
      <c r="C6" s="94" t="s">
        <v>4</v>
      </c>
      <c r="D6" s="94"/>
      <c r="E6" s="94"/>
      <c r="F6" s="94"/>
      <c r="G6" s="94"/>
    </row>
    <row r="7" spans="1:7" x14ac:dyDescent="0.3">
      <c r="A7" s="1"/>
      <c r="B7" s="10" t="s">
        <v>5</v>
      </c>
      <c r="C7" s="93" t="s">
        <v>6</v>
      </c>
      <c r="D7" s="93"/>
      <c r="E7" s="93"/>
      <c r="F7" s="93"/>
      <c r="G7" s="2"/>
    </row>
    <row r="8" spans="1:7" ht="77.25" customHeight="1" x14ac:dyDescent="0.3">
      <c r="A8" s="1"/>
      <c r="B8" s="10"/>
      <c r="C8" s="93"/>
      <c r="D8" s="93"/>
      <c r="E8" s="93"/>
      <c r="F8" s="93"/>
      <c r="G8" s="2"/>
    </row>
    <row r="9" spans="1:7" ht="42.75" customHeight="1" x14ac:dyDescent="0.3">
      <c r="A9" s="93" t="s">
        <v>37</v>
      </c>
      <c r="B9" s="93"/>
      <c r="C9" s="93"/>
      <c r="D9" s="93"/>
      <c r="E9" s="93"/>
      <c r="F9" s="93"/>
      <c r="G9" s="2"/>
    </row>
    <row r="10" spans="1:7" ht="19.5" thickBot="1" x14ac:dyDescent="0.35">
      <c r="A10" s="11"/>
      <c r="B10" s="95" t="s">
        <v>7</v>
      </c>
      <c r="C10" s="95"/>
      <c r="D10" s="95"/>
      <c r="E10" s="95"/>
      <c r="F10" s="95"/>
      <c r="G10" s="2"/>
    </row>
    <row r="11" spans="1:7" x14ac:dyDescent="0.3">
      <c r="A11" s="96" t="s">
        <v>8</v>
      </c>
      <c r="B11" s="99" t="s">
        <v>9</v>
      </c>
      <c r="C11" s="102" t="s">
        <v>10</v>
      </c>
      <c r="D11" s="99" t="s">
        <v>11</v>
      </c>
      <c r="E11" s="105" t="s">
        <v>12</v>
      </c>
      <c r="F11" s="90" t="s">
        <v>13</v>
      </c>
      <c r="G11" s="2"/>
    </row>
    <row r="12" spans="1:7" x14ac:dyDescent="0.3">
      <c r="A12" s="97"/>
      <c r="B12" s="100"/>
      <c r="C12" s="103"/>
      <c r="D12" s="100"/>
      <c r="E12" s="106"/>
      <c r="F12" s="91"/>
      <c r="G12" s="2"/>
    </row>
    <row r="13" spans="1:7" ht="19.5" thickBot="1" x14ac:dyDescent="0.35">
      <c r="A13" s="98"/>
      <c r="B13" s="101"/>
      <c r="C13" s="104"/>
      <c r="D13" s="101"/>
      <c r="E13" s="107"/>
      <c r="F13" s="92"/>
      <c r="G13" s="2"/>
    </row>
    <row r="14" spans="1:7" x14ac:dyDescent="0.3">
      <c r="A14" s="13">
        <v>1</v>
      </c>
      <c r="B14" s="14">
        <v>2</v>
      </c>
      <c r="C14" s="15">
        <v>3</v>
      </c>
      <c r="D14" s="14">
        <v>4</v>
      </c>
      <c r="E14" s="16">
        <v>5</v>
      </c>
      <c r="F14" s="17">
        <v>6</v>
      </c>
      <c r="G14" s="2"/>
    </row>
    <row r="15" spans="1:7" x14ac:dyDescent="0.3">
      <c r="A15" s="18">
        <v>1</v>
      </c>
      <c r="B15" s="19" t="s">
        <v>23</v>
      </c>
      <c r="C15" s="20" t="s">
        <v>32</v>
      </c>
      <c r="D15" s="59">
        <v>4711</v>
      </c>
      <c r="E15" s="22">
        <v>4</v>
      </c>
      <c r="F15" s="26">
        <f t="shared" ref="F15:F16" si="0">D15*E15</f>
        <v>18844</v>
      </c>
      <c r="G15" s="2"/>
    </row>
    <row r="16" spans="1:7" x14ac:dyDescent="0.3">
      <c r="A16" s="18">
        <v>2</v>
      </c>
      <c r="B16" s="19" t="s">
        <v>24</v>
      </c>
      <c r="C16" s="20" t="s">
        <v>32</v>
      </c>
      <c r="D16" s="59">
        <v>9417</v>
      </c>
      <c r="E16" s="25">
        <v>2</v>
      </c>
      <c r="F16" s="26">
        <f t="shared" si="0"/>
        <v>18834</v>
      </c>
      <c r="G16" s="2"/>
    </row>
    <row r="17" spans="1:9" x14ac:dyDescent="0.3">
      <c r="A17" s="18">
        <v>3</v>
      </c>
      <c r="B17" s="27" t="s">
        <v>25</v>
      </c>
      <c r="C17" s="20" t="s">
        <v>14</v>
      </c>
      <c r="D17" s="59">
        <v>150</v>
      </c>
      <c r="E17" s="29">
        <v>14</v>
      </c>
      <c r="F17" s="26">
        <f>D17*E17</f>
        <v>2100</v>
      </c>
      <c r="G17" s="2"/>
    </row>
    <row r="18" spans="1:9" x14ac:dyDescent="0.3">
      <c r="A18" s="18">
        <v>4</v>
      </c>
      <c r="B18" s="27" t="s">
        <v>26</v>
      </c>
      <c r="C18" s="20" t="s">
        <v>27</v>
      </c>
      <c r="D18" s="59">
        <v>1800</v>
      </c>
      <c r="E18" s="29">
        <v>4.8</v>
      </c>
      <c r="F18" s="26">
        <f t="shared" ref="F18:F26" si="1">D18*E18</f>
        <v>8640</v>
      </c>
      <c r="G18" s="2"/>
    </row>
    <row r="19" spans="1:9" x14ac:dyDescent="0.3">
      <c r="A19" s="18">
        <v>5</v>
      </c>
      <c r="B19" s="27" t="s">
        <v>49</v>
      </c>
      <c r="C19" s="20" t="s">
        <v>27</v>
      </c>
      <c r="D19" s="59">
        <v>602</v>
      </c>
      <c r="E19" s="30">
        <v>4.75</v>
      </c>
      <c r="F19" s="26">
        <f t="shared" si="1"/>
        <v>2859.5</v>
      </c>
      <c r="G19" s="2"/>
    </row>
    <row r="20" spans="1:9" x14ac:dyDescent="0.3">
      <c r="A20" s="18">
        <v>6</v>
      </c>
      <c r="B20" s="27" t="s">
        <v>47</v>
      </c>
      <c r="C20" s="20" t="s">
        <v>32</v>
      </c>
      <c r="D20" s="59">
        <v>4711</v>
      </c>
      <c r="E20" s="30">
        <v>4</v>
      </c>
      <c r="F20" s="26">
        <f t="shared" si="1"/>
        <v>18844</v>
      </c>
      <c r="G20" s="2"/>
    </row>
    <row r="21" spans="1:9" x14ac:dyDescent="0.3">
      <c r="A21" s="18">
        <v>7</v>
      </c>
      <c r="B21" s="27" t="s">
        <v>30</v>
      </c>
      <c r="C21" s="20" t="s">
        <v>32</v>
      </c>
      <c r="D21" s="59">
        <v>2369</v>
      </c>
      <c r="E21" s="30">
        <v>4.5</v>
      </c>
      <c r="F21" s="26">
        <f t="shared" si="1"/>
        <v>10660.5</v>
      </c>
      <c r="G21" s="2"/>
    </row>
    <row r="22" spans="1:9" x14ac:dyDescent="0.3">
      <c r="A22" s="18">
        <v>8</v>
      </c>
      <c r="B22" s="27" t="s">
        <v>33</v>
      </c>
      <c r="C22" s="20" t="s">
        <v>32</v>
      </c>
      <c r="D22" s="59">
        <v>377.91</v>
      </c>
      <c r="E22" s="30">
        <v>119.33</v>
      </c>
      <c r="F22" s="26">
        <f t="shared" si="1"/>
        <v>45096.0003</v>
      </c>
      <c r="G22" s="2"/>
      <c r="H22" s="5" t="s">
        <v>28</v>
      </c>
      <c r="I22" s="5" t="s">
        <v>31</v>
      </c>
    </row>
    <row r="23" spans="1:9" x14ac:dyDescent="0.3">
      <c r="A23" s="18">
        <v>9</v>
      </c>
      <c r="B23" s="27" t="s">
        <v>34</v>
      </c>
      <c r="C23" s="20" t="s">
        <v>14</v>
      </c>
      <c r="D23" s="59">
        <v>34.35</v>
      </c>
      <c r="E23" s="30">
        <v>90.17</v>
      </c>
      <c r="F23" s="26">
        <f t="shared" si="1"/>
        <v>3097.3395</v>
      </c>
      <c r="G23" s="2"/>
    </row>
    <row r="24" spans="1:9" x14ac:dyDescent="0.3">
      <c r="A24" s="18">
        <v>10</v>
      </c>
      <c r="B24" s="27" t="s">
        <v>29</v>
      </c>
      <c r="C24" s="20" t="s">
        <v>27</v>
      </c>
      <c r="D24" s="60">
        <v>3261</v>
      </c>
      <c r="E24" s="30">
        <v>4.5999999999999996</v>
      </c>
      <c r="F24" s="26">
        <f t="shared" si="1"/>
        <v>15000.599999999999</v>
      </c>
      <c r="G24" s="2"/>
    </row>
    <row r="25" spans="1:9" x14ac:dyDescent="0.3">
      <c r="A25" s="18">
        <v>11</v>
      </c>
      <c r="B25" s="27" t="s">
        <v>35</v>
      </c>
      <c r="C25" s="20" t="s">
        <v>36</v>
      </c>
      <c r="D25" s="61">
        <v>550</v>
      </c>
      <c r="E25" s="30">
        <v>36.4</v>
      </c>
      <c r="F25" s="26">
        <f t="shared" si="1"/>
        <v>20020</v>
      </c>
      <c r="G25" s="2"/>
    </row>
    <row r="26" spans="1:9" x14ac:dyDescent="0.3">
      <c r="A26" s="18">
        <v>12</v>
      </c>
      <c r="B26" s="27" t="s">
        <v>48</v>
      </c>
      <c r="C26" s="20" t="s">
        <v>36</v>
      </c>
      <c r="D26" s="61">
        <v>654</v>
      </c>
      <c r="E26" s="30">
        <v>32.799999999999997</v>
      </c>
      <c r="F26" s="26">
        <f t="shared" si="1"/>
        <v>21451.199999999997</v>
      </c>
      <c r="G26" s="2"/>
    </row>
    <row r="27" spans="1:9" x14ac:dyDescent="0.3">
      <c r="A27" s="18">
        <v>13</v>
      </c>
      <c r="B27" s="27"/>
      <c r="C27" s="20"/>
      <c r="D27" s="61"/>
      <c r="E27" s="30"/>
      <c r="F27" s="26"/>
      <c r="G27" s="2"/>
    </row>
    <row r="28" spans="1:9" x14ac:dyDescent="0.3">
      <c r="A28" s="18">
        <v>14</v>
      </c>
      <c r="B28" s="27"/>
      <c r="C28" s="20"/>
      <c r="D28" s="61"/>
      <c r="E28" s="30"/>
      <c r="F28" s="26"/>
      <c r="G28" s="2"/>
    </row>
    <row r="29" spans="1:9" x14ac:dyDescent="0.3">
      <c r="A29" s="18">
        <v>15</v>
      </c>
      <c r="B29" s="27"/>
      <c r="C29" s="20"/>
      <c r="D29" s="61"/>
      <c r="E29" s="30"/>
      <c r="F29" s="26"/>
      <c r="G29" s="2"/>
    </row>
    <row r="30" spans="1:9" x14ac:dyDescent="0.3">
      <c r="A30" s="18"/>
      <c r="B30" s="27"/>
      <c r="C30" s="20"/>
      <c r="D30" s="61"/>
      <c r="E30" s="30"/>
      <c r="F30" s="26"/>
      <c r="G30" s="2"/>
    </row>
    <row r="31" spans="1:9" x14ac:dyDescent="0.3">
      <c r="A31" s="18"/>
      <c r="B31" s="27"/>
      <c r="C31" s="20"/>
      <c r="D31" s="61"/>
      <c r="E31" s="30"/>
      <c r="F31" s="26"/>
      <c r="G31" s="2"/>
    </row>
    <row r="32" spans="1:9" x14ac:dyDescent="0.3">
      <c r="A32" s="18"/>
      <c r="B32" s="27"/>
      <c r="C32" s="20"/>
      <c r="D32" s="28"/>
      <c r="E32" s="30"/>
      <c r="F32" s="26"/>
      <c r="G32" s="2"/>
    </row>
    <row r="33" spans="1:7" x14ac:dyDescent="0.3">
      <c r="A33" s="18"/>
      <c r="B33" s="27"/>
      <c r="C33" s="20"/>
      <c r="D33" s="28"/>
      <c r="E33" s="30"/>
      <c r="F33" s="26"/>
      <c r="G33" s="2"/>
    </row>
    <row r="34" spans="1:7" x14ac:dyDescent="0.3">
      <c r="A34" s="18"/>
      <c r="B34" s="27"/>
      <c r="C34" s="20"/>
      <c r="D34" s="28"/>
      <c r="E34" s="30"/>
      <c r="F34" s="26"/>
      <c r="G34" s="2"/>
    </row>
    <row r="35" spans="1:7" x14ac:dyDescent="0.3">
      <c r="A35" s="18"/>
      <c r="B35" s="27"/>
      <c r="C35" s="20"/>
      <c r="D35" s="28"/>
      <c r="E35" s="30"/>
      <c r="F35" s="26"/>
      <c r="G35" s="2"/>
    </row>
    <row r="36" spans="1:7" x14ac:dyDescent="0.3">
      <c r="A36" s="18"/>
      <c r="B36" s="27"/>
      <c r="C36" s="20"/>
      <c r="D36" s="28"/>
      <c r="E36" s="30"/>
      <c r="F36" s="26"/>
      <c r="G36" s="2"/>
    </row>
    <row r="37" spans="1:7" x14ac:dyDescent="0.3">
      <c r="A37" s="18"/>
      <c r="B37" s="27"/>
      <c r="C37" s="20"/>
      <c r="D37" s="28"/>
      <c r="E37" s="30"/>
      <c r="F37" s="26"/>
      <c r="G37" s="2"/>
    </row>
    <row r="38" spans="1:7" x14ac:dyDescent="0.3">
      <c r="A38" s="18"/>
      <c r="B38" s="27"/>
      <c r="C38" s="20"/>
      <c r="D38" s="28"/>
      <c r="E38" s="30"/>
      <c r="F38" s="26"/>
      <c r="G38" s="2"/>
    </row>
    <row r="39" spans="1:7" x14ac:dyDescent="0.3">
      <c r="A39" s="18"/>
      <c r="B39" s="27"/>
      <c r="C39" s="20"/>
      <c r="D39" s="28"/>
      <c r="E39" s="30"/>
      <c r="F39" s="26"/>
      <c r="G39" s="2"/>
    </row>
    <row r="40" spans="1:7" x14ac:dyDescent="0.3">
      <c r="A40" s="18"/>
      <c r="B40" s="27"/>
      <c r="C40" s="20"/>
      <c r="D40" s="28"/>
      <c r="E40" s="30"/>
      <c r="F40" s="26"/>
      <c r="G40" s="2"/>
    </row>
    <row r="41" spans="1:7" x14ac:dyDescent="0.3">
      <c r="A41" s="18"/>
      <c r="B41" s="27"/>
      <c r="C41" s="20"/>
      <c r="D41" s="28"/>
      <c r="E41" s="30"/>
      <c r="F41" s="26"/>
      <c r="G41" s="2"/>
    </row>
    <row r="42" spans="1:7" ht="19.5" thickBot="1" x14ac:dyDescent="0.35">
      <c r="A42" s="31"/>
      <c r="B42" s="32"/>
      <c r="C42" s="33"/>
      <c r="D42" s="34"/>
      <c r="E42" s="35"/>
      <c r="F42" s="36"/>
      <c r="G42" s="2"/>
    </row>
    <row r="43" spans="1:7" ht="19.5" x14ac:dyDescent="0.3">
      <c r="A43" s="112" t="s">
        <v>16</v>
      </c>
      <c r="B43" s="113"/>
      <c r="C43" s="37"/>
      <c r="D43" s="38"/>
      <c r="E43" s="39"/>
      <c r="F43" s="40">
        <f>SUM(F15:F42)</f>
        <v>185447.1398</v>
      </c>
      <c r="G43" s="41"/>
    </row>
    <row r="44" spans="1:7" ht="19.5" x14ac:dyDescent="0.3">
      <c r="A44" s="114" t="s">
        <v>17</v>
      </c>
      <c r="B44" s="115"/>
      <c r="C44" s="42"/>
      <c r="D44" s="42"/>
      <c r="E44" s="43"/>
      <c r="F44" s="44">
        <f>F43*0.18</f>
        <v>33380.485163999998</v>
      </c>
      <c r="G44" s="41"/>
    </row>
    <row r="45" spans="1:7" ht="20.25" thickBot="1" x14ac:dyDescent="0.35">
      <c r="A45" s="116" t="s">
        <v>18</v>
      </c>
      <c r="B45" s="117"/>
      <c r="C45" s="45"/>
      <c r="D45" s="45"/>
      <c r="E45" s="46"/>
      <c r="F45" s="47">
        <f>SUM(F43+F44)</f>
        <v>218827.62496400002</v>
      </c>
      <c r="G45" s="41"/>
    </row>
    <row r="46" spans="1:7" ht="19.5" x14ac:dyDescent="0.3">
      <c r="A46" s="48"/>
      <c r="B46" s="48"/>
      <c r="C46" s="49"/>
      <c r="D46" s="49"/>
      <c r="E46" s="50"/>
      <c r="F46" s="51"/>
      <c r="G46" s="41"/>
    </row>
    <row r="47" spans="1:7" ht="19.5" x14ac:dyDescent="0.3">
      <c r="A47" s="48"/>
      <c r="B47" s="48"/>
      <c r="C47" s="49"/>
      <c r="D47" s="49"/>
      <c r="E47" s="50"/>
      <c r="F47" s="51"/>
      <c r="G47" s="41"/>
    </row>
    <row r="48" spans="1:7" x14ac:dyDescent="0.3">
      <c r="A48" s="52" t="s">
        <v>19</v>
      </c>
      <c r="B48" s="52"/>
      <c r="C48" s="52"/>
      <c r="D48" s="52"/>
      <c r="E48" s="53" t="s">
        <v>20</v>
      </c>
      <c r="F48" s="52"/>
      <c r="G48" s="41"/>
    </row>
    <row r="49" spans="1:7" x14ac:dyDescent="0.3">
      <c r="A49" s="11"/>
      <c r="B49" s="54"/>
      <c r="C49" s="3"/>
      <c r="D49" s="3"/>
      <c r="E49" s="55"/>
      <c r="F49" s="56"/>
      <c r="G49" s="2"/>
    </row>
    <row r="50" spans="1:7" x14ac:dyDescent="0.3">
      <c r="G50" s="57"/>
    </row>
    <row r="51" spans="1:7" x14ac:dyDescent="0.3">
      <c r="A51" s="11"/>
      <c r="B51" s="54" t="s">
        <v>21</v>
      </c>
      <c r="C51" s="53"/>
      <c r="D51" s="53"/>
      <c r="E51" s="53" t="s">
        <v>22</v>
      </c>
      <c r="F51" s="53"/>
      <c r="G51" s="2"/>
    </row>
    <row r="52" spans="1:7" x14ac:dyDescent="0.3">
      <c r="A52" s="2"/>
      <c r="B52" s="2"/>
      <c r="C52" s="53"/>
      <c r="D52" s="53"/>
      <c r="E52" s="53"/>
      <c r="F52" s="53"/>
      <c r="G52" s="2"/>
    </row>
    <row r="53" spans="1:7" x14ac:dyDescent="0.3">
      <c r="A53" s="54"/>
      <c r="C53" s="53"/>
      <c r="D53" s="53"/>
      <c r="F53" s="53"/>
      <c r="G53" s="2"/>
    </row>
    <row r="54" spans="1:7" x14ac:dyDescent="0.3">
      <c r="A54" s="118"/>
      <c r="B54" s="118"/>
      <c r="C54" s="53"/>
      <c r="D54" s="53"/>
      <c r="E54" s="53"/>
      <c r="F54" s="53"/>
      <c r="G54" s="2"/>
    </row>
    <row r="55" spans="1:7" x14ac:dyDescent="0.3">
      <c r="A55" s="2"/>
      <c r="B55" s="2"/>
      <c r="C55" s="53"/>
      <c r="D55" s="53"/>
      <c r="E55" s="53"/>
      <c r="F55" s="53"/>
      <c r="G55" s="2"/>
    </row>
    <row r="56" spans="1:7" x14ac:dyDescent="0.3">
      <c r="A56" s="2"/>
      <c r="B56" s="2"/>
      <c r="C56" s="53"/>
      <c r="D56" s="53"/>
      <c r="E56" s="53"/>
      <c r="F56" s="53"/>
      <c r="G56" s="2"/>
    </row>
    <row r="57" spans="1:7" x14ac:dyDescent="0.3">
      <c r="A57" s="2"/>
      <c r="B57" s="2"/>
      <c r="C57" s="53"/>
      <c r="D57" s="53"/>
      <c r="E57" s="53"/>
      <c r="F57" s="53"/>
      <c r="G57" s="2"/>
    </row>
    <row r="58" spans="1:7" x14ac:dyDescent="0.3">
      <c r="A58" s="94"/>
      <c r="B58" s="94"/>
      <c r="C58" s="53"/>
      <c r="D58" s="53"/>
      <c r="E58" s="53"/>
      <c r="F58" s="53"/>
      <c r="G58" s="2"/>
    </row>
    <row r="59" spans="1:7" x14ac:dyDescent="0.3">
      <c r="G59" s="2"/>
    </row>
    <row r="60" spans="1:7" x14ac:dyDescent="0.3">
      <c r="G60" s="2"/>
    </row>
    <row r="61" spans="1:7" x14ac:dyDescent="0.3">
      <c r="A61" s="119"/>
      <c r="B61" s="119"/>
      <c r="C61" s="108"/>
      <c r="D61" s="108"/>
      <c r="E61" s="108"/>
      <c r="F61" s="108"/>
      <c r="G61" s="2"/>
    </row>
    <row r="62" spans="1:7" x14ac:dyDescent="0.3">
      <c r="A62" s="109"/>
      <c r="B62" s="110"/>
      <c r="C62" s="58"/>
      <c r="D62" s="11"/>
      <c r="E62" s="111"/>
      <c r="F62" s="111"/>
      <c r="G62" s="2"/>
    </row>
  </sheetData>
  <mergeCells count="21">
    <mergeCell ref="C61:F61"/>
    <mergeCell ref="A62:B62"/>
    <mergeCell ref="E62:F62"/>
    <mergeCell ref="A43:B43"/>
    <mergeCell ref="A44:B44"/>
    <mergeCell ref="A45:B45"/>
    <mergeCell ref="A54:B54"/>
    <mergeCell ref="A58:B58"/>
    <mergeCell ref="A61:B61"/>
    <mergeCell ref="F11:F13"/>
    <mergeCell ref="C2:F2"/>
    <mergeCell ref="C4:F4"/>
    <mergeCell ref="C6:G6"/>
    <mergeCell ref="C7:F8"/>
    <mergeCell ref="A9:F9"/>
    <mergeCell ref="B10:F10"/>
    <mergeCell ref="A11:A13"/>
    <mergeCell ref="B11:B13"/>
    <mergeCell ref="C11:C13"/>
    <mergeCell ref="D11:D13"/>
    <mergeCell ref="E11:E1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workbookViewId="0">
      <selection activeCell="B17" sqref="B17"/>
    </sheetView>
  </sheetViews>
  <sheetFormatPr defaultRowHeight="18.75" x14ac:dyDescent="0.3"/>
  <cols>
    <col min="1" max="1" width="7.140625" style="5" bestFit="1" customWidth="1"/>
    <col min="2" max="2" width="58" style="5" customWidth="1"/>
    <col min="3" max="3" width="10.5703125" style="5" customWidth="1"/>
    <col min="4" max="4" width="11" style="5" customWidth="1"/>
    <col min="5" max="5" width="11.42578125" style="5" customWidth="1"/>
    <col min="6" max="6" width="13.85546875" style="5" customWidth="1"/>
    <col min="7" max="16384" width="9.140625" style="5"/>
  </cols>
  <sheetData>
    <row r="1" spans="1:7" x14ac:dyDescent="0.3">
      <c r="A1" s="1"/>
      <c r="B1" s="2"/>
      <c r="C1" s="3"/>
      <c r="D1" s="1"/>
      <c r="E1" s="4"/>
      <c r="F1" s="4"/>
      <c r="G1" s="2"/>
    </row>
    <row r="2" spans="1:7" x14ac:dyDescent="0.3">
      <c r="A2" s="3"/>
      <c r="B2" s="6" t="s">
        <v>0</v>
      </c>
      <c r="C2" s="93" t="s">
        <v>1</v>
      </c>
      <c r="D2" s="93"/>
      <c r="E2" s="93"/>
      <c r="F2" s="93"/>
      <c r="G2" s="2"/>
    </row>
    <row r="3" spans="1:7" x14ac:dyDescent="0.3">
      <c r="A3" s="3"/>
      <c r="B3" s="6"/>
      <c r="C3" s="7"/>
      <c r="D3" s="7"/>
      <c r="E3" s="8"/>
      <c r="F3" s="7"/>
      <c r="G3" s="2"/>
    </row>
    <row r="4" spans="1:7" x14ac:dyDescent="0.3">
      <c r="A4" s="1"/>
      <c r="B4" s="9" t="s">
        <v>2</v>
      </c>
      <c r="C4" s="93" t="s">
        <v>1</v>
      </c>
      <c r="D4" s="93"/>
      <c r="E4" s="93"/>
      <c r="F4" s="93"/>
      <c r="G4" s="2"/>
    </row>
    <row r="5" spans="1:7" x14ac:dyDescent="0.3">
      <c r="A5" s="1"/>
      <c r="B5" s="9"/>
      <c r="C5" s="7"/>
      <c r="D5" s="7"/>
      <c r="E5" s="7"/>
      <c r="F5" s="7"/>
      <c r="G5" s="2"/>
    </row>
    <row r="6" spans="1:7" x14ac:dyDescent="0.3">
      <c r="A6" s="3"/>
      <c r="B6" s="10" t="s">
        <v>3</v>
      </c>
      <c r="C6" s="94" t="s">
        <v>4</v>
      </c>
      <c r="D6" s="94"/>
      <c r="E6" s="94"/>
      <c r="F6" s="94"/>
      <c r="G6" s="94"/>
    </row>
    <row r="7" spans="1:7" x14ac:dyDescent="0.3">
      <c r="A7" s="1"/>
      <c r="B7" s="10" t="s">
        <v>5</v>
      </c>
      <c r="C7" s="93" t="s">
        <v>6</v>
      </c>
      <c r="D7" s="93"/>
      <c r="E7" s="93"/>
      <c r="F7" s="93"/>
      <c r="G7" s="2"/>
    </row>
    <row r="8" spans="1:7" ht="77.25" customHeight="1" x14ac:dyDescent="0.3">
      <c r="A8" s="1"/>
      <c r="B8" s="10"/>
      <c r="C8" s="93"/>
      <c r="D8" s="93"/>
      <c r="E8" s="93"/>
      <c r="F8" s="93"/>
      <c r="G8" s="2"/>
    </row>
    <row r="9" spans="1:7" ht="42.75" customHeight="1" x14ac:dyDescent="0.3">
      <c r="A9" s="93" t="s">
        <v>116</v>
      </c>
      <c r="B9" s="93"/>
      <c r="C9" s="93"/>
      <c r="D9" s="93"/>
      <c r="E9" s="93"/>
      <c r="F9" s="93"/>
      <c r="G9" s="2"/>
    </row>
    <row r="10" spans="1:7" ht="19.5" thickBot="1" x14ac:dyDescent="0.35">
      <c r="A10" s="12"/>
      <c r="B10" s="95" t="s">
        <v>7</v>
      </c>
      <c r="C10" s="95"/>
      <c r="D10" s="95"/>
      <c r="E10" s="95"/>
      <c r="F10" s="95"/>
      <c r="G10" s="2"/>
    </row>
    <row r="11" spans="1:7" x14ac:dyDescent="0.3">
      <c r="A11" s="96" t="s">
        <v>8</v>
      </c>
      <c r="B11" s="99" t="s">
        <v>9</v>
      </c>
      <c r="C11" s="102" t="s">
        <v>10</v>
      </c>
      <c r="D11" s="99" t="s">
        <v>11</v>
      </c>
      <c r="E11" s="105" t="s">
        <v>12</v>
      </c>
      <c r="F11" s="90" t="s">
        <v>13</v>
      </c>
      <c r="G11" s="2"/>
    </row>
    <row r="12" spans="1:7" x14ac:dyDescent="0.3">
      <c r="A12" s="97"/>
      <c r="B12" s="100"/>
      <c r="C12" s="103"/>
      <c r="D12" s="100"/>
      <c r="E12" s="106"/>
      <c r="F12" s="91"/>
      <c r="G12" s="2"/>
    </row>
    <row r="13" spans="1:7" ht="19.5" thickBot="1" x14ac:dyDescent="0.35">
      <c r="A13" s="98"/>
      <c r="B13" s="101"/>
      <c r="C13" s="104"/>
      <c r="D13" s="101"/>
      <c r="E13" s="107"/>
      <c r="F13" s="92"/>
      <c r="G13" s="2"/>
    </row>
    <row r="14" spans="1:7" x14ac:dyDescent="0.3">
      <c r="A14" s="13">
        <v>1</v>
      </c>
      <c r="B14" s="14">
        <v>2</v>
      </c>
      <c r="C14" s="15">
        <v>3</v>
      </c>
      <c r="D14" s="14">
        <v>4</v>
      </c>
      <c r="E14" s="16">
        <v>5</v>
      </c>
      <c r="F14" s="17">
        <v>6</v>
      </c>
      <c r="G14" s="2"/>
    </row>
    <row r="15" spans="1:7" x14ac:dyDescent="0.3">
      <c r="A15" s="13"/>
      <c r="B15" s="14" t="s">
        <v>117</v>
      </c>
      <c r="C15" s="15"/>
      <c r="D15" s="14"/>
      <c r="E15" s="16"/>
      <c r="F15" s="17"/>
      <c r="G15" s="2"/>
    </row>
    <row r="16" spans="1:7" x14ac:dyDescent="0.3">
      <c r="A16" s="18">
        <v>1</v>
      </c>
      <c r="B16" s="19" t="s">
        <v>118</v>
      </c>
      <c r="C16" s="20" t="s">
        <v>64</v>
      </c>
      <c r="D16" s="21">
        <v>2</v>
      </c>
      <c r="E16" s="22">
        <v>46239.83</v>
      </c>
      <c r="F16" s="26">
        <f t="shared" ref="F16" si="0">D16*E16</f>
        <v>92479.66</v>
      </c>
      <c r="G16" s="2"/>
    </row>
    <row r="17" spans="1:7" x14ac:dyDescent="0.3">
      <c r="A17" s="18">
        <v>2</v>
      </c>
      <c r="B17" s="19"/>
      <c r="C17" s="20"/>
      <c r="D17" s="24"/>
      <c r="E17" s="25"/>
      <c r="F17" s="26"/>
      <c r="G17" s="2"/>
    </row>
    <row r="18" spans="1:7" x14ac:dyDescent="0.3">
      <c r="A18" s="18">
        <v>3</v>
      </c>
      <c r="B18" s="27"/>
      <c r="C18" s="20"/>
      <c r="D18" s="28"/>
      <c r="E18" s="29"/>
      <c r="F18" s="26"/>
      <c r="G18" s="2"/>
    </row>
    <row r="19" spans="1:7" x14ac:dyDescent="0.3">
      <c r="A19" s="18">
        <v>4</v>
      </c>
      <c r="B19" s="27"/>
      <c r="C19" s="20"/>
      <c r="D19" s="28"/>
      <c r="E19" s="29"/>
      <c r="F19" s="26"/>
      <c r="G19" s="2"/>
    </row>
    <row r="20" spans="1:7" x14ac:dyDescent="0.3">
      <c r="A20" s="18">
        <v>5</v>
      </c>
      <c r="B20" s="27"/>
      <c r="C20" s="20"/>
      <c r="D20" s="28"/>
      <c r="E20" s="30"/>
      <c r="F20" s="26"/>
      <c r="G20" s="2"/>
    </row>
    <row r="21" spans="1:7" x14ac:dyDescent="0.3">
      <c r="A21" s="18">
        <v>6</v>
      </c>
      <c r="B21" s="27"/>
      <c r="C21" s="20"/>
      <c r="D21" s="28"/>
      <c r="E21" s="30"/>
      <c r="F21" s="26"/>
      <c r="G21" s="2"/>
    </row>
    <row r="22" spans="1:7" x14ac:dyDescent="0.3">
      <c r="A22" s="18">
        <v>7</v>
      </c>
      <c r="B22" s="27"/>
      <c r="C22" s="20"/>
      <c r="D22" s="28"/>
      <c r="E22" s="30"/>
      <c r="F22" s="26"/>
      <c r="G22" s="2"/>
    </row>
    <row r="23" spans="1:7" x14ac:dyDescent="0.3">
      <c r="A23" s="18">
        <v>8</v>
      </c>
      <c r="B23" s="27"/>
      <c r="C23" s="20"/>
      <c r="D23" s="28"/>
      <c r="E23" s="30"/>
      <c r="F23" s="26"/>
      <c r="G23" s="2"/>
    </row>
    <row r="24" spans="1:7" x14ac:dyDescent="0.3">
      <c r="A24" s="18">
        <v>9</v>
      </c>
      <c r="B24" s="27"/>
      <c r="C24" s="20"/>
      <c r="D24" s="28"/>
      <c r="E24" s="30"/>
      <c r="F24" s="26"/>
      <c r="G24" s="2"/>
    </row>
    <row r="25" spans="1:7" x14ac:dyDescent="0.3">
      <c r="A25" s="18">
        <v>10</v>
      </c>
      <c r="B25" s="27"/>
      <c r="C25" s="20"/>
      <c r="D25" s="28"/>
      <c r="E25" s="30"/>
      <c r="F25" s="26"/>
      <c r="G25" s="2"/>
    </row>
    <row r="26" spans="1:7" x14ac:dyDescent="0.3">
      <c r="A26" s="18">
        <v>11</v>
      </c>
      <c r="B26" s="27"/>
      <c r="C26" s="20"/>
      <c r="D26" s="28"/>
      <c r="E26" s="30"/>
      <c r="F26" s="26"/>
      <c r="G26" s="2"/>
    </row>
    <row r="27" spans="1:7" x14ac:dyDescent="0.3">
      <c r="A27" s="18">
        <v>12</v>
      </c>
      <c r="B27" s="27"/>
      <c r="C27" s="20"/>
      <c r="D27" s="28"/>
      <c r="E27" s="30"/>
      <c r="F27" s="26"/>
      <c r="G27" s="2"/>
    </row>
    <row r="28" spans="1:7" x14ac:dyDescent="0.3">
      <c r="A28" s="18">
        <v>13</v>
      </c>
      <c r="B28" s="27"/>
      <c r="C28" s="20"/>
      <c r="D28" s="28"/>
      <c r="E28" s="30"/>
      <c r="F28" s="26"/>
      <c r="G28" s="2"/>
    </row>
    <row r="29" spans="1:7" x14ac:dyDescent="0.3">
      <c r="A29" s="18">
        <v>14</v>
      </c>
      <c r="B29" s="27"/>
      <c r="C29" s="20"/>
      <c r="D29" s="28"/>
      <c r="E29" s="30"/>
      <c r="F29" s="26"/>
      <c r="G29" s="2"/>
    </row>
    <row r="30" spans="1:7" x14ac:dyDescent="0.3">
      <c r="A30" s="18">
        <v>15</v>
      </c>
      <c r="B30" s="27"/>
      <c r="C30" s="20"/>
      <c r="D30" s="28"/>
      <c r="E30" s="30"/>
      <c r="F30" s="26"/>
      <c r="G30" s="2"/>
    </row>
    <row r="31" spans="1:7" x14ac:dyDescent="0.3">
      <c r="A31" s="18">
        <v>16</v>
      </c>
      <c r="B31" s="27"/>
      <c r="C31" s="20"/>
      <c r="D31" s="28"/>
      <c r="E31" s="30"/>
      <c r="F31" s="26"/>
      <c r="G31" s="2"/>
    </row>
    <row r="32" spans="1:7" ht="19.5" thickBot="1" x14ac:dyDescent="0.35">
      <c r="A32" s="18">
        <v>17</v>
      </c>
      <c r="B32" s="27"/>
      <c r="C32" s="20"/>
      <c r="D32" s="28"/>
      <c r="E32" s="30"/>
      <c r="F32" s="26"/>
      <c r="G32" s="2"/>
    </row>
    <row r="33" spans="1:7" ht="19.5" x14ac:dyDescent="0.3">
      <c r="A33" s="112" t="s">
        <v>16</v>
      </c>
      <c r="B33" s="113"/>
      <c r="C33" s="37"/>
      <c r="D33" s="38"/>
      <c r="E33" s="39"/>
      <c r="F33" s="40">
        <f>SUM(F15:F32)</f>
        <v>92479.66</v>
      </c>
      <c r="G33" s="41"/>
    </row>
    <row r="34" spans="1:7" ht="19.5" x14ac:dyDescent="0.3">
      <c r="A34" s="114" t="s">
        <v>17</v>
      </c>
      <c r="B34" s="115"/>
      <c r="C34" s="42"/>
      <c r="D34" s="42"/>
      <c r="E34" s="43"/>
      <c r="F34" s="44">
        <f>F33*0.18</f>
        <v>16646.338800000001</v>
      </c>
      <c r="G34" s="41"/>
    </row>
    <row r="35" spans="1:7" ht="20.25" thickBot="1" x14ac:dyDescent="0.35">
      <c r="A35" s="116" t="s">
        <v>18</v>
      </c>
      <c r="B35" s="117"/>
      <c r="C35" s="45"/>
      <c r="D35" s="45"/>
      <c r="E35" s="46"/>
      <c r="F35" s="47">
        <f>SUM(F33+F34)</f>
        <v>109125.9988</v>
      </c>
      <c r="G35" s="41"/>
    </row>
    <row r="36" spans="1:7" ht="19.5" x14ac:dyDescent="0.3">
      <c r="A36" s="48"/>
      <c r="B36" s="48"/>
      <c r="C36" s="49"/>
      <c r="D36" s="49"/>
      <c r="E36" s="50"/>
      <c r="F36" s="51"/>
      <c r="G36" s="41"/>
    </row>
    <row r="37" spans="1:7" ht="19.5" x14ac:dyDescent="0.3">
      <c r="A37" s="48"/>
      <c r="B37" s="48"/>
      <c r="C37" s="49"/>
      <c r="D37" s="49"/>
      <c r="E37" s="50"/>
      <c r="F37" s="51"/>
      <c r="G37" s="41"/>
    </row>
    <row r="38" spans="1:7" x14ac:dyDescent="0.3">
      <c r="A38" s="52" t="s">
        <v>19</v>
      </c>
      <c r="B38" s="52"/>
      <c r="C38" s="52"/>
      <c r="D38" s="52"/>
      <c r="E38" s="53" t="s">
        <v>20</v>
      </c>
      <c r="F38" s="52"/>
      <c r="G38" s="41"/>
    </row>
    <row r="39" spans="1:7" x14ac:dyDescent="0.3">
      <c r="A39" s="12"/>
      <c r="B39" s="54"/>
      <c r="C39" s="3"/>
      <c r="D39" s="3"/>
      <c r="E39" s="55"/>
      <c r="F39" s="56"/>
      <c r="G39" s="2"/>
    </row>
    <row r="40" spans="1:7" x14ac:dyDescent="0.3">
      <c r="G40" s="57"/>
    </row>
    <row r="41" spans="1:7" x14ac:dyDescent="0.3">
      <c r="A41" s="12"/>
      <c r="B41" s="54" t="s">
        <v>21</v>
      </c>
      <c r="C41" s="53"/>
      <c r="D41" s="53"/>
      <c r="E41" s="53" t="s">
        <v>22</v>
      </c>
      <c r="F41" s="53"/>
      <c r="G41" s="2"/>
    </row>
    <row r="42" spans="1:7" x14ac:dyDescent="0.3">
      <c r="A42" s="2"/>
      <c r="B42" s="2"/>
      <c r="C42" s="53"/>
      <c r="D42" s="53"/>
      <c r="E42" s="53"/>
      <c r="F42" s="53"/>
      <c r="G42" s="2"/>
    </row>
    <row r="43" spans="1:7" x14ac:dyDescent="0.3">
      <c r="A43" s="54"/>
      <c r="C43" s="53"/>
      <c r="D43" s="53"/>
      <c r="F43" s="53"/>
      <c r="G43" s="2"/>
    </row>
    <row r="44" spans="1:7" x14ac:dyDescent="0.3">
      <c r="A44" s="118"/>
      <c r="B44" s="118"/>
      <c r="C44" s="53"/>
      <c r="D44" s="53"/>
      <c r="E44" s="53"/>
      <c r="F44" s="53"/>
      <c r="G44" s="2"/>
    </row>
    <row r="45" spans="1:7" x14ac:dyDescent="0.3">
      <c r="A45" s="2"/>
      <c r="B45" s="2"/>
      <c r="C45" s="53"/>
      <c r="D45" s="53"/>
      <c r="E45" s="53"/>
      <c r="F45" s="53"/>
      <c r="G45" s="2"/>
    </row>
    <row r="46" spans="1:7" x14ac:dyDescent="0.3">
      <c r="A46" s="2"/>
      <c r="B46" s="2"/>
      <c r="C46" s="53"/>
      <c r="D46" s="53"/>
      <c r="E46" s="53"/>
      <c r="F46" s="53"/>
      <c r="G46" s="2"/>
    </row>
    <row r="47" spans="1:7" x14ac:dyDescent="0.3">
      <c r="A47" s="2"/>
      <c r="B47" s="2"/>
      <c r="C47" s="53"/>
      <c r="D47" s="53"/>
      <c r="E47" s="53"/>
      <c r="F47" s="53"/>
      <c r="G47" s="2"/>
    </row>
    <row r="48" spans="1:7" x14ac:dyDescent="0.3">
      <c r="A48" s="94"/>
      <c r="B48" s="94"/>
      <c r="C48" s="53"/>
      <c r="D48" s="53"/>
      <c r="E48" s="53"/>
      <c r="F48" s="53"/>
      <c r="G48" s="2"/>
    </row>
    <row r="49" spans="1:7" x14ac:dyDescent="0.3">
      <c r="G49" s="2"/>
    </row>
    <row r="50" spans="1:7" x14ac:dyDescent="0.3">
      <c r="G50" s="2"/>
    </row>
    <row r="51" spans="1:7" x14ac:dyDescent="0.3">
      <c r="A51" s="119"/>
      <c r="B51" s="119"/>
      <c r="C51" s="108"/>
      <c r="D51" s="108"/>
      <c r="E51" s="108"/>
      <c r="F51" s="108"/>
      <c r="G51" s="2"/>
    </row>
    <row r="52" spans="1:7" x14ac:dyDescent="0.3">
      <c r="A52" s="109"/>
      <c r="B52" s="110"/>
      <c r="C52" s="58"/>
      <c r="D52" s="12"/>
      <c r="E52" s="111"/>
      <c r="F52" s="111"/>
      <c r="G52" s="2"/>
    </row>
  </sheetData>
  <mergeCells count="21">
    <mergeCell ref="F11:F13"/>
    <mergeCell ref="C2:F2"/>
    <mergeCell ref="C4:F4"/>
    <mergeCell ref="C6:G6"/>
    <mergeCell ref="C7:F8"/>
    <mergeCell ref="A9:F9"/>
    <mergeCell ref="B10:F10"/>
    <mergeCell ref="A11:A13"/>
    <mergeCell ref="B11:B13"/>
    <mergeCell ref="C11:C13"/>
    <mergeCell ref="D11:D13"/>
    <mergeCell ref="E11:E13"/>
    <mergeCell ref="C51:F51"/>
    <mergeCell ref="A52:B52"/>
    <mergeCell ref="E52:F52"/>
    <mergeCell ref="A33:B33"/>
    <mergeCell ref="A34:B34"/>
    <mergeCell ref="A35:B35"/>
    <mergeCell ref="A44:B44"/>
    <mergeCell ref="A48:B48"/>
    <mergeCell ref="A51:B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17" workbookViewId="0">
      <selection activeCell="B38" sqref="B38"/>
    </sheetView>
  </sheetViews>
  <sheetFormatPr defaultRowHeight="18.75" x14ac:dyDescent="0.3"/>
  <cols>
    <col min="1" max="1" width="7.140625" style="5" bestFit="1" customWidth="1"/>
    <col min="2" max="2" width="58" style="5" customWidth="1"/>
    <col min="3" max="3" width="10.5703125" style="5" customWidth="1"/>
    <col min="4" max="4" width="11" style="5" customWidth="1"/>
    <col min="5" max="5" width="10.5703125" style="5" customWidth="1"/>
    <col min="6" max="6" width="13.85546875" style="5" customWidth="1"/>
    <col min="7" max="16384" width="9.140625" style="5"/>
  </cols>
  <sheetData>
    <row r="1" spans="1:7" x14ac:dyDescent="0.3">
      <c r="A1" s="1"/>
      <c r="B1" s="2"/>
      <c r="C1" s="3"/>
      <c r="D1" s="1"/>
      <c r="E1" s="4"/>
      <c r="F1" s="4"/>
      <c r="G1" s="2"/>
    </row>
    <row r="2" spans="1:7" x14ac:dyDescent="0.3">
      <c r="A2" s="3"/>
      <c r="B2" s="6" t="s">
        <v>0</v>
      </c>
      <c r="C2" s="93" t="s">
        <v>1</v>
      </c>
      <c r="D2" s="93"/>
      <c r="E2" s="93"/>
      <c r="F2" s="93"/>
      <c r="G2" s="2"/>
    </row>
    <row r="3" spans="1:7" x14ac:dyDescent="0.3">
      <c r="A3" s="3"/>
      <c r="B3" s="6"/>
      <c r="C3" s="7"/>
      <c r="D3" s="7"/>
      <c r="E3" s="8"/>
      <c r="F3" s="7"/>
      <c r="G3" s="2"/>
    </row>
    <row r="4" spans="1:7" x14ac:dyDescent="0.3">
      <c r="A4" s="1"/>
      <c r="B4" s="9" t="s">
        <v>2</v>
      </c>
      <c r="C4" s="93" t="s">
        <v>1</v>
      </c>
      <c r="D4" s="93"/>
      <c r="E4" s="93"/>
      <c r="F4" s="93"/>
      <c r="G4" s="2"/>
    </row>
    <row r="5" spans="1:7" x14ac:dyDescent="0.3">
      <c r="A5" s="1"/>
      <c r="B5" s="9"/>
      <c r="C5" s="7"/>
      <c r="D5" s="7"/>
      <c r="E5" s="7"/>
      <c r="F5" s="7"/>
      <c r="G5" s="2"/>
    </row>
    <row r="6" spans="1:7" x14ac:dyDescent="0.3">
      <c r="A6" s="3"/>
      <c r="B6" s="10" t="s">
        <v>3</v>
      </c>
      <c r="C6" s="94" t="s">
        <v>4</v>
      </c>
      <c r="D6" s="94"/>
      <c r="E6" s="94"/>
      <c r="F6" s="94"/>
      <c r="G6" s="94"/>
    </row>
    <row r="7" spans="1:7" x14ac:dyDescent="0.3">
      <c r="A7" s="1"/>
      <c r="B7" s="10" t="s">
        <v>5</v>
      </c>
      <c r="C7" s="93" t="s">
        <v>6</v>
      </c>
      <c r="D7" s="93"/>
      <c r="E7" s="93"/>
      <c r="F7" s="93"/>
      <c r="G7" s="2"/>
    </row>
    <row r="8" spans="1:7" ht="77.25" customHeight="1" x14ac:dyDescent="0.3">
      <c r="A8" s="1"/>
      <c r="B8" s="10"/>
      <c r="C8" s="93"/>
      <c r="D8" s="93"/>
      <c r="E8" s="93"/>
      <c r="F8" s="93"/>
      <c r="G8" s="2"/>
    </row>
    <row r="9" spans="1:7" ht="42.75" customHeight="1" x14ac:dyDescent="0.3">
      <c r="A9" s="93" t="s">
        <v>38</v>
      </c>
      <c r="B9" s="93"/>
      <c r="C9" s="93"/>
      <c r="D9" s="93"/>
      <c r="E9" s="93"/>
      <c r="F9" s="93"/>
      <c r="G9" s="2"/>
    </row>
    <row r="10" spans="1:7" ht="19.5" thickBot="1" x14ac:dyDescent="0.35">
      <c r="A10" s="11"/>
      <c r="B10" s="95" t="s">
        <v>7</v>
      </c>
      <c r="C10" s="95"/>
      <c r="D10" s="95"/>
      <c r="E10" s="95"/>
      <c r="F10" s="95"/>
      <c r="G10" s="2"/>
    </row>
    <row r="11" spans="1:7" x14ac:dyDescent="0.3">
      <c r="A11" s="96" t="s">
        <v>8</v>
      </c>
      <c r="B11" s="99" t="s">
        <v>9</v>
      </c>
      <c r="C11" s="102" t="s">
        <v>10</v>
      </c>
      <c r="D11" s="99" t="s">
        <v>11</v>
      </c>
      <c r="E11" s="105" t="s">
        <v>12</v>
      </c>
      <c r="F11" s="90" t="s">
        <v>13</v>
      </c>
      <c r="G11" s="2"/>
    </row>
    <row r="12" spans="1:7" x14ac:dyDescent="0.3">
      <c r="A12" s="97"/>
      <c r="B12" s="100"/>
      <c r="C12" s="103"/>
      <c r="D12" s="100"/>
      <c r="E12" s="106"/>
      <c r="F12" s="91"/>
      <c r="G12" s="2"/>
    </row>
    <row r="13" spans="1:7" ht="19.5" thickBot="1" x14ac:dyDescent="0.35">
      <c r="A13" s="98"/>
      <c r="B13" s="101"/>
      <c r="C13" s="104"/>
      <c r="D13" s="101"/>
      <c r="E13" s="107"/>
      <c r="F13" s="92"/>
      <c r="G13" s="2"/>
    </row>
    <row r="14" spans="1:7" x14ac:dyDescent="0.3">
      <c r="A14" s="13">
        <v>1</v>
      </c>
      <c r="B14" s="14">
        <v>2</v>
      </c>
      <c r="C14" s="15">
        <v>3</v>
      </c>
      <c r="D14" s="14">
        <v>4</v>
      </c>
      <c r="E14" s="16">
        <v>5</v>
      </c>
      <c r="F14" s="17">
        <v>6</v>
      </c>
      <c r="G14" s="2"/>
    </row>
    <row r="15" spans="1:7" x14ac:dyDescent="0.3">
      <c r="A15" s="18">
        <v>1</v>
      </c>
      <c r="B15" s="19" t="s">
        <v>39</v>
      </c>
      <c r="C15" s="20" t="s">
        <v>32</v>
      </c>
      <c r="D15" s="21">
        <v>5508</v>
      </c>
      <c r="E15" s="22">
        <v>0</v>
      </c>
      <c r="F15" s="26">
        <f t="shared" ref="F15:F16" si="0">D15*E15</f>
        <v>0</v>
      </c>
      <c r="G15" s="2"/>
    </row>
    <row r="16" spans="1:7" x14ac:dyDescent="0.3">
      <c r="A16" s="18">
        <v>2</v>
      </c>
      <c r="B16" s="27" t="s">
        <v>25</v>
      </c>
      <c r="C16" s="20" t="s">
        <v>40</v>
      </c>
      <c r="D16" s="62">
        <v>170</v>
      </c>
      <c r="E16" s="25">
        <v>14</v>
      </c>
      <c r="F16" s="26">
        <f t="shared" si="0"/>
        <v>2380</v>
      </c>
      <c r="G16" s="2"/>
    </row>
    <row r="17" spans="1:9" x14ac:dyDescent="0.3">
      <c r="A17" s="18">
        <v>3</v>
      </c>
      <c r="B17" s="27" t="s">
        <v>41</v>
      </c>
      <c r="C17" s="20" t="s">
        <v>27</v>
      </c>
      <c r="D17" s="61">
        <v>2320</v>
      </c>
      <c r="E17" s="29">
        <v>4.29</v>
      </c>
      <c r="F17" s="26">
        <f>D17*E17</f>
        <v>9952.7999999999993</v>
      </c>
      <c r="G17" s="2"/>
    </row>
    <row r="18" spans="1:9" x14ac:dyDescent="0.3">
      <c r="A18" s="18">
        <v>4</v>
      </c>
      <c r="B18" s="27" t="s">
        <v>42</v>
      </c>
      <c r="C18" s="20" t="s">
        <v>32</v>
      </c>
      <c r="D18" s="61">
        <f>5508+2034</f>
        <v>7542</v>
      </c>
      <c r="E18" s="29">
        <v>0</v>
      </c>
      <c r="F18" s="26">
        <f t="shared" ref="F18:F36" si="1">D18*E18</f>
        <v>0</v>
      </c>
      <c r="G18" s="2"/>
    </row>
    <row r="19" spans="1:9" x14ac:dyDescent="0.3">
      <c r="A19" s="18">
        <v>5</v>
      </c>
      <c r="B19" s="27" t="s">
        <v>43</v>
      </c>
      <c r="C19" s="20" t="s">
        <v>27</v>
      </c>
      <c r="D19" s="61">
        <v>500</v>
      </c>
      <c r="E19" s="30">
        <v>6.9</v>
      </c>
      <c r="F19" s="26">
        <f t="shared" si="1"/>
        <v>3450</v>
      </c>
      <c r="G19" s="2"/>
      <c r="I19" s="5" t="s">
        <v>31</v>
      </c>
    </row>
    <row r="20" spans="1:9" x14ac:dyDescent="0.3">
      <c r="A20" s="18">
        <v>6</v>
      </c>
      <c r="B20" s="27" t="s">
        <v>44</v>
      </c>
      <c r="C20" s="20" t="s">
        <v>27</v>
      </c>
      <c r="D20" s="61">
        <v>200</v>
      </c>
      <c r="E20" s="30">
        <v>6.8</v>
      </c>
      <c r="F20" s="26">
        <f t="shared" si="1"/>
        <v>1360</v>
      </c>
      <c r="G20" s="2"/>
    </row>
    <row r="21" spans="1:9" x14ac:dyDescent="0.3">
      <c r="A21" s="18">
        <v>7</v>
      </c>
      <c r="B21" s="27" t="s">
        <v>45</v>
      </c>
      <c r="C21" s="20" t="s">
        <v>27</v>
      </c>
      <c r="D21" s="61">
        <v>200</v>
      </c>
      <c r="E21" s="30">
        <v>7</v>
      </c>
      <c r="F21" s="26">
        <f t="shared" si="1"/>
        <v>1400</v>
      </c>
      <c r="G21" s="2"/>
    </row>
    <row r="22" spans="1:9" x14ac:dyDescent="0.3">
      <c r="A22" s="18">
        <v>8</v>
      </c>
      <c r="B22" s="27" t="s">
        <v>46</v>
      </c>
      <c r="C22" s="20" t="s">
        <v>27</v>
      </c>
      <c r="D22" s="61">
        <v>500</v>
      </c>
      <c r="E22" s="30">
        <v>6</v>
      </c>
      <c r="F22" s="26">
        <f t="shared" si="1"/>
        <v>3000</v>
      </c>
      <c r="G22" s="2"/>
    </row>
    <row r="23" spans="1:9" x14ac:dyDescent="0.3">
      <c r="A23" s="18">
        <v>9</v>
      </c>
      <c r="B23" s="27" t="s">
        <v>50</v>
      </c>
      <c r="C23" s="20" t="s">
        <v>27</v>
      </c>
      <c r="D23" s="61">
        <v>900</v>
      </c>
      <c r="E23" s="30">
        <v>11.27</v>
      </c>
      <c r="F23" s="26">
        <f t="shared" si="1"/>
        <v>10143</v>
      </c>
      <c r="G23" s="2"/>
    </row>
    <row r="24" spans="1:9" x14ac:dyDescent="0.3">
      <c r="A24" s="18">
        <v>10</v>
      </c>
      <c r="B24" s="27" t="s">
        <v>51</v>
      </c>
      <c r="C24" s="20" t="s">
        <v>27</v>
      </c>
      <c r="D24" s="61">
        <v>950</v>
      </c>
      <c r="E24" s="30">
        <v>14.63</v>
      </c>
      <c r="F24" s="26">
        <f t="shared" si="1"/>
        <v>13898.5</v>
      </c>
      <c r="G24" s="2"/>
    </row>
    <row r="25" spans="1:9" x14ac:dyDescent="0.3">
      <c r="A25" s="18">
        <v>11</v>
      </c>
      <c r="B25" s="27" t="s">
        <v>62</v>
      </c>
      <c r="C25" s="20" t="s">
        <v>27</v>
      </c>
      <c r="D25" s="61">
        <v>252</v>
      </c>
      <c r="E25" s="30">
        <v>3.15</v>
      </c>
      <c r="F25" s="26">
        <f t="shared" si="1"/>
        <v>793.8</v>
      </c>
      <c r="G25" s="2"/>
    </row>
    <row r="26" spans="1:9" x14ac:dyDescent="0.3">
      <c r="A26" s="18">
        <v>12</v>
      </c>
      <c r="B26" s="27" t="s">
        <v>55</v>
      </c>
      <c r="C26" s="20"/>
      <c r="D26" s="61"/>
      <c r="E26" s="30"/>
      <c r="F26" s="26">
        <f t="shared" si="1"/>
        <v>0</v>
      </c>
      <c r="G26" s="2"/>
    </row>
    <row r="27" spans="1:9" x14ac:dyDescent="0.3">
      <c r="A27" s="18">
        <v>13</v>
      </c>
      <c r="B27" s="27" t="s">
        <v>52</v>
      </c>
      <c r="C27" s="20" t="s">
        <v>54</v>
      </c>
      <c r="D27" s="61">
        <v>77</v>
      </c>
      <c r="E27" s="30">
        <v>25</v>
      </c>
      <c r="F27" s="26">
        <f t="shared" si="1"/>
        <v>1925</v>
      </c>
      <c r="G27" s="2"/>
    </row>
    <row r="28" spans="1:9" x14ac:dyDescent="0.3">
      <c r="A28" s="18">
        <v>14</v>
      </c>
      <c r="B28" s="27" t="s">
        <v>53</v>
      </c>
      <c r="C28" s="20" t="s">
        <v>54</v>
      </c>
      <c r="D28" s="61">
        <v>42</v>
      </c>
      <c r="E28" s="30">
        <v>25</v>
      </c>
      <c r="F28" s="26">
        <f t="shared" si="1"/>
        <v>1050</v>
      </c>
      <c r="G28" s="2"/>
    </row>
    <row r="29" spans="1:9" x14ac:dyDescent="0.3">
      <c r="A29" s="18">
        <v>15</v>
      </c>
      <c r="B29" s="27" t="s">
        <v>56</v>
      </c>
      <c r="C29" s="20" t="s">
        <v>54</v>
      </c>
      <c r="D29" s="61">
        <v>22</v>
      </c>
      <c r="E29" s="30">
        <f t="shared" ref="E29:E31" si="2">385/11</f>
        <v>35</v>
      </c>
      <c r="F29" s="26">
        <f t="shared" si="1"/>
        <v>770</v>
      </c>
      <c r="G29" s="2"/>
    </row>
    <row r="30" spans="1:9" x14ac:dyDescent="0.3">
      <c r="A30" s="18">
        <v>16</v>
      </c>
      <c r="B30" s="27" t="s">
        <v>57</v>
      </c>
      <c r="C30" s="20" t="s">
        <v>54</v>
      </c>
      <c r="D30" s="61">
        <v>55</v>
      </c>
      <c r="E30" s="30">
        <f t="shared" si="2"/>
        <v>35</v>
      </c>
      <c r="F30" s="26">
        <f t="shared" si="1"/>
        <v>1925</v>
      </c>
      <c r="G30" s="2"/>
    </row>
    <row r="31" spans="1:9" x14ac:dyDescent="0.3">
      <c r="A31" s="18">
        <v>17</v>
      </c>
      <c r="B31" s="27" t="s">
        <v>58</v>
      </c>
      <c r="C31" s="20" t="s">
        <v>54</v>
      </c>
      <c r="D31" s="61">
        <v>31</v>
      </c>
      <c r="E31" s="30">
        <f t="shared" si="2"/>
        <v>35</v>
      </c>
      <c r="F31" s="26">
        <f t="shared" si="1"/>
        <v>1085</v>
      </c>
      <c r="G31" s="2"/>
    </row>
    <row r="32" spans="1:9" x14ac:dyDescent="0.3">
      <c r="A32" s="18">
        <v>18</v>
      </c>
      <c r="B32" s="27" t="s">
        <v>59</v>
      </c>
      <c r="C32" s="20" t="s">
        <v>54</v>
      </c>
      <c r="D32" s="61">
        <v>11</v>
      </c>
      <c r="E32" s="30">
        <f>385/11</f>
        <v>35</v>
      </c>
      <c r="F32" s="26">
        <f t="shared" si="1"/>
        <v>385</v>
      </c>
      <c r="G32" s="2"/>
    </row>
    <row r="33" spans="1:7" x14ac:dyDescent="0.3">
      <c r="A33" s="18">
        <v>19</v>
      </c>
      <c r="B33" s="27" t="s">
        <v>60</v>
      </c>
      <c r="C33" s="20" t="s">
        <v>54</v>
      </c>
      <c r="D33" s="61">
        <v>29</v>
      </c>
      <c r="E33" s="30">
        <v>65</v>
      </c>
      <c r="F33" s="26">
        <f t="shared" si="1"/>
        <v>1885</v>
      </c>
      <c r="G33" s="2"/>
    </row>
    <row r="34" spans="1:7" x14ac:dyDescent="0.3">
      <c r="A34" s="18">
        <v>20</v>
      </c>
      <c r="B34" s="27" t="s">
        <v>61</v>
      </c>
      <c r="C34" s="20" t="s">
        <v>54</v>
      </c>
      <c r="D34" s="61">
        <v>21</v>
      </c>
      <c r="E34" s="30">
        <v>65</v>
      </c>
      <c r="F34" s="26">
        <f t="shared" si="1"/>
        <v>1365</v>
      </c>
      <c r="G34" s="2"/>
    </row>
    <row r="35" spans="1:7" x14ac:dyDescent="0.3">
      <c r="A35" s="18">
        <v>21</v>
      </c>
      <c r="B35" s="27" t="s">
        <v>126</v>
      </c>
      <c r="C35" s="20" t="s">
        <v>125</v>
      </c>
      <c r="D35" s="61">
        <v>453</v>
      </c>
      <c r="E35" s="30">
        <v>3</v>
      </c>
      <c r="F35" s="26">
        <f t="shared" si="1"/>
        <v>1359</v>
      </c>
      <c r="G35" s="2"/>
    </row>
    <row r="36" spans="1:7" x14ac:dyDescent="0.3">
      <c r="A36" s="18">
        <v>22</v>
      </c>
      <c r="B36" s="27" t="s">
        <v>127</v>
      </c>
      <c r="C36" s="20" t="s">
        <v>125</v>
      </c>
      <c r="D36" s="61">
        <v>328</v>
      </c>
      <c r="E36" s="30">
        <v>3</v>
      </c>
      <c r="F36" s="26">
        <f t="shared" si="1"/>
        <v>984</v>
      </c>
      <c r="G36" s="2"/>
    </row>
    <row r="37" spans="1:7" x14ac:dyDescent="0.3">
      <c r="A37" s="18"/>
      <c r="B37" s="27"/>
      <c r="C37" s="20"/>
      <c r="D37" s="61"/>
      <c r="E37" s="30"/>
      <c r="F37" s="26"/>
      <c r="G37" s="2"/>
    </row>
    <row r="38" spans="1:7" x14ac:dyDescent="0.3">
      <c r="A38" s="18"/>
      <c r="B38" s="27"/>
      <c r="C38" s="20"/>
      <c r="D38" s="61"/>
      <c r="E38" s="30"/>
      <c r="F38" s="26"/>
      <c r="G38" s="2"/>
    </row>
    <row r="39" spans="1:7" x14ac:dyDescent="0.3">
      <c r="A39" s="18"/>
      <c r="B39" s="27"/>
      <c r="C39" s="20"/>
      <c r="D39" s="28"/>
      <c r="E39" s="30"/>
      <c r="F39" s="26"/>
      <c r="G39" s="2"/>
    </row>
    <row r="40" spans="1:7" x14ac:dyDescent="0.3">
      <c r="A40" s="18"/>
      <c r="B40" s="27"/>
      <c r="C40" s="20"/>
      <c r="D40" s="28"/>
      <c r="E40" s="30"/>
      <c r="F40" s="26"/>
      <c r="G40" s="2"/>
    </row>
    <row r="41" spans="1:7" x14ac:dyDescent="0.3">
      <c r="A41" s="18"/>
      <c r="B41" s="27"/>
      <c r="C41" s="20"/>
      <c r="D41" s="28"/>
      <c r="E41" s="30"/>
      <c r="F41" s="26"/>
      <c r="G41" s="2"/>
    </row>
    <row r="42" spans="1:7" x14ac:dyDescent="0.3">
      <c r="A42" s="18"/>
      <c r="B42" s="27"/>
      <c r="C42" s="20"/>
      <c r="D42" s="28"/>
      <c r="E42" s="30"/>
      <c r="F42" s="26"/>
      <c r="G42" s="2"/>
    </row>
    <row r="43" spans="1:7" ht="19.5" thickBot="1" x14ac:dyDescent="0.35">
      <c r="A43" s="18"/>
      <c r="B43" s="32"/>
      <c r="C43" s="20"/>
      <c r="D43" s="28"/>
      <c r="E43" s="30"/>
      <c r="F43" s="26"/>
      <c r="G43" s="2"/>
    </row>
    <row r="44" spans="1:7" ht="20.25" thickBot="1" x14ac:dyDescent="0.35">
      <c r="A44" s="31"/>
      <c r="B44" s="64"/>
      <c r="C44" s="33"/>
      <c r="D44" s="34"/>
      <c r="E44" s="35"/>
      <c r="F44" s="36"/>
      <c r="G44" s="2"/>
    </row>
    <row r="45" spans="1:7" ht="19.5" x14ac:dyDescent="0.3">
      <c r="A45" s="63" t="s">
        <v>16</v>
      </c>
      <c r="B45" s="66"/>
      <c r="C45" s="37"/>
      <c r="D45" s="38"/>
      <c r="E45" s="39"/>
      <c r="F45" s="40">
        <f>SUM(F15:F44)</f>
        <v>59111.100000000006</v>
      </c>
      <c r="G45" s="41"/>
    </row>
    <row r="46" spans="1:7" ht="20.25" thickBot="1" x14ac:dyDescent="0.35">
      <c r="A46" s="65" t="s">
        <v>17</v>
      </c>
      <c r="B46" s="68"/>
      <c r="C46" s="42"/>
      <c r="D46" s="42"/>
      <c r="E46" s="43"/>
      <c r="F46" s="44">
        <f>F45*0.18</f>
        <v>10639.998000000001</v>
      </c>
      <c r="G46" s="41"/>
    </row>
    <row r="47" spans="1:7" ht="20.25" thickBot="1" x14ac:dyDescent="0.35">
      <c r="A47" s="67" t="s">
        <v>18</v>
      </c>
      <c r="B47" s="48"/>
      <c r="C47" s="45"/>
      <c r="D47" s="45"/>
      <c r="E47" s="46"/>
      <c r="F47" s="47">
        <f>SUM(F45+F46)</f>
        <v>69751.098000000013</v>
      </c>
      <c r="G47" s="41"/>
    </row>
    <row r="48" spans="1:7" ht="19.5" x14ac:dyDescent="0.3">
      <c r="A48" s="48"/>
      <c r="B48" s="48"/>
      <c r="C48" s="49"/>
      <c r="D48" s="49"/>
      <c r="E48" s="50"/>
      <c r="F48" s="51"/>
      <c r="G48" s="41"/>
    </row>
    <row r="49" spans="1:7" ht="19.5" x14ac:dyDescent="0.3">
      <c r="A49" s="48"/>
      <c r="B49" s="52"/>
      <c r="C49" s="49"/>
      <c r="D49" s="49"/>
      <c r="E49" s="50"/>
      <c r="F49" s="51"/>
      <c r="G49" s="41"/>
    </row>
    <row r="50" spans="1:7" x14ac:dyDescent="0.3">
      <c r="A50" s="52" t="s">
        <v>19</v>
      </c>
      <c r="B50" s="54"/>
      <c r="C50" s="52"/>
      <c r="D50" s="52"/>
      <c r="E50" s="53" t="s">
        <v>20</v>
      </c>
      <c r="F50" s="52"/>
      <c r="G50" s="41"/>
    </row>
    <row r="51" spans="1:7" x14ac:dyDescent="0.3">
      <c r="A51" s="11"/>
      <c r="C51" s="3"/>
      <c r="D51" s="3"/>
      <c r="E51" s="55"/>
      <c r="F51" s="56"/>
      <c r="G51" s="2"/>
    </row>
    <row r="52" spans="1:7" x14ac:dyDescent="0.3">
      <c r="B52" s="54" t="s">
        <v>21</v>
      </c>
      <c r="G52" s="57"/>
    </row>
    <row r="53" spans="1:7" x14ac:dyDescent="0.3">
      <c r="A53" s="11"/>
      <c r="B53" s="2"/>
      <c r="C53" s="53"/>
      <c r="D53" s="53"/>
      <c r="E53" s="53" t="s">
        <v>22</v>
      </c>
      <c r="F53" s="53"/>
      <c r="G53" s="2"/>
    </row>
    <row r="54" spans="1:7" x14ac:dyDescent="0.3">
      <c r="A54" s="2"/>
      <c r="C54" s="53"/>
      <c r="D54" s="53"/>
      <c r="E54" s="53"/>
      <c r="F54" s="53"/>
      <c r="G54" s="2"/>
    </row>
    <row r="55" spans="1:7" x14ac:dyDescent="0.3">
      <c r="A55" s="54"/>
      <c r="B55" s="69"/>
      <c r="C55" s="53"/>
      <c r="D55" s="53"/>
      <c r="F55" s="53"/>
      <c r="G55" s="2"/>
    </row>
    <row r="56" spans="1:7" x14ac:dyDescent="0.3">
      <c r="A56" s="69"/>
      <c r="B56" s="2"/>
      <c r="C56" s="53"/>
      <c r="D56" s="53"/>
      <c r="E56" s="53"/>
      <c r="F56" s="53"/>
      <c r="G56" s="2"/>
    </row>
    <row r="57" spans="1:7" x14ac:dyDescent="0.3">
      <c r="A57" s="2"/>
      <c r="B57" s="2"/>
      <c r="C57" s="53"/>
      <c r="D57" s="53"/>
      <c r="E57" s="53"/>
      <c r="F57" s="53"/>
      <c r="G57" s="2"/>
    </row>
    <row r="58" spans="1:7" x14ac:dyDescent="0.3">
      <c r="A58" s="2"/>
      <c r="B58" s="2"/>
      <c r="C58" s="53"/>
      <c r="D58" s="53"/>
      <c r="E58" s="53"/>
      <c r="F58" s="53"/>
      <c r="G58" s="2"/>
    </row>
    <row r="59" spans="1:7" x14ac:dyDescent="0.3">
      <c r="A59" s="2"/>
      <c r="B59" s="54"/>
      <c r="C59" s="53"/>
      <c r="D59" s="53"/>
      <c r="E59" s="53"/>
      <c r="F59" s="53"/>
      <c r="G59" s="2"/>
    </row>
    <row r="60" spans="1:7" x14ac:dyDescent="0.3">
      <c r="A60" s="54"/>
      <c r="C60" s="53"/>
      <c r="D60" s="53"/>
      <c r="E60" s="53"/>
      <c r="F60" s="53"/>
      <c r="G60" s="2"/>
    </row>
    <row r="61" spans="1:7" x14ac:dyDescent="0.3">
      <c r="G61" s="2"/>
    </row>
    <row r="62" spans="1:7" x14ac:dyDescent="0.3">
      <c r="B62" s="58"/>
      <c r="G62" s="2"/>
    </row>
    <row r="63" spans="1:7" x14ac:dyDescent="0.3">
      <c r="A63" s="58"/>
      <c r="B63" s="71"/>
      <c r="C63" s="108"/>
      <c r="D63" s="108"/>
      <c r="E63" s="108"/>
      <c r="F63" s="108"/>
      <c r="G63" s="2"/>
    </row>
    <row r="64" spans="1:7" x14ac:dyDescent="0.3">
      <c r="A64" s="70"/>
      <c r="C64" s="58"/>
      <c r="D64" s="11"/>
      <c r="E64" s="111"/>
      <c r="F64" s="111"/>
      <c r="G64" s="2"/>
    </row>
  </sheetData>
  <mergeCells count="14">
    <mergeCell ref="C63:F63"/>
    <mergeCell ref="E64:F64"/>
    <mergeCell ref="A11:A13"/>
    <mergeCell ref="B11:B13"/>
    <mergeCell ref="C11:C13"/>
    <mergeCell ref="D11:D13"/>
    <mergeCell ref="E11:E13"/>
    <mergeCell ref="F11:F13"/>
    <mergeCell ref="B10:F10"/>
    <mergeCell ref="C2:F2"/>
    <mergeCell ref="C4:F4"/>
    <mergeCell ref="C6:G6"/>
    <mergeCell ref="C7:F8"/>
    <mergeCell ref="A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0" workbookViewId="0">
      <selection activeCell="E29" sqref="E29"/>
    </sheetView>
  </sheetViews>
  <sheetFormatPr defaultRowHeight="18.75" x14ac:dyDescent="0.3"/>
  <cols>
    <col min="1" max="1" width="7.140625" style="5" bestFit="1" customWidth="1"/>
    <col min="2" max="2" width="58" style="5" customWidth="1"/>
    <col min="3" max="3" width="10.5703125" style="5" customWidth="1"/>
    <col min="4" max="4" width="11" style="5" customWidth="1"/>
    <col min="5" max="5" width="10.5703125" style="5" customWidth="1"/>
    <col min="6" max="6" width="13.85546875" style="5" customWidth="1"/>
    <col min="7" max="16384" width="9.140625" style="5"/>
  </cols>
  <sheetData>
    <row r="1" spans="1:7" x14ac:dyDescent="0.3">
      <c r="A1" s="1"/>
      <c r="B1" s="2"/>
      <c r="C1" s="3"/>
      <c r="D1" s="1"/>
      <c r="E1" s="4"/>
      <c r="F1" s="4"/>
      <c r="G1" s="2"/>
    </row>
    <row r="2" spans="1:7" x14ac:dyDescent="0.3">
      <c r="A2" s="3"/>
      <c r="B2" s="6" t="s">
        <v>0</v>
      </c>
      <c r="C2" s="93" t="s">
        <v>1</v>
      </c>
      <c r="D2" s="93"/>
      <c r="E2" s="93"/>
      <c r="F2" s="93"/>
      <c r="G2" s="2"/>
    </row>
    <row r="3" spans="1:7" x14ac:dyDescent="0.3">
      <c r="A3" s="3"/>
      <c r="B3" s="6"/>
      <c r="C3" s="7"/>
      <c r="D3" s="7"/>
      <c r="E3" s="8"/>
      <c r="F3" s="7"/>
      <c r="G3" s="2"/>
    </row>
    <row r="4" spans="1:7" x14ac:dyDescent="0.3">
      <c r="A4" s="1"/>
      <c r="B4" s="9" t="s">
        <v>2</v>
      </c>
      <c r="C4" s="93" t="s">
        <v>1</v>
      </c>
      <c r="D4" s="93"/>
      <c r="E4" s="93"/>
      <c r="F4" s="93"/>
      <c r="G4" s="2"/>
    </row>
    <row r="5" spans="1:7" x14ac:dyDescent="0.3">
      <c r="A5" s="1"/>
      <c r="B5" s="9"/>
      <c r="C5" s="7"/>
      <c r="D5" s="7"/>
      <c r="E5" s="7"/>
      <c r="F5" s="7"/>
      <c r="G5" s="2"/>
    </row>
    <row r="6" spans="1:7" x14ac:dyDescent="0.3">
      <c r="A6" s="3"/>
      <c r="B6" s="10" t="s">
        <v>3</v>
      </c>
      <c r="C6" s="94" t="s">
        <v>4</v>
      </c>
      <c r="D6" s="94"/>
      <c r="E6" s="94"/>
      <c r="F6" s="94"/>
      <c r="G6" s="94"/>
    </row>
    <row r="7" spans="1:7" x14ac:dyDescent="0.3">
      <c r="A7" s="1"/>
      <c r="B7" s="10" t="s">
        <v>5</v>
      </c>
      <c r="C7" s="93" t="s">
        <v>6</v>
      </c>
      <c r="D7" s="93"/>
      <c r="E7" s="93"/>
      <c r="F7" s="93"/>
      <c r="G7" s="2"/>
    </row>
    <row r="8" spans="1:7" ht="77.25" customHeight="1" x14ac:dyDescent="0.3">
      <c r="A8" s="1"/>
      <c r="B8" s="10"/>
      <c r="C8" s="93"/>
      <c r="D8" s="93"/>
      <c r="E8" s="93"/>
      <c r="F8" s="93"/>
      <c r="G8" s="2"/>
    </row>
    <row r="9" spans="1:7" ht="42.75" customHeight="1" x14ac:dyDescent="0.3">
      <c r="A9" s="93" t="s">
        <v>63</v>
      </c>
      <c r="B9" s="93"/>
      <c r="C9" s="93"/>
      <c r="D9" s="93"/>
      <c r="E9" s="93"/>
      <c r="F9" s="93"/>
      <c r="G9" s="2"/>
    </row>
    <row r="10" spans="1:7" ht="19.5" thickBot="1" x14ac:dyDescent="0.35">
      <c r="A10" s="11"/>
      <c r="B10" s="95" t="s">
        <v>7</v>
      </c>
      <c r="C10" s="95"/>
      <c r="D10" s="95"/>
      <c r="E10" s="95"/>
      <c r="F10" s="95"/>
      <c r="G10" s="2"/>
    </row>
    <row r="11" spans="1:7" x14ac:dyDescent="0.3">
      <c r="A11" s="96" t="s">
        <v>8</v>
      </c>
      <c r="B11" s="99" t="s">
        <v>9</v>
      </c>
      <c r="C11" s="102" t="s">
        <v>10</v>
      </c>
      <c r="D11" s="99" t="s">
        <v>11</v>
      </c>
      <c r="E11" s="105" t="s">
        <v>12</v>
      </c>
      <c r="F11" s="90" t="s">
        <v>13</v>
      </c>
      <c r="G11" s="2"/>
    </row>
    <row r="12" spans="1:7" x14ac:dyDescent="0.3">
      <c r="A12" s="97"/>
      <c r="B12" s="100"/>
      <c r="C12" s="103"/>
      <c r="D12" s="100"/>
      <c r="E12" s="106"/>
      <c r="F12" s="91"/>
      <c r="G12" s="2"/>
    </row>
    <row r="13" spans="1:7" ht="19.5" thickBot="1" x14ac:dyDescent="0.35">
      <c r="A13" s="98"/>
      <c r="B13" s="101"/>
      <c r="C13" s="104"/>
      <c r="D13" s="101"/>
      <c r="E13" s="107"/>
      <c r="F13" s="92"/>
      <c r="G13" s="2"/>
    </row>
    <row r="14" spans="1:7" x14ac:dyDescent="0.3">
      <c r="A14" s="13">
        <v>1</v>
      </c>
      <c r="B14" s="14">
        <v>2</v>
      </c>
      <c r="C14" s="15">
        <v>3</v>
      </c>
      <c r="D14" s="14">
        <v>4</v>
      </c>
      <c r="E14" s="16">
        <v>5</v>
      </c>
      <c r="F14" s="17">
        <v>6</v>
      </c>
      <c r="G14" s="2"/>
    </row>
    <row r="15" spans="1:7" ht="37.5" x14ac:dyDescent="0.3">
      <c r="A15" s="18">
        <v>1</v>
      </c>
      <c r="B15" s="75" t="s">
        <v>72</v>
      </c>
      <c r="C15" s="20"/>
      <c r="D15" s="21"/>
      <c r="E15" s="22"/>
      <c r="F15" s="23"/>
      <c r="G15" s="2"/>
    </row>
    <row r="16" spans="1:7" s="74" customFormat="1" ht="37.5" x14ac:dyDescent="0.3">
      <c r="A16" s="72">
        <v>2</v>
      </c>
      <c r="B16" s="76" t="s">
        <v>65</v>
      </c>
      <c r="C16" s="73" t="s">
        <v>64</v>
      </c>
      <c r="D16" s="62">
        <v>8</v>
      </c>
      <c r="E16" s="25">
        <v>1275</v>
      </c>
      <c r="F16" s="26">
        <f t="shared" ref="F16:F28" si="0">D16*E16</f>
        <v>10200</v>
      </c>
      <c r="G16" s="1"/>
    </row>
    <row r="17" spans="1:7" s="74" customFormat="1" x14ac:dyDescent="0.3">
      <c r="A17" s="72">
        <v>3</v>
      </c>
      <c r="B17" s="77" t="s">
        <v>66</v>
      </c>
      <c r="C17" s="73" t="s">
        <v>67</v>
      </c>
      <c r="D17" s="61">
        <v>2326</v>
      </c>
      <c r="E17" s="29">
        <v>6.7830000000000004</v>
      </c>
      <c r="F17" s="26">
        <f t="shared" si="0"/>
        <v>15777.258000000002</v>
      </c>
      <c r="G17" s="1"/>
    </row>
    <row r="18" spans="1:7" s="74" customFormat="1" x14ac:dyDescent="0.3">
      <c r="A18" s="72">
        <v>4</v>
      </c>
      <c r="B18" s="77" t="s">
        <v>68</v>
      </c>
      <c r="C18" s="73" t="s">
        <v>32</v>
      </c>
      <c r="D18" s="61">
        <v>411</v>
      </c>
      <c r="E18" s="29">
        <v>45</v>
      </c>
      <c r="F18" s="26">
        <f t="shared" si="0"/>
        <v>18495</v>
      </c>
      <c r="G18" s="1"/>
    </row>
    <row r="19" spans="1:7" s="74" customFormat="1" x14ac:dyDescent="0.3">
      <c r="A19" s="72">
        <v>5</v>
      </c>
      <c r="B19" s="77" t="s">
        <v>69</v>
      </c>
      <c r="C19" s="73" t="s">
        <v>32</v>
      </c>
      <c r="D19" s="61">
        <v>202</v>
      </c>
      <c r="E19" s="30">
        <v>52</v>
      </c>
      <c r="F19" s="26">
        <f t="shared" si="0"/>
        <v>10504</v>
      </c>
      <c r="G19" s="1"/>
    </row>
    <row r="20" spans="1:7" s="74" customFormat="1" x14ac:dyDescent="0.3">
      <c r="A20" s="72">
        <v>6</v>
      </c>
      <c r="B20" s="77" t="s">
        <v>70</v>
      </c>
      <c r="C20" s="73" t="s">
        <v>67</v>
      </c>
      <c r="D20" s="61">
        <v>750</v>
      </c>
      <c r="E20" s="30">
        <v>2.4300000000000002</v>
      </c>
      <c r="F20" s="26">
        <f t="shared" si="0"/>
        <v>1822.5000000000002</v>
      </c>
      <c r="G20" s="1"/>
    </row>
    <row r="21" spans="1:7" s="74" customFormat="1" x14ac:dyDescent="0.3">
      <c r="A21" s="72">
        <v>7</v>
      </c>
      <c r="B21" s="77" t="s">
        <v>70</v>
      </c>
      <c r="C21" s="73" t="s">
        <v>67</v>
      </c>
      <c r="D21" s="61">
        <v>250</v>
      </c>
      <c r="E21" s="30">
        <v>3.71</v>
      </c>
      <c r="F21" s="26">
        <f t="shared" si="0"/>
        <v>927.5</v>
      </c>
      <c r="G21" s="1"/>
    </row>
    <row r="22" spans="1:7" s="74" customFormat="1" x14ac:dyDescent="0.3">
      <c r="A22" s="72">
        <v>8</v>
      </c>
      <c r="B22" s="77" t="s">
        <v>70</v>
      </c>
      <c r="C22" s="73" t="s">
        <v>67</v>
      </c>
      <c r="D22" s="61">
        <v>400</v>
      </c>
      <c r="E22" s="30">
        <v>0.87</v>
      </c>
      <c r="F22" s="26">
        <f t="shared" si="0"/>
        <v>348</v>
      </c>
      <c r="G22" s="1"/>
    </row>
    <row r="23" spans="1:7" s="74" customFormat="1" x14ac:dyDescent="0.3">
      <c r="A23" s="72">
        <v>9</v>
      </c>
      <c r="B23" s="77" t="s">
        <v>70</v>
      </c>
      <c r="C23" s="73" t="s">
        <v>67</v>
      </c>
      <c r="D23" s="61">
        <v>500</v>
      </c>
      <c r="E23" s="30">
        <v>0.68</v>
      </c>
      <c r="F23" s="26">
        <f t="shared" si="0"/>
        <v>340</v>
      </c>
      <c r="G23" s="1"/>
    </row>
    <row r="24" spans="1:7" x14ac:dyDescent="0.3">
      <c r="A24" s="72">
        <v>10</v>
      </c>
      <c r="B24" s="27" t="s">
        <v>71</v>
      </c>
      <c r="C24" s="20" t="s">
        <v>64</v>
      </c>
      <c r="D24" s="61">
        <v>20</v>
      </c>
      <c r="E24" s="30">
        <v>616</v>
      </c>
      <c r="F24" s="26">
        <f t="shared" si="0"/>
        <v>12320</v>
      </c>
      <c r="G24" s="2"/>
    </row>
    <row r="25" spans="1:7" x14ac:dyDescent="0.3">
      <c r="A25" s="72">
        <v>11</v>
      </c>
      <c r="B25" s="27" t="s">
        <v>119</v>
      </c>
      <c r="C25" s="20" t="s">
        <v>15</v>
      </c>
      <c r="D25" s="61">
        <v>1000</v>
      </c>
      <c r="E25" s="30">
        <v>4</v>
      </c>
      <c r="F25" s="26">
        <f t="shared" si="0"/>
        <v>4000</v>
      </c>
      <c r="G25" s="2"/>
    </row>
    <row r="26" spans="1:7" x14ac:dyDescent="0.3">
      <c r="A26" s="72">
        <v>12</v>
      </c>
      <c r="B26" s="27" t="s">
        <v>123</v>
      </c>
      <c r="C26" s="20" t="s">
        <v>15</v>
      </c>
      <c r="D26" s="61">
        <v>4025</v>
      </c>
      <c r="E26" s="30">
        <v>3.16</v>
      </c>
      <c r="F26" s="26">
        <f t="shared" si="0"/>
        <v>12719</v>
      </c>
      <c r="G26" s="2"/>
    </row>
    <row r="27" spans="1:7" x14ac:dyDescent="0.3">
      <c r="A27" s="72">
        <v>13</v>
      </c>
      <c r="B27" s="27" t="s">
        <v>124</v>
      </c>
      <c r="C27" s="20" t="s">
        <v>125</v>
      </c>
      <c r="D27" s="61">
        <v>1080</v>
      </c>
      <c r="E27" s="30">
        <v>3.39</v>
      </c>
      <c r="F27" s="26">
        <f t="shared" si="0"/>
        <v>3661.2000000000003</v>
      </c>
      <c r="G27" s="2"/>
    </row>
    <row r="28" spans="1:7" x14ac:dyDescent="0.3">
      <c r="A28" s="72">
        <v>14</v>
      </c>
      <c r="B28" s="27" t="s">
        <v>130</v>
      </c>
      <c r="C28" s="20" t="s">
        <v>15</v>
      </c>
      <c r="D28" s="61">
        <v>2700</v>
      </c>
      <c r="E28" s="30">
        <v>0.74</v>
      </c>
      <c r="F28" s="26">
        <f t="shared" si="0"/>
        <v>1998</v>
      </c>
      <c r="G28" s="2"/>
    </row>
    <row r="29" spans="1:7" x14ac:dyDescent="0.3">
      <c r="A29" s="72">
        <v>15</v>
      </c>
      <c r="B29" s="27"/>
      <c r="C29" s="20"/>
      <c r="D29" s="61"/>
      <c r="E29" s="30"/>
      <c r="F29" s="26"/>
      <c r="G29" s="2"/>
    </row>
    <row r="30" spans="1:7" ht="19.5" thickBot="1" x14ac:dyDescent="0.35">
      <c r="A30" s="31"/>
      <c r="B30" s="32"/>
      <c r="C30" s="33"/>
      <c r="D30" s="34"/>
      <c r="E30" s="35"/>
      <c r="F30" s="36"/>
      <c r="G30" s="2"/>
    </row>
    <row r="31" spans="1:7" ht="19.5" x14ac:dyDescent="0.3">
      <c r="A31" s="112" t="s">
        <v>16</v>
      </c>
      <c r="B31" s="113"/>
      <c r="C31" s="37"/>
      <c r="D31" s="38"/>
      <c r="E31" s="39"/>
      <c r="F31" s="40">
        <f>SUM(F15:F30)</f>
        <v>93112.457999999999</v>
      </c>
      <c r="G31" s="41"/>
    </row>
    <row r="32" spans="1:7" ht="19.5" x14ac:dyDescent="0.3">
      <c r="A32" s="114" t="s">
        <v>17</v>
      </c>
      <c r="B32" s="115"/>
      <c r="C32" s="42"/>
      <c r="D32" s="42"/>
      <c r="E32" s="43"/>
      <c r="F32" s="44">
        <f>F31*0.18</f>
        <v>16760.242439999998</v>
      </c>
      <c r="G32" s="41"/>
    </row>
    <row r="33" spans="1:7" ht="20.25" thickBot="1" x14ac:dyDescent="0.35">
      <c r="A33" s="116" t="s">
        <v>18</v>
      </c>
      <c r="B33" s="117"/>
      <c r="C33" s="45"/>
      <c r="D33" s="45"/>
      <c r="E33" s="46"/>
      <c r="F33" s="47">
        <f>SUM(F31+F32)</f>
        <v>109872.70044</v>
      </c>
      <c r="G33" s="41"/>
    </row>
    <row r="34" spans="1:7" ht="19.5" x14ac:dyDescent="0.3">
      <c r="A34" s="48"/>
      <c r="B34" s="48"/>
      <c r="C34" s="49"/>
      <c r="D34" s="49"/>
      <c r="E34" s="50"/>
      <c r="F34" s="51"/>
      <c r="G34" s="41"/>
    </row>
    <row r="35" spans="1:7" ht="19.5" x14ac:dyDescent="0.3">
      <c r="A35" s="48"/>
      <c r="B35" s="48"/>
      <c r="C35" s="49"/>
      <c r="D35" s="49"/>
      <c r="E35" s="50"/>
      <c r="F35" s="51"/>
      <c r="G35" s="41"/>
    </row>
    <row r="36" spans="1:7" x14ac:dyDescent="0.3">
      <c r="A36" s="52" t="s">
        <v>19</v>
      </c>
      <c r="B36" s="52"/>
      <c r="C36" s="52"/>
      <c r="D36" s="52"/>
      <c r="E36" s="53" t="s">
        <v>20</v>
      </c>
      <c r="F36" s="52"/>
      <c r="G36" s="41"/>
    </row>
    <row r="37" spans="1:7" x14ac:dyDescent="0.3">
      <c r="A37" s="11"/>
      <c r="B37" s="54"/>
      <c r="C37" s="3"/>
      <c r="D37" s="3"/>
      <c r="E37" s="55"/>
      <c r="F37" s="56"/>
      <c r="G37" s="2"/>
    </row>
    <row r="38" spans="1:7" x14ac:dyDescent="0.3">
      <c r="G38" s="57"/>
    </row>
    <row r="39" spans="1:7" x14ac:dyDescent="0.3">
      <c r="A39" s="11"/>
      <c r="B39" s="54" t="s">
        <v>21</v>
      </c>
      <c r="C39" s="53"/>
      <c r="D39" s="53"/>
      <c r="E39" s="53" t="s">
        <v>22</v>
      </c>
      <c r="F39" s="53"/>
      <c r="G39" s="2"/>
    </row>
    <row r="40" spans="1:7" x14ac:dyDescent="0.3">
      <c r="A40" s="2"/>
      <c r="B40" s="2"/>
      <c r="C40" s="53"/>
      <c r="D40" s="53"/>
      <c r="E40" s="53"/>
      <c r="F40" s="53"/>
      <c r="G40" s="2"/>
    </row>
    <row r="41" spans="1:7" x14ac:dyDescent="0.3">
      <c r="A41" s="54"/>
      <c r="C41" s="53"/>
      <c r="D41" s="53"/>
      <c r="F41" s="53"/>
      <c r="G41" s="2"/>
    </row>
    <row r="42" spans="1:7" x14ac:dyDescent="0.3">
      <c r="A42" s="118"/>
      <c r="B42" s="118"/>
      <c r="C42" s="53"/>
      <c r="D42" s="53"/>
      <c r="E42" s="53"/>
      <c r="F42" s="53"/>
      <c r="G42" s="2"/>
    </row>
    <row r="43" spans="1:7" x14ac:dyDescent="0.3">
      <c r="A43" s="2"/>
      <c r="B43" s="2"/>
      <c r="C43" s="53"/>
      <c r="D43" s="53"/>
      <c r="E43" s="53"/>
      <c r="F43" s="53"/>
      <c r="G43" s="2"/>
    </row>
    <row r="44" spans="1:7" x14ac:dyDescent="0.3">
      <c r="A44" s="2"/>
      <c r="B44" s="2"/>
      <c r="C44" s="53"/>
      <c r="D44" s="53"/>
      <c r="E44" s="53"/>
      <c r="F44" s="53"/>
      <c r="G44" s="2"/>
    </row>
    <row r="45" spans="1:7" x14ac:dyDescent="0.3">
      <c r="A45" s="2"/>
      <c r="B45" s="2"/>
      <c r="C45" s="53"/>
      <c r="D45" s="53"/>
      <c r="E45" s="53"/>
      <c r="F45" s="53"/>
      <c r="G45" s="2"/>
    </row>
    <row r="46" spans="1:7" x14ac:dyDescent="0.3">
      <c r="A46" s="94"/>
      <c r="B46" s="94"/>
      <c r="C46" s="53"/>
      <c r="D46" s="53"/>
      <c r="E46" s="53"/>
      <c r="F46" s="53"/>
      <c r="G46" s="2"/>
    </row>
    <row r="47" spans="1:7" x14ac:dyDescent="0.3">
      <c r="G47" s="2"/>
    </row>
    <row r="48" spans="1:7" x14ac:dyDescent="0.3">
      <c r="G48" s="2"/>
    </row>
    <row r="49" spans="1:7" x14ac:dyDescent="0.3">
      <c r="A49" s="119"/>
      <c r="B49" s="119"/>
      <c r="C49" s="108"/>
      <c r="D49" s="108"/>
      <c r="E49" s="108"/>
      <c r="F49" s="108"/>
      <c r="G49" s="2"/>
    </row>
    <row r="50" spans="1:7" x14ac:dyDescent="0.3">
      <c r="A50" s="109"/>
      <c r="B50" s="110"/>
      <c r="C50" s="58"/>
      <c r="D50" s="11"/>
      <c r="E50" s="111"/>
      <c r="F50" s="111"/>
      <c r="G50" s="2"/>
    </row>
  </sheetData>
  <mergeCells count="21">
    <mergeCell ref="C49:F49"/>
    <mergeCell ref="A50:B50"/>
    <mergeCell ref="E50:F50"/>
    <mergeCell ref="A31:B31"/>
    <mergeCell ref="A32:B32"/>
    <mergeCell ref="A33:B33"/>
    <mergeCell ref="A42:B42"/>
    <mergeCell ref="A46:B46"/>
    <mergeCell ref="A49:B49"/>
    <mergeCell ref="F11:F13"/>
    <mergeCell ref="C2:F2"/>
    <mergeCell ref="C4:F4"/>
    <mergeCell ref="C6:G6"/>
    <mergeCell ref="C7:F8"/>
    <mergeCell ref="A9:F9"/>
    <mergeCell ref="B10:F10"/>
    <mergeCell ref="A11:A13"/>
    <mergeCell ref="B11:B13"/>
    <mergeCell ref="C11:C13"/>
    <mergeCell ref="D11:D13"/>
    <mergeCell ref="E11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1" workbookViewId="0">
      <selection activeCell="B29" sqref="B29"/>
    </sheetView>
  </sheetViews>
  <sheetFormatPr defaultRowHeight="18.75" x14ac:dyDescent="0.3"/>
  <cols>
    <col min="1" max="1" width="7.140625" style="5" bestFit="1" customWidth="1"/>
    <col min="2" max="2" width="58" style="5" customWidth="1"/>
    <col min="3" max="3" width="10.5703125" style="5" customWidth="1"/>
    <col min="4" max="4" width="11" style="74" customWidth="1"/>
    <col min="5" max="5" width="10.5703125" style="5" customWidth="1"/>
    <col min="6" max="6" width="13.85546875" style="5" customWidth="1"/>
    <col min="7" max="16384" width="9.140625" style="5"/>
  </cols>
  <sheetData>
    <row r="1" spans="1:7" x14ac:dyDescent="0.3">
      <c r="A1" s="1"/>
      <c r="B1" s="2"/>
      <c r="C1" s="3"/>
      <c r="D1" s="1"/>
      <c r="E1" s="4"/>
      <c r="F1" s="4"/>
      <c r="G1" s="2"/>
    </row>
    <row r="2" spans="1:7" x14ac:dyDescent="0.3">
      <c r="A2" s="3"/>
      <c r="B2" s="6" t="s">
        <v>0</v>
      </c>
      <c r="C2" s="93" t="s">
        <v>1</v>
      </c>
      <c r="D2" s="93"/>
      <c r="E2" s="93"/>
      <c r="F2" s="93"/>
      <c r="G2" s="2"/>
    </row>
    <row r="3" spans="1:7" x14ac:dyDescent="0.3">
      <c r="A3" s="3"/>
      <c r="B3" s="6"/>
      <c r="C3" s="7"/>
      <c r="D3" s="79"/>
      <c r="E3" s="8"/>
      <c r="F3" s="7"/>
      <c r="G3" s="2"/>
    </row>
    <row r="4" spans="1:7" x14ac:dyDescent="0.3">
      <c r="A4" s="1"/>
      <c r="B4" s="9" t="s">
        <v>2</v>
      </c>
      <c r="C4" s="93" t="s">
        <v>1</v>
      </c>
      <c r="D4" s="93"/>
      <c r="E4" s="93"/>
      <c r="F4" s="93"/>
      <c r="G4" s="2"/>
    </row>
    <row r="5" spans="1:7" x14ac:dyDescent="0.3">
      <c r="A5" s="1"/>
      <c r="B5" s="9"/>
      <c r="C5" s="7"/>
      <c r="D5" s="79"/>
      <c r="E5" s="7"/>
      <c r="F5" s="7"/>
      <c r="G5" s="2"/>
    </row>
    <row r="6" spans="1:7" x14ac:dyDescent="0.3">
      <c r="A6" s="3"/>
      <c r="B6" s="10" t="s">
        <v>3</v>
      </c>
      <c r="C6" s="94" t="s">
        <v>4</v>
      </c>
      <c r="D6" s="94"/>
      <c r="E6" s="94"/>
      <c r="F6" s="94"/>
      <c r="G6" s="94"/>
    </row>
    <row r="7" spans="1:7" x14ac:dyDescent="0.3">
      <c r="A7" s="1"/>
      <c r="B7" s="10" t="s">
        <v>5</v>
      </c>
      <c r="C7" s="93" t="s">
        <v>6</v>
      </c>
      <c r="D7" s="93"/>
      <c r="E7" s="93"/>
      <c r="F7" s="93"/>
      <c r="G7" s="2"/>
    </row>
    <row r="8" spans="1:7" ht="77.25" customHeight="1" x14ac:dyDescent="0.3">
      <c r="A8" s="1"/>
      <c r="B8" s="10"/>
      <c r="C8" s="93"/>
      <c r="D8" s="93"/>
      <c r="E8" s="93"/>
      <c r="F8" s="93"/>
      <c r="G8" s="2"/>
    </row>
    <row r="9" spans="1:7" ht="42.75" customHeight="1" x14ac:dyDescent="0.3">
      <c r="A9" s="93" t="s">
        <v>73</v>
      </c>
      <c r="B9" s="93"/>
      <c r="C9" s="93"/>
      <c r="D9" s="93"/>
      <c r="E9" s="93"/>
      <c r="F9" s="93"/>
      <c r="G9" s="2"/>
    </row>
    <row r="10" spans="1:7" ht="19.5" thickBot="1" x14ac:dyDescent="0.35">
      <c r="A10" s="11"/>
      <c r="B10" s="95" t="s">
        <v>7</v>
      </c>
      <c r="C10" s="95"/>
      <c r="D10" s="95"/>
      <c r="E10" s="95"/>
      <c r="F10" s="95"/>
      <c r="G10" s="2"/>
    </row>
    <row r="11" spans="1:7" x14ac:dyDescent="0.3">
      <c r="A11" s="96" t="s">
        <v>8</v>
      </c>
      <c r="B11" s="99" t="s">
        <v>9</v>
      </c>
      <c r="C11" s="102" t="s">
        <v>10</v>
      </c>
      <c r="D11" s="99" t="s">
        <v>11</v>
      </c>
      <c r="E11" s="105" t="s">
        <v>12</v>
      </c>
      <c r="F11" s="90" t="s">
        <v>13</v>
      </c>
      <c r="G11" s="2"/>
    </row>
    <row r="12" spans="1:7" x14ac:dyDescent="0.3">
      <c r="A12" s="97"/>
      <c r="B12" s="100"/>
      <c r="C12" s="103"/>
      <c r="D12" s="100"/>
      <c r="E12" s="106"/>
      <c r="F12" s="91"/>
      <c r="G12" s="2"/>
    </row>
    <row r="13" spans="1:7" ht="19.5" thickBot="1" x14ac:dyDescent="0.35">
      <c r="A13" s="98"/>
      <c r="B13" s="101"/>
      <c r="C13" s="104"/>
      <c r="D13" s="101"/>
      <c r="E13" s="107"/>
      <c r="F13" s="92"/>
      <c r="G13" s="2"/>
    </row>
    <row r="14" spans="1:7" x14ac:dyDescent="0.3">
      <c r="A14" s="13">
        <v>1</v>
      </c>
      <c r="B14" s="14">
        <v>2</v>
      </c>
      <c r="C14" s="15">
        <v>3</v>
      </c>
      <c r="D14" s="14">
        <v>4</v>
      </c>
      <c r="E14" s="16">
        <v>5</v>
      </c>
      <c r="F14" s="17">
        <v>6</v>
      </c>
      <c r="G14" s="2"/>
    </row>
    <row r="15" spans="1:7" x14ac:dyDescent="0.3">
      <c r="A15" s="13"/>
      <c r="B15" s="14" t="s">
        <v>74</v>
      </c>
      <c r="C15" s="15"/>
      <c r="D15" s="14"/>
      <c r="E15" s="16"/>
      <c r="F15" s="17"/>
      <c r="G15" s="2"/>
    </row>
    <row r="16" spans="1:7" x14ac:dyDescent="0.3">
      <c r="A16" s="18">
        <v>1</v>
      </c>
      <c r="B16" s="19" t="s">
        <v>121</v>
      </c>
      <c r="C16" s="20"/>
      <c r="D16" s="21"/>
      <c r="E16" s="22"/>
      <c r="F16" s="26">
        <f t="shared" ref="F16:F17" si="0">D16*E16</f>
        <v>0</v>
      </c>
      <c r="G16" s="2"/>
    </row>
    <row r="17" spans="1:7" x14ac:dyDescent="0.3">
      <c r="A17" s="18">
        <v>2</v>
      </c>
      <c r="B17" s="19" t="s">
        <v>75</v>
      </c>
      <c r="C17" s="20" t="s">
        <v>79</v>
      </c>
      <c r="D17" s="62">
        <v>100</v>
      </c>
      <c r="E17" s="25">
        <v>2.57</v>
      </c>
      <c r="F17" s="26">
        <f t="shared" si="0"/>
        <v>257</v>
      </c>
      <c r="G17" s="2"/>
    </row>
    <row r="18" spans="1:7" x14ac:dyDescent="0.3">
      <c r="A18" s="18">
        <v>3</v>
      </c>
      <c r="B18" s="27" t="s">
        <v>76</v>
      </c>
      <c r="C18" s="20" t="s">
        <v>79</v>
      </c>
      <c r="D18" s="61">
        <v>100</v>
      </c>
      <c r="E18" s="29">
        <v>1.42</v>
      </c>
      <c r="F18" s="26">
        <f>D18*E18</f>
        <v>142</v>
      </c>
      <c r="G18" s="2"/>
    </row>
    <row r="19" spans="1:7" x14ac:dyDescent="0.3">
      <c r="A19" s="18">
        <v>4</v>
      </c>
      <c r="B19" s="27" t="s">
        <v>77</v>
      </c>
      <c r="C19" s="20" t="s">
        <v>79</v>
      </c>
      <c r="D19" s="61">
        <v>30</v>
      </c>
      <c r="E19" s="29">
        <v>2.57</v>
      </c>
      <c r="F19" s="26">
        <f t="shared" ref="F19:F32" si="1">D19*E19</f>
        <v>77.099999999999994</v>
      </c>
      <c r="G19" s="2"/>
    </row>
    <row r="20" spans="1:7" x14ac:dyDescent="0.3">
      <c r="A20" s="18">
        <v>5</v>
      </c>
      <c r="B20" s="27" t="s">
        <v>78</v>
      </c>
      <c r="C20" s="20" t="s">
        <v>79</v>
      </c>
      <c r="D20" s="61">
        <v>1140</v>
      </c>
      <c r="E20" s="30">
        <v>0.33</v>
      </c>
      <c r="F20" s="26">
        <f t="shared" si="1"/>
        <v>376.20000000000005</v>
      </c>
      <c r="G20" s="2"/>
    </row>
    <row r="21" spans="1:7" x14ac:dyDescent="0.3">
      <c r="A21" s="18">
        <v>6</v>
      </c>
      <c r="B21" s="27" t="s">
        <v>80</v>
      </c>
      <c r="C21" s="20" t="s">
        <v>79</v>
      </c>
      <c r="D21" s="61">
        <v>370</v>
      </c>
      <c r="E21" s="30">
        <v>27</v>
      </c>
      <c r="F21" s="26">
        <f t="shared" si="1"/>
        <v>9990</v>
      </c>
      <c r="G21" s="2"/>
    </row>
    <row r="22" spans="1:7" x14ac:dyDescent="0.3">
      <c r="A22" s="18">
        <v>7</v>
      </c>
      <c r="B22" s="27" t="s">
        <v>81</v>
      </c>
      <c r="C22" s="20" t="s">
        <v>79</v>
      </c>
      <c r="D22" s="61">
        <v>1000</v>
      </c>
      <c r="E22" s="30">
        <v>0.38</v>
      </c>
      <c r="F22" s="26">
        <f t="shared" si="1"/>
        <v>380</v>
      </c>
      <c r="G22" s="2"/>
    </row>
    <row r="23" spans="1:7" x14ac:dyDescent="0.3">
      <c r="A23" s="18">
        <v>8</v>
      </c>
      <c r="B23" s="27" t="s">
        <v>82</v>
      </c>
      <c r="C23" s="20" t="s">
        <v>79</v>
      </c>
      <c r="D23" s="61">
        <v>100</v>
      </c>
      <c r="E23" s="30">
        <v>0.87</v>
      </c>
      <c r="F23" s="26">
        <f t="shared" si="1"/>
        <v>87</v>
      </c>
      <c r="G23" s="2"/>
    </row>
    <row r="24" spans="1:7" x14ac:dyDescent="0.3">
      <c r="A24" s="18">
        <v>9</v>
      </c>
      <c r="B24" s="27" t="s">
        <v>83</v>
      </c>
      <c r="C24" s="20" t="s">
        <v>79</v>
      </c>
      <c r="D24" s="61">
        <v>2300</v>
      </c>
      <c r="E24" s="30">
        <v>2.06</v>
      </c>
      <c r="F24" s="26">
        <f t="shared" si="1"/>
        <v>4738</v>
      </c>
      <c r="G24" s="2"/>
    </row>
    <row r="25" spans="1:7" x14ac:dyDescent="0.3">
      <c r="A25" s="18">
        <v>10</v>
      </c>
      <c r="B25" s="27" t="s">
        <v>84</v>
      </c>
      <c r="C25" s="20" t="s">
        <v>79</v>
      </c>
      <c r="D25" s="61">
        <v>35</v>
      </c>
      <c r="E25" s="30">
        <v>8.9600000000000009</v>
      </c>
      <c r="F25" s="26">
        <f t="shared" si="1"/>
        <v>313.60000000000002</v>
      </c>
      <c r="G25" s="2"/>
    </row>
    <row r="26" spans="1:7" x14ac:dyDescent="0.3">
      <c r="A26" s="18">
        <v>11</v>
      </c>
      <c r="B26" s="27" t="s">
        <v>85</v>
      </c>
      <c r="C26" s="20" t="s">
        <v>79</v>
      </c>
      <c r="D26" s="61">
        <v>260</v>
      </c>
      <c r="E26" s="30">
        <v>2.2999999999999998</v>
      </c>
      <c r="F26" s="26">
        <f t="shared" si="1"/>
        <v>598</v>
      </c>
      <c r="G26" s="2"/>
    </row>
    <row r="27" spans="1:7" x14ac:dyDescent="0.3">
      <c r="A27" s="18">
        <v>12</v>
      </c>
      <c r="B27" s="27" t="s">
        <v>86</v>
      </c>
      <c r="C27" s="20" t="s">
        <v>54</v>
      </c>
      <c r="D27" s="61">
        <v>1</v>
      </c>
      <c r="E27" s="30">
        <v>5500</v>
      </c>
      <c r="F27" s="26">
        <f t="shared" si="1"/>
        <v>5500</v>
      </c>
      <c r="G27" s="2"/>
    </row>
    <row r="28" spans="1:7" x14ac:dyDescent="0.3">
      <c r="A28" s="18">
        <v>13</v>
      </c>
      <c r="B28" s="27" t="s">
        <v>87</v>
      </c>
      <c r="C28" s="20" t="s">
        <v>54</v>
      </c>
      <c r="D28" s="61">
        <v>15</v>
      </c>
      <c r="E28" s="30">
        <f>251.68/44</f>
        <v>5.72</v>
      </c>
      <c r="F28" s="26">
        <f t="shared" si="1"/>
        <v>85.8</v>
      </c>
      <c r="G28" s="2"/>
    </row>
    <row r="29" spans="1:7" x14ac:dyDescent="0.3">
      <c r="A29" s="18">
        <v>14</v>
      </c>
      <c r="B29" s="27" t="s">
        <v>107</v>
      </c>
      <c r="C29" s="20" t="s">
        <v>54</v>
      </c>
      <c r="D29" s="61">
        <v>1</v>
      </c>
      <c r="E29" s="30">
        <v>2000</v>
      </c>
      <c r="F29" s="26">
        <f t="shared" si="1"/>
        <v>2000</v>
      </c>
      <c r="G29" s="2"/>
    </row>
    <row r="30" spans="1:7" x14ac:dyDescent="0.3">
      <c r="A30" s="18">
        <v>15</v>
      </c>
      <c r="B30" s="27" t="s">
        <v>88</v>
      </c>
      <c r="C30" s="20" t="s">
        <v>54</v>
      </c>
      <c r="D30" s="61">
        <v>33</v>
      </c>
      <c r="E30" s="30">
        <v>41</v>
      </c>
      <c r="F30" s="26">
        <f t="shared" si="1"/>
        <v>1353</v>
      </c>
      <c r="G30" s="2"/>
    </row>
    <row r="31" spans="1:7" x14ac:dyDescent="0.3">
      <c r="A31" s="18">
        <v>16</v>
      </c>
      <c r="B31" s="27" t="s">
        <v>89</v>
      </c>
      <c r="C31" s="20" t="s">
        <v>54</v>
      </c>
      <c r="D31" s="61">
        <v>40</v>
      </c>
      <c r="E31" s="30">
        <f>2880/60</f>
        <v>48</v>
      </c>
      <c r="F31" s="26">
        <f t="shared" si="1"/>
        <v>1920</v>
      </c>
      <c r="G31" s="2"/>
    </row>
    <row r="32" spans="1:7" x14ac:dyDescent="0.3">
      <c r="A32" s="18">
        <v>17</v>
      </c>
      <c r="B32" s="27" t="s">
        <v>90</v>
      </c>
      <c r="C32" s="20" t="s">
        <v>54</v>
      </c>
      <c r="D32" s="61">
        <v>285</v>
      </c>
      <c r="E32" s="30">
        <v>1</v>
      </c>
      <c r="F32" s="26">
        <f t="shared" si="1"/>
        <v>285</v>
      </c>
      <c r="G32" s="2"/>
    </row>
    <row r="33" spans="1:7" x14ac:dyDescent="0.3">
      <c r="A33" s="72">
        <v>12</v>
      </c>
      <c r="B33" s="27" t="s">
        <v>120</v>
      </c>
      <c r="C33" s="20" t="s">
        <v>64</v>
      </c>
      <c r="D33" s="61">
        <v>1</v>
      </c>
      <c r="E33" s="87">
        <v>37250</v>
      </c>
      <c r="F33" s="26">
        <f>D33*E33</f>
        <v>37250</v>
      </c>
      <c r="G33" s="2"/>
    </row>
    <row r="34" spans="1:7" x14ac:dyDescent="0.3">
      <c r="A34" s="18">
        <v>13</v>
      </c>
      <c r="B34" s="88" t="s">
        <v>128</v>
      </c>
      <c r="C34" s="20" t="s">
        <v>64</v>
      </c>
      <c r="D34" s="61">
        <v>1</v>
      </c>
      <c r="E34" s="30">
        <v>5000</v>
      </c>
      <c r="F34" s="26">
        <f>D34*E34</f>
        <v>5000</v>
      </c>
      <c r="G34" s="2"/>
    </row>
    <row r="35" spans="1:7" x14ac:dyDescent="0.3">
      <c r="A35" s="18"/>
      <c r="B35" s="88"/>
      <c r="C35" s="89"/>
      <c r="D35" s="61"/>
      <c r="E35" s="30"/>
      <c r="F35" s="26"/>
      <c r="G35" s="2"/>
    </row>
    <row r="36" spans="1:7" ht="19.5" thickBot="1" x14ac:dyDescent="0.35">
      <c r="A36" s="18"/>
      <c r="B36" s="88"/>
      <c r="C36" s="89"/>
      <c r="D36" s="61"/>
      <c r="E36" s="30"/>
      <c r="F36" s="26"/>
      <c r="G36" s="2"/>
    </row>
    <row r="37" spans="1:7" ht="19.5" x14ac:dyDescent="0.3">
      <c r="A37" s="112" t="s">
        <v>16</v>
      </c>
      <c r="B37" s="113"/>
      <c r="C37" s="37"/>
      <c r="D37" s="38"/>
      <c r="E37" s="39"/>
      <c r="F37" s="40">
        <f>SUM(F16:F36)</f>
        <v>70352.7</v>
      </c>
      <c r="G37" s="41"/>
    </row>
    <row r="38" spans="1:7" ht="19.5" x14ac:dyDescent="0.3">
      <c r="A38" s="114" t="s">
        <v>17</v>
      </c>
      <c r="B38" s="115"/>
      <c r="C38" s="42"/>
      <c r="D38" s="42"/>
      <c r="E38" s="43"/>
      <c r="F38" s="44">
        <f>F37*0.18</f>
        <v>12663.485999999999</v>
      </c>
      <c r="G38" s="41"/>
    </row>
    <row r="39" spans="1:7" ht="20.25" thickBot="1" x14ac:dyDescent="0.35">
      <c r="A39" s="116" t="s">
        <v>18</v>
      </c>
      <c r="B39" s="117"/>
      <c r="C39" s="45"/>
      <c r="D39" s="45"/>
      <c r="E39" s="46"/>
      <c r="F39" s="47">
        <f>SUM(F37+F38)</f>
        <v>83016.186000000002</v>
      </c>
      <c r="G39" s="41"/>
    </row>
    <row r="40" spans="1:7" ht="19.5" x14ac:dyDescent="0.3">
      <c r="A40" s="48"/>
      <c r="B40" s="48"/>
      <c r="C40" s="49"/>
      <c r="D40" s="49"/>
      <c r="E40" s="50"/>
      <c r="F40" s="51"/>
      <c r="G40" s="41"/>
    </row>
    <row r="41" spans="1:7" ht="19.5" x14ac:dyDescent="0.3">
      <c r="A41" s="48"/>
      <c r="B41" s="48"/>
      <c r="C41" s="49"/>
      <c r="D41" s="49"/>
      <c r="E41" s="50"/>
      <c r="F41" s="51"/>
      <c r="G41" s="41"/>
    </row>
    <row r="42" spans="1:7" x14ac:dyDescent="0.3">
      <c r="A42" s="52" t="s">
        <v>19</v>
      </c>
      <c r="B42" s="52"/>
      <c r="C42" s="52"/>
      <c r="D42" s="78"/>
      <c r="E42" s="53" t="s">
        <v>20</v>
      </c>
      <c r="F42" s="52"/>
      <c r="G42" s="41"/>
    </row>
    <row r="43" spans="1:7" x14ac:dyDescent="0.3">
      <c r="A43" s="11"/>
      <c r="B43" s="54"/>
      <c r="C43" s="3"/>
      <c r="D43" s="3"/>
      <c r="E43" s="55"/>
      <c r="F43" s="56"/>
      <c r="G43" s="2"/>
    </row>
    <row r="44" spans="1:7" x14ac:dyDescent="0.3">
      <c r="G44" s="57"/>
    </row>
    <row r="45" spans="1:7" x14ac:dyDescent="0.3">
      <c r="A45" s="11"/>
      <c r="B45" s="54" t="s">
        <v>21</v>
      </c>
      <c r="C45" s="53"/>
      <c r="D45" s="80"/>
      <c r="E45" s="53" t="s">
        <v>22</v>
      </c>
      <c r="F45" s="53"/>
      <c r="G45" s="2"/>
    </row>
    <row r="46" spans="1:7" x14ac:dyDescent="0.3">
      <c r="A46" s="2"/>
      <c r="B46" s="2"/>
      <c r="C46" s="53"/>
      <c r="D46" s="80"/>
      <c r="E46" s="53"/>
      <c r="F46" s="53"/>
      <c r="G46" s="2"/>
    </row>
    <row r="47" spans="1:7" x14ac:dyDescent="0.3">
      <c r="A47" s="54"/>
      <c r="C47" s="53"/>
      <c r="D47" s="80"/>
      <c r="F47" s="53"/>
      <c r="G47" s="2"/>
    </row>
    <row r="48" spans="1:7" x14ac:dyDescent="0.3">
      <c r="A48" s="118"/>
      <c r="B48" s="118"/>
      <c r="C48" s="53"/>
      <c r="D48" s="80"/>
      <c r="E48" s="53"/>
      <c r="F48" s="53"/>
      <c r="G48" s="2"/>
    </row>
    <row r="49" spans="1:7" x14ac:dyDescent="0.3">
      <c r="A49" s="2"/>
      <c r="B49" s="2"/>
      <c r="C49" s="53"/>
      <c r="D49" s="80"/>
      <c r="E49" s="53"/>
      <c r="F49" s="53"/>
      <c r="G49" s="2"/>
    </row>
    <row r="50" spans="1:7" x14ac:dyDescent="0.3">
      <c r="A50" s="2"/>
      <c r="B50" s="2"/>
      <c r="C50" s="53"/>
      <c r="D50" s="80"/>
      <c r="E50" s="53"/>
      <c r="F50" s="53"/>
      <c r="G50" s="2"/>
    </row>
    <row r="51" spans="1:7" x14ac:dyDescent="0.3">
      <c r="A51" s="2"/>
      <c r="B51" s="2"/>
      <c r="C51" s="53"/>
      <c r="D51" s="80"/>
      <c r="E51" s="53"/>
      <c r="F51" s="53"/>
      <c r="G51" s="2"/>
    </row>
    <row r="52" spans="1:7" x14ac:dyDescent="0.3">
      <c r="A52" s="94"/>
      <c r="B52" s="94"/>
      <c r="C52" s="53"/>
      <c r="D52" s="80"/>
      <c r="E52" s="53"/>
      <c r="F52" s="53"/>
      <c r="G52" s="2"/>
    </row>
    <row r="53" spans="1:7" x14ac:dyDescent="0.3">
      <c r="G53" s="2"/>
    </row>
    <row r="54" spans="1:7" x14ac:dyDescent="0.3">
      <c r="G54" s="2"/>
    </row>
    <row r="55" spans="1:7" x14ac:dyDescent="0.3">
      <c r="A55" s="119"/>
      <c r="B55" s="119"/>
      <c r="C55" s="108"/>
      <c r="D55" s="108"/>
      <c r="E55" s="108"/>
      <c r="F55" s="108"/>
      <c r="G55" s="2"/>
    </row>
    <row r="56" spans="1:7" x14ac:dyDescent="0.3">
      <c r="A56" s="109"/>
      <c r="B56" s="110"/>
      <c r="C56" s="58"/>
      <c r="D56" s="80"/>
      <c r="E56" s="111"/>
      <c r="F56" s="111"/>
      <c r="G56" s="2"/>
    </row>
  </sheetData>
  <mergeCells count="21">
    <mergeCell ref="C55:F55"/>
    <mergeCell ref="A56:B56"/>
    <mergeCell ref="E56:F56"/>
    <mergeCell ref="A37:B37"/>
    <mergeCell ref="A38:B38"/>
    <mergeCell ref="A39:B39"/>
    <mergeCell ref="A48:B48"/>
    <mergeCell ref="A52:B52"/>
    <mergeCell ref="A55:B55"/>
    <mergeCell ref="F11:F13"/>
    <mergeCell ref="C2:F2"/>
    <mergeCell ref="C4:F4"/>
    <mergeCell ref="C6:G6"/>
    <mergeCell ref="C7:F8"/>
    <mergeCell ref="A9:F9"/>
    <mergeCell ref="B10:F10"/>
    <mergeCell ref="A11:A13"/>
    <mergeCell ref="B11:B13"/>
    <mergeCell ref="C11:C13"/>
    <mergeCell ref="D11:D13"/>
    <mergeCell ref="E11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0" workbookViewId="0">
      <selection activeCell="H36" sqref="H36"/>
    </sheetView>
  </sheetViews>
  <sheetFormatPr defaultRowHeight="18.75" x14ac:dyDescent="0.3"/>
  <cols>
    <col min="1" max="1" width="7.140625" style="5" bestFit="1" customWidth="1"/>
    <col min="2" max="2" width="58" style="5" customWidth="1"/>
    <col min="3" max="3" width="10.5703125" style="5" customWidth="1"/>
    <col min="4" max="4" width="11" style="5" customWidth="1"/>
    <col min="5" max="5" width="10.5703125" style="5" customWidth="1"/>
    <col min="6" max="6" width="13.85546875" style="5" customWidth="1"/>
    <col min="7" max="16384" width="9.140625" style="5"/>
  </cols>
  <sheetData>
    <row r="1" spans="1:7" x14ac:dyDescent="0.3">
      <c r="A1" s="1"/>
      <c r="B1" s="2"/>
      <c r="C1" s="3"/>
      <c r="D1" s="1"/>
      <c r="E1" s="4"/>
      <c r="F1" s="4"/>
      <c r="G1" s="2"/>
    </row>
    <row r="2" spans="1:7" x14ac:dyDescent="0.3">
      <c r="A2" s="3"/>
      <c r="B2" s="6" t="s">
        <v>0</v>
      </c>
      <c r="C2" s="93" t="s">
        <v>1</v>
      </c>
      <c r="D2" s="93"/>
      <c r="E2" s="93"/>
      <c r="F2" s="93"/>
      <c r="G2" s="2"/>
    </row>
    <row r="3" spans="1:7" x14ac:dyDescent="0.3">
      <c r="A3" s="3"/>
      <c r="B3" s="6"/>
      <c r="C3" s="7"/>
      <c r="D3" s="7"/>
      <c r="E3" s="8"/>
      <c r="F3" s="7"/>
      <c r="G3" s="2"/>
    </row>
    <row r="4" spans="1:7" x14ac:dyDescent="0.3">
      <c r="A4" s="1"/>
      <c r="B4" s="9" t="s">
        <v>2</v>
      </c>
      <c r="C4" s="93" t="s">
        <v>1</v>
      </c>
      <c r="D4" s="93"/>
      <c r="E4" s="93"/>
      <c r="F4" s="93"/>
      <c r="G4" s="2"/>
    </row>
    <row r="5" spans="1:7" x14ac:dyDescent="0.3">
      <c r="A5" s="1"/>
      <c r="B5" s="9"/>
      <c r="C5" s="7"/>
      <c r="D5" s="7"/>
      <c r="E5" s="7"/>
      <c r="F5" s="7"/>
      <c r="G5" s="2"/>
    </row>
    <row r="6" spans="1:7" x14ac:dyDescent="0.3">
      <c r="A6" s="3"/>
      <c r="B6" s="10" t="s">
        <v>3</v>
      </c>
      <c r="C6" s="94" t="s">
        <v>4</v>
      </c>
      <c r="D6" s="94"/>
      <c r="E6" s="94"/>
      <c r="F6" s="94"/>
      <c r="G6" s="94"/>
    </row>
    <row r="7" spans="1:7" x14ac:dyDescent="0.3">
      <c r="A7" s="1"/>
      <c r="B7" s="10" t="s">
        <v>5</v>
      </c>
      <c r="C7" s="93" t="s">
        <v>6</v>
      </c>
      <c r="D7" s="93"/>
      <c r="E7" s="93"/>
      <c r="F7" s="93"/>
      <c r="G7" s="2"/>
    </row>
    <row r="8" spans="1:7" ht="77.25" customHeight="1" x14ac:dyDescent="0.3">
      <c r="A8" s="1"/>
      <c r="B8" s="10"/>
      <c r="C8" s="93"/>
      <c r="D8" s="93"/>
      <c r="E8" s="93"/>
      <c r="F8" s="93"/>
      <c r="G8" s="2"/>
    </row>
    <row r="9" spans="1:7" ht="42.75" customHeight="1" x14ac:dyDescent="0.3">
      <c r="A9" s="93" t="s">
        <v>122</v>
      </c>
      <c r="B9" s="93"/>
      <c r="C9" s="93"/>
      <c r="D9" s="93"/>
      <c r="E9" s="93"/>
      <c r="F9" s="93"/>
      <c r="G9" s="2"/>
    </row>
    <row r="10" spans="1:7" ht="19.5" thickBot="1" x14ac:dyDescent="0.35">
      <c r="A10" s="11"/>
      <c r="B10" s="95" t="s">
        <v>7</v>
      </c>
      <c r="C10" s="95"/>
      <c r="D10" s="95"/>
      <c r="E10" s="95"/>
      <c r="F10" s="95"/>
      <c r="G10" s="2"/>
    </row>
    <row r="11" spans="1:7" x14ac:dyDescent="0.3">
      <c r="A11" s="96" t="s">
        <v>8</v>
      </c>
      <c r="B11" s="99" t="s">
        <v>9</v>
      </c>
      <c r="C11" s="102" t="s">
        <v>10</v>
      </c>
      <c r="D11" s="99" t="s">
        <v>11</v>
      </c>
      <c r="E11" s="105" t="s">
        <v>12</v>
      </c>
      <c r="F11" s="90" t="s">
        <v>13</v>
      </c>
      <c r="G11" s="2"/>
    </row>
    <row r="12" spans="1:7" x14ac:dyDescent="0.3">
      <c r="A12" s="97"/>
      <c r="B12" s="100"/>
      <c r="C12" s="103"/>
      <c r="D12" s="100"/>
      <c r="E12" s="106"/>
      <c r="F12" s="91"/>
      <c r="G12" s="2"/>
    </row>
    <row r="13" spans="1:7" ht="19.5" thickBot="1" x14ac:dyDescent="0.35">
      <c r="A13" s="98"/>
      <c r="B13" s="101"/>
      <c r="C13" s="104"/>
      <c r="D13" s="101"/>
      <c r="E13" s="107"/>
      <c r="F13" s="92"/>
      <c r="G13" s="2"/>
    </row>
    <row r="14" spans="1:7" x14ac:dyDescent="0.3">
      <c r="A14" s="13">
        <v>1</v>
      </c>
      <c r="B14" s="14">
        <v>2</v>
      </c>
      <c r="C14" s="15">
        <v>3</v>
      </c>
      <c r="D14" s="14">
        <v>4</v>
      </c>
      <c r="E14" s="16">
        <v>5</v>
      </c>
      <c r="F14" s="17">
        <v>6</v>
      </c>
      <c r="G14" s="2"/>
    </row>
    <row r="15" spans="1:7" x14ac:dyDescent="0.3">
      <c r="A15" s="18">
        <v>1</v>
      </c>
      <c r="B15" s="75" t="s">
        <v>93</v>
      </c>
      <c r="C15" s="20"/>
      <c r="D15" s="21"/>
      <c r="E15" s="22"/>
      <c r="F15" s="23"/>
      <c r="G15" s="2"/>
    </row>
    <row r="16" spans="1:7" x14ac:dyDescent="0.3">
      <c r="A16" s="18">
        <v>2</v>
      </c>
      <c r="B16" s="19" t="s">
        <v>91</v>
      </c>
      <c r="C16" s="20" t="s">
        <v>67</v>
      </c>
      <c r="D16" s="24">
        <v>300</v>
      </c>
      <c r="E16" s="25">
        <v>0.18</v>
      </c>
      <c r="F16" s="26">
        <f>D16*E16</f>
        <v>54</v>
      </c>
      <c r="G16" s="2"/>
    </row>
    <row r="17" spans="1:7" x14ac:dyDescent="0.3">
      <c r="A17" s="18">
        <v>3</v>
      </c>
      <c r="B17" s="27" t="s">
        <v>92</v>
      </c>
      <c r="C17" s="20" t="s">
        <v>67</v>
      </c>
      <c r="D17" s="28">
        <v>300</v>
      </c>
      <c r="E17" s="29">
        <v>0.23</v>
      </c>
      <c r="F17" s="26">
        <f>D17*E17</f>
        <v>69</v>
      </c>
      <c r="G17" s="2"/>
    </row>
    <row r="18" spans="1:7" x14ac:dyDescent="0.3">
      <c r="A18" s="18">
        <v>4</v>
      </c>
      <c r="B18" s="121" t="s">
        <v>94</v>
      </c>
      <c r="C18" s="20"/>
      <c r="D18" s="28"/>
      <c r="E18" s="30"/>
      <c r="F18" s="26"/>
      <c r="G18" s="2"/>
    </row>
    <row r="19" spans="1:7" x14ac:dyDescent="0.3">
      <c r="A19" s="18">
        <v>5</v>
      </c>
      <c r="B19" s="27" t="s">
        <v>95</v>
      </c>
      <c r="C19" s="20" t="s">
        <v>15</v>
      </c>
      <c r="D19" s="28">
        <v>4</v>
      </c>
      <c r="E19" s="30">
        <v>4.66</v>
      </c>
      <c r="F19" s="26">
        <f t="shared" ref="F19:F38" si="0">D19*E19</f>
        <v>18.64</v>
      </c>
      <c r="G19" s="2"/>
    </row>
    <row r="20" spans="1:7" x14ac:dyDescent="0.3">
      <c r="A20" s="18">
        <v>6</v>
      </c>
      <c r="B20" s="27" t="s">
        <v>96</v>
      </c>
      <c r="C20" s="20" t="s">
        <v>15</v>
      </c>
      <c r="D20" s="28">
        <v>20</v>
      </c>
      <c r="E20" s="30">
        <f>465.56/20</f>
        <v>23.277999999999999</v>
      </c>
      <c r="F20" s="26">
        <f t="shared" si="0"/>
        <v>465.55999999999995</v>
      </c>
      <c r="G20" s="2"/>
    </row>
    <row r="21" spans="1:7" x14ac:dyDescent="0.3">
      <c r="A21" s="18">
        <v>7</v>
      </c>
      <c r="B21" s="27" t="s">
        <v>97</v>
      </c>
      <c r="C21" s="20" t="s">
        <v>15</v>
      </c>
      <c r="D21" s="28">
        <v>5</v>
      </c>
      <c r="E21" s="30">
        <v>41.53</v>
      </c>
      <c r="F21" s="26">
        <f t="shared" si="0"/>
        <v>207.65</v>
      </c>
      <c r="G21" s="2"/>
    </row>
    <row r="22" spans="1:7" x14ac:dyDescent="0.3">
      <c r="A22" s="18">
        <v>8</v>
      </c>
      <c r="B22" s="27" t="s">
        <v>98</v>
      </c>
      <c r="C22" s="20" t="s">
        <v>15</v>
      </c>
      <c r="D22" s="28">
        <v>12</v>
      </c>
      <c r="E22" s="30">
        <v>3.14</v>
      </c>
      <c r="F22" s="26">
        <f t="shared" si="0"/>
        <v>37.68</v>
      </c>
      <c r="G22" s="2"/>
    </row>
    <row r="23" spans="1:7" x14ac:dyDescent="0.3">
      <c r="A23" s="18">
        <v>9</v>
      </c>
      <c r="B23" s="27" t="s">
        <v>99</v>
      </c>
      <c r="C23" s="20" t="s">
        <v>15</v>
      </c>
      <c r="D23" s="28">
        <v>10</v>
      </c>
      <c r="E23" s="30">
        <v>8.14</v>
      </c>
      <c r="F23" s="26">
        <f t="shared" si="0"/>
        <v>81.400000000000006</v>
      </c>
      <c r="G23" s="2"/>
    </row>
    <row r="24" spans="1:7" x14ac:dyDescent="0.3">
      <c r="A24" s="18">
        <v>10</v>
      </c>
      <c r="B24" s="27" t="s">
        <v>100</v>
      </c>
      <c r="C24" s="20" t="s">
        <v>15</v>
      </c>
      <c r="D24" s="28">
        <v>8</v>
      </c>
      <c r="E24" s="30">
        <v>6.95</v>
      </c>
      <c r="F24" s="26">
        <f t="shared" si="0"/>
        <v>55.6</v>
      </c>
      <c r="G24" s="2"/>
    </row>
    <row r="25" spans="1:7" x14ac:dyDescent="0.3">
      <c r="A25" s="18">
        <v>11</v>
      </c>
      <c r="B25" s="27" t="s">
        <v>101</v>
      </c>
      <c r="C25" s="20" t="s">
        <v>67</v>
      </c>
      <c r="D25" s="28">
        <v>700</v>
      </c>
      <c r="E25" s="30">
        <v>0.8</v>
      </c>
      <c r="F25" s="26">
        <f t="shared" si="0"/>
        <v>560</v>
      </c>
      <c r="G25" s="2"/>
    </row>
    <row r="26" spans="1:7" x14ac:dyDescent="0.3">
      <c r="A26" s="18">
        <v>12</v>
      </c>
      <c r="B26" s="27" t="s">
        <v>102</v>
      </c>
      <c r="C26" s="20" t="s">
        <v>15</v>
      </c>
      <c r="D26" s="28">
        <v>50</v>
      </c>
      <c r="E26" s="30">
        <v>0.1016</v>
      </c>
      <c r="F26" s="26">
        <f t="shared" si="0"/>
        <v>5.08</v>
      </c>
      <c r="G26" s="2"/>
    </row>
    <row r="27" spans="1:7" x14ac:dyDescent="0.3">
      <c r="A27" s="18">
        <v>13</v>
      </c>
      <c r="B27" s="27" t="s">
        <v>103</v>
      </c>
      <c r="C27" s="20" t="s">
        <v>15</v>
      </c>
      <c r="D27" s="28">
        <v>90</v>
      </c>
      <c r="E27" s="30">
        <v>1.526</v>
      </c>
      <c r="F27" s="26">
        <f t="shared" si="0"/>
        <v>137.34</v>
      </c>
      <c r="G27" s="2"/>
    </row>
    <row r="28" spans="1:7" x14ac:dyDescent="0.3">
      <c r="A28" s="18">
        <v>14</v>
      </c>
      <c r="B28" s="27" t="s">
        <v>104</v>
      </c>
      <c r="C28" s="20" t="s">
        <v>15</v>
      </c>
      <c r="D28" s="28">
        <v>450</v>
      </c>
      <c r="E28" s="30">
        <v>7.5999999999999998E-2</v>
      </c>
      <c r="F28" s="26">
        <f t="shared" si="0"/>
        <v>34.199999999999996</v>
      </c>
      <c r="G28" s="2"/>
    </row>
    <row r="29" spans="1:7" x14ac:dyDescent="0.3">
      <c r="A29" s="18">
        <v>15</v>
      </c>
      <c r="B29" s="27" t="s">
        <v>105</v>
      </c>
      <c r="C29" s="20" t="s">
        <v>15</v>
      </c>
      <c r="D29" s="28">
        <v>100</v>
      </c>
      <c r="E29" s="30">
        <v>0.5</v>
      </c>
      <c r="F29" s="26">
        <f t="shared" si="0"/>
        <v>50</v>
      </c>
      <c r="G29" s="2"/>
    </row>
    <row r="30" spans="1:7" x14ac:dyDescent="0.3">
      <c r="A30" s="18">
        <v>16</v>
      </c>
      <c r="B30" s="27" t="s">
        <v>106</v>
      </c>
      <c r="C30" s="20" t="s">
        <v>15</v>
      </c>
      <c r="D30" s="28">
        <v>160</v>
      </c>
      <c r="E30" s="30">
        <v>0.14399999999999999</v>
      </c>
      <c r="F30" s="26">
        <f t="shared" si="0"/>
        <v>23.04</v>
      </c>
      <c r="G30" s="2"/>
    </row>
    <row r="31" spans="1:7" x14ac:dyDescent="0.3">
      <c r="A31" s="18">
        <v>17</v>
      </c>
      <c r="B31" s="27" t="s">
        <v>108</v>
      </c>
      <c r="C31" s="20" t="s">
        <v>15</v>
      </c>
      <c r="D31" s="28">
        <v>4</v>
      </c>
      <c r="E31" s="30">
        <v>24</v>
      </c>
      <c r="F31" s="26">
        <f t="shared" si="0"/>
        <v>96</v>
      </c>
      <c r="G31" s="2"/>
    </row>
    <row r="32" spans="1:7" x14ac:dyDescent="0.3">
      <c r="A32" s="18">
        <v>18</v>
      </c>
      <c r="B32" s="27" t="s">
        <v>109</v>
      </c>
      <c r="C32" s="20" t="s">
        <v>15</v>
      </c>
      <c r="D32" s="28">
        <v>4</v>
      </c>
      <c r="E32" s="30">
        <v>19.2</v>
      </c>
      <c r="F32" s="26">
        <f t="shared" si="0"/>
        <v>76.8</v>
      </c>
      <c r="G32" s="2"/>
    </row>
    <row r="33" spans="1:7" x14ac:dyDescent="0.3">
      <c r="A33" s="18">
        <v>19</v>
      </c>
      <c r="B33" s="27" t="s">
        <v>129</v>
      </c>
      <c r="C33" s="20" t="s">
        <v>15</v>
      </c>
      <c r="D33" s="28">
        <v>20</v>
      </c>
      <c r="E33" s="30">
        <v>23.7</v>
      </c>
      <c r="F33" s="26">
        <f t="shared" si="0"/>
        <v>474</v>
      </c>
      <c r="G33" s="2"/>
    </row>
    <row r="34" spans="1:7" x14ac:dyDescent="0.3">
      <c r="A34" s="18">
        <v>20</v>
      </c>
      <c r="B34" s="121" t="s">
        <v>110</v>
      </c>
      <c r="C34" s="20"/>
      <c r="D34" s="28"/>
      <c r="E34" s="30"/>
      <c r="F34" s="26">
        <f t="shared" si="0"/>
        <v>0</v>
      </c>
      <c r="G34" s="2"/>
    </row>
    <row r="35" spans="1:7" x14ac:dyDescent="0.3">
      <c r="A35" s="18">
        <v>21</v>
      </c>
      <c r="B35" s="27" t="s">
        <v>111</v>
      </c>
      <c r="C35" s="20" t="s">
        <v>67</v>
      </c>
      <c r="D35" s="28">
        <v>120</v>
      </c>
      <c r="E35" s="30">
        <v>5.64</v>
      </c>
      <c r="F35" s="26">
        <f t="shared" si="0"/>
        <v>676.8</v>
      </c>
      <c r="G35" s="2"/>
    </row>
    <row r="36" spans="1:7" x14ac:dyDescent="0.3">
      <c r="A36" s="18">
        <v>22</v>
      </c>
      <c r="B36" s="27" t="s">
        <v>112</v>
      </c>
      <c r="C36" s="20" t="s">
        <v>67</v>
      </c>
      <c r="D36" s="28">
        <v>144</v>
      </c>
      <c r="E36" s="30">
        <v>32.159999999999997</v>
      </c>
      <c r="F36" s="26">
        <f t="shared" si="0"/>
        <v>4631.0399999999991</v>
      </c>
      <c r="G36" s="2"/>
    </row>
    <row r="37" spans="1:7" x14ac:dyDescent="0.3">
      <c r="A37" s="18">
        <v>23</v>
      </c>
      <c r="B37" s="27" t="s">
        <v>113</v>
      </c>
      <c r="C37" s="20" t="s">
        <v>15</v>
      </c>
      <c r="D37" s="28">
        <v>6</v>
      </c>
      <c r="E37" s="30">
        <v>16.61</v>
      </c>
      <c r="F37" s="26">
        <f t="shared" si="0"/>
        <v>99.66</v>
      </c>
      <c r="G37" s="2"/>
    </row>
    <row r="38" spans="1:7" x14ac:dyDescent="0.3">
      <c r="A38" s="18">
        <v>24</v>
      </c>
      <c r="B38" s="27" t="s">
        <v>114</v>
      </c>
      <c r="C38" s="20" t="s">
        <v>15</v>
      </c>
      <c r="D38" s="28">
        <v>20</v>
      </c>
      <c r="E38" s="30">
        <v>3.66</v>
      </c>
      <c r="F38" s="26">
        <f t="shared" si="0"/>
        <v>73.2</v>
      </c>
      <c r="G38" s="2"/>
    </row>
    <row r="39" spans="1:7" x14ac:dyDescent="0.3">
      <c r="A39" s="18"/>
      <c r="B39" s="27"/>
      <c r="C39" s="20"/>
      <c r="D39" s="28"/>
      <c r="E39" s="30"/>
      <c r="F39" s="26"/>
      <c r="G39" s="2"/>
    </row>
    <row r="40" spans="1:7" x14ac:dyDescent="0.3">
      <c r="A40" s="18"/>
      <c r="B40" s="27"/>
      <c r="C40" s="20"/>
      <c r="D40" s="28"/>
      <c r="E40" s="30"/>
      <c r="F40" s="26"/>
      <c r="G40" s="2"/>
    </row>
    <row r="41" spans="1:7" ht="19.5" thickBot="1" x14ac:dyDescent="0.35">
      <c r="A41" s="31"/>
      <c r="B41" s="32"/>
      <c r="C41" s="33"/>
      <c r="D41" s="34"/>
      <c r="E41" s="35"/>
      <c r="F41" s="36"/>
      <c r="G41" s="2"/>
    </row>
    <row r="42" spans="1:7" ht="19.5" x14ac:dyDescent="0.3">
      <c r="A42" s="112" t="s">
        <v>16</v>
      </c>
      <c r="B42" s="113"/>
      <c r="C42" s="37"/>
      <c r="D42" s="38"/>
      <c r="E42" s="39"/>
      <c r="F42" s="40">
        <f>SUM(F15:F41)</f>
        <v>7926.6899999999987</v>
      </c>
      <c r="G42" s="2"/>
    </row>
    <row r="43" spans="1:7" ht="20.25" thickBot="1" x14ac:dyDescent="0.35">
      <c r="A43" s="116" t="s">
        <v>17</v>
      </c>
      <c r="B43" s="117"/>
      <c r="C43" s="42"/>
      <c r="D43" s="42"/>
      <c r="E43" s="43"/>
      <c r="F43" s="44">
        <f>F42*0.18</f>
        <v>1426.8041999999998</v>
      </c>
      <c r="G43" s="41"/>
    </row>
    <row r="44" spans="1:7" ht="20.25" thickBot="1" x14ac:dyDescent="0.35">
      <c r="A44" s="116" t="s">
        <v>115</v>
      </c>
      <c r="B44" s="117"/>
      <c r="C44" s="84"/>
      <c r="D44" s="84"/>
      <c r="E44" s="85"/>
      <c r="F44" s="86">
        <f>SUM(F42+F43)</f>
        <v>9353.4941999999992</v>
      </c>
      <c r="G44" s="41"/>
    </row>
    <row r="45" spans="1:7" ht="19.5" x14ac:dyDescent="0.3">
      <c r="A45" s="120"/>
      <c r="B45" s="120"/>
      <c r="C45" s="81"/>
      <c r="D45" s="81"/>
      <c r="E45" s="83"/>
      <c r="F45" s="82"/>
      <c r="G45" s="41"/>
    </row>
    <row r="46" spans="1:7" ht="19.5" x14ac:dyDescent="0.3">
      <c r="A46" s="48"/>
      <c r="B46" s="48"/>
      <c r="C46" s="49"/>
      <c r="D46" s="49"/>
      <c r="E46" s="50"/>
      <c r="F46" s="51"/>
      <c r="G46" s="41"/>
    </row>
    <row r="47" spans="1:7" ht="19.5" x14ac:dyDescent="0.3">
      <c r="A47" s="48"/>
      <c r="B47" s="48"/>
      <c r="C47" s="52"/>
      <c r="D47" s="52"/>
      <c r="E47" s="53" t="s">
        <v>20</v>
      </c>
      <c r="F47" s="52"/>
      <c r="G47" s="41"/>
    </row>
    <row r="48" spans="1:7" x14ac:dyDescent="0.3">
      <c r="A48" s="52" t="s">
        <v>19</v>
      </c>
      <c r="B48" s="52"/>
      <c r="C48" s="3"/>
      <c r="D48" s="3"/>
      <c r="E48" s="55"/>
      <c r="F48" s="56"/>
      <c r="G48" s="41"/>
    </row>
    <row r="49" spans="1:7" x14ac:dyDescent="0.3">
      <c r="A49" s="11"/>
      <c r="B49" s="54"/>
      <c r="G49" s="2"/>
    </row>
    <row r="50" spans="1:7" x14ac:dyDescent="0.3">
      <c r="C50" s="53"/>
      <c r="D50" s="53"/>
      <c r="E50" s="53" t="s">
        <v>22</v>
      </c>
      <c r="F50" s="53"/>
      <c r="G50" s="57"/>
    </row>
    <row r="51" spans="1:7" x14ac:dyDescent="0.3">
      <c r="A51" s="11"/>
      <c r="B51" s="54" t="s">
        <v>21</v>
      </c>
      <c r="C51" s="53"/>
      <c r="D51" s="53"/>
      <c r="E51" s="53"/>
      <c r="F51" s="53"/>
      <c r="G51" s="2"/>
    </row>
    <row r="52" spans="1:7" x14ac:dyDescent="0.3">
      <c r="A52" s="2"/>
      <c r="B52" s="2"/>
      <c r="C52" s="53"/>
      <c r="D52" s="53"/>
      <c r="F52" s="53"/>
      <c r="G52" s="2"/>
    </row>
    <row r="53" spans="1:7" x14ac:dyDescent="0.3">
      <c r="A53" s="54"/>
      <c r="C53" s="53"/>
      <c r="D53" s="53"/>
      <c r="E53" s="53"/>
      <c r="F53" s="53"/>
      <c r="G53" s="2"/>
    </row>
    <row r="54" spans="1:7" x14ac:dyDescent="0.3">
      <c r="A54" s="118"/>
      <c r="B54" s="118"/>
      <c r="C54" s="53"/>
      <c r="D54" s="53"/>
      <c r="E54" s="53"/>
      <c r="F54" s="53"/>
      <c r="G54" s="2"/>
    </row>
    <row r="55" spans="1:7" x14ac:dyDescent="0.3">
      <c r="A55" s="2"/>
      <c r="B55" s="2"/>
      <c r="C55" s="53"/>
      <c r="D55" s="53"/>
      <c r="E55" s="53"/>
      <c r="F55" s="53"/>
      <c r="G55" s="2"/>
    </row>
    <row r="56" spans="1:7" x14ac:dyDescent="0.3">
      <c r="A56" s="2"/>
      <c r="B56" s="2"/>
      <c r="C56" s="53"/>
      <c r="D56" s="53"/>
      <c r="E56" s="53"/>
      <c r="F56" s="53"/>
      <c r="G56" s="2"/>
    </row>
    <row r="57" spans="1:7" x14ac:dyDescent="0.3">
      <c r="A57" s="2"/>
      <c r="B57" s="2"/>
      <c r="C57" s="53"/>
      <c r="D57" s="53"/>
      <c r="E57" s="53"/>
      <c r="F57" s="53"/>
      <c r="G57" s="2"/>
    </row>
    <row r="58" spans="1:7" x14ac:dyDescent="0.3">
      <c r="A58" s="94"/>
      <c r="B58" s="94"/>
      <c r="G58" s="2"/>
    </row>
    <row r="59" spans="1:7" x14ac:dyDescent="0.3">
      <c r="G59" s="2"/>
    </row>
    <row r="60" spans="1:7" x14ac:dyDescent="0.3">
      <c r="C60" s="108"/>
      <c r="D60" s="108"/>
      <c r="E60" s="108"/>
      <c r="F60" s="108"/>
      <c r="G60" s="2"/>
    </row>
    <row r="61" spans="1:7" x14ac:dyDescent="0.3">
      <c r="A61" s="119"/>
      <c r="B61" s="119"/>
      <c r="C61" s="58"/>
      <c r="D61" s="11"/>
      <c r="E61" s="111"/>
      <c r="F61" s="111"/>
      <c r="G61" s="2"/>
    </row>
    <row r="62" spans="1:7" x14ac:dyDescent="0.3">
      <c r="A62" s="109"/>
      <c r="B62" s="110"/>
      <c r="G62" s="2"/>
    </row>
  </sheetData>
  <mergeCells count="22">
    <mergeCell ref="C60:F60"/>
    <mergeCell ref="A62:B62"/>
    <mergeCell ref="E61:F61"/>
    <mergeCell ref="A43:B43"/>
    <mergeCell ref="A44:B44"/>
    <mergeCell ref="A45:B45"/>
    <mergeCell ref="A54:B54"/>
    <mergeCell ref="A58:B58"/>
    <mergeCell ref="A61:B61"/>
    <mergeCell ref="A42:B42"/>
    <mergeCell ref="F11:F13"/>
    <mergeCell ref="C2:F2"/>
    <mergeCell ref="C4:F4"/>
    <mergeCell ref="C6:G6"/>
    <mergeCell ref="C7:F8"/>
    <mergeCell ref="A9:F9"/>
    <mergeCell ref="B10:F10"/>
    <mergeCell ref="A11:A13"/>
    <mergeCell ref="B11:B13"/>
    <mergeCell ref="C11:C13"/>
    <mergeCell ref="D11:D13"/>
    <mergeCell ref="E11:E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fasad-19</vt:lpstr>
      <vt:lpstr>lift</vt:lpstr>
      <vt:lpstr>suvaq-bəzək-19</vt:lpstr>
      <vt:lpstr>pəncərə-20</vt:lpstr>
      <vt:lpstr>elekt-19.</vt:lpstr>
      <vt:lpstr>santex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2022-10-25T07:56:54Z</dcterms:modified>
</cp:coreProperties>
</file>