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firstSheet="10" activeTab="10"/>
  </bookViews>
  <sheets>
    <sheet name="iyul-dekabr 2018" sheetId="3" r:id="rId1"/>
    <sheet name="iyul-dekabr2018" sheetId="4" r:id="rId2"/>
    <sheet name="qaraj iyul-dekabr 2018" sheetId="5" r:id="rId3"/>
    <sheet name="sıfır iyul-dekabr 2018" sheetId="6" r:id="rId4"/>
    <sheet name="Q.Y iyul-dekabr 2018" sheetId="7" r:id="rId5"/>
    <sheet name="+8,55" sheetId="8" r:id="rId6"/>
    <sheet name="+12,00" sheetId="9" r:id="rId7"/>
    <sheet name="+15,450" sheetId="10" r:id="rId8"/>
    <sheet name="+18,90" sheetId="11" r:id="rId9"/>
    <sheet name="+22,35 +25,80" sheetId="12" r:id="rId10"/>
    <sheet name="+29,250 +32,7" sheetId="13" r:id="rId11"/>
    <sheet name="+36,15" sheetId="26" r:id="rId12"/>
    <sheet name="+39,60" sheetId="17" r:id="rId13"/>
    <sheet name="+43,05" sheetId="23" r:id="rId14"/>
    <sheet name="+46,50" sheetId="15" r:id="rId15"/>
    <sheet name="+49.95" sheetId="18" r:id="rId16"/>
    <sheet name="+53.40" sheetId="19" r:id="rId17"/>
    <sheet name="+56.85" sheetId="20" r:id="rId18"/>
  </sheets>
  <calcPr calcId="162913" refMode="R1C1"/>
  <fileRecoveryPr repairLoad="1"/>
</workbook>
</file>

<file path=xl/calcChain.xml><?xml version="1.0" encoding="utf-8"?>
<calcChain xmlns="http://schemas.openxmlformats.org/spreadsheetml/2006/main">
  <c r="M12" i="20" l="1"/>
  <c r="F34" i="12" l="1"/>
  <c r="F32" i="12"/>
  <c r="D37" i="13"/>
  <c r="D53" i="15"/>
  <c r="F40" i="20"/>
  <c r="F41" i="20"/>
  <c r="F37" i="20"/>
  <c r="F36" i="20"/>
  <c r="F35" i="15"/>
  <c r="F36" i="15"/>
  <c r="F53" i="15"/>
  <c r="F52" i="15"/>
  <c r="F51" i="15"/>
  <c r="F32" i="15"/>
  <c r="F31" i="15"/>
  <c r="F32" i="13"/>
  <c r="F31" i="13"/>
  <c r="F34" i="11"/>
  <c r="F33" i="11"/>
  <c r="F32" i="11"/>
  <c r="D31" i="11"/>
  <c r="F31" i="11" s="1"/>
  <c r="F46" i="8"/>
  <c r="F45" i="8"/>
  <c r="F44" i="8"/>
  <c r="D43" i="8"/>
  <c r="F43" i="8" s="1"/>
  <c r="F35" i="23"/>
  <c r="F34" i="23"/>
  <c r="F33" i="23"/>
  <c r="F32" i="23"/>
  <c r="F31" i="23"/>
  <c r="F30" i="23"/>
  <c r="F37" i="26"/>
  <c r="F36" i="26"/>
  <c r="F35" i="26"/>
  <c r="F34" i="26"/>
  <c r="F33" i="26"/>
  <c r="F32" i="26"/>
  <c r="F31" i="8"/>
  <c r="F36" i="8"/>
  <c r="F35" i="8"/>
  <c r="F34" i="8"/>
  <c r="F33" i="8"/>
  <c r="F32" i="8"/>
  <c r="D39" i="20" l="1"/>
  <c r="F39" i="20" s="1"/>
  <c r="D34" i="13"/>
  <c r="D57" i="13"/>
  <c r="D58" i="12"/>
  <c r="D32" i="12"/>
  <c r="D31" i="10"/>
  <c r="D31" i="9"/>
  <c r="D41" i="8"/>
  <c r="F50" i="13" l="1"/>
  <c r="F19" i="18" l="1"/>
  <c r="F18" i="4" l="1"/>
  <c r="F45" i="26" l="1"/>
  <c r="F44" i="26"/>
  <c r="F43" i="26"/>
  <c r="D42" i="26"/>
  <c r="F42" i="26" s="1"/>
  <c r="F28" i="26"/>
  <c r="F27" i="26"/>
  <c r="F26" i="26"/>
  <c r="F25" i="26"/>
  <c r="F24" i="26"/>
  <c r="F23" i="26"/>
  <c r="F22" i="26"/>
  <c r="F21" i="26"/>
  <c r="F20" i="26"/>
  <c r="F19" i="26"/>
  <c r="F18" i="26"/>
  <c r="D17" i="26"/>
  <c r="F17" i="26" s="1"/>
  <c r="F42" i="23"/>
  <c r="F41" i="23"/>
  <c r="F40" i="23"/>
  <c r="D39" i="23"/>
  <c r="F39" i="23" s="1"/>
  <c r="F28" i="23"/>
  <c r="F27" i="23"/>
  <c r="F26" i="23"/>
  <c r="F25" i="23"/>
  <c r="F24" i="23"/>
  <c r="F23" i="23"/>
  <c r="F22" i="23"/>
  <c r="F21" i="23"/>
  <c r="F20" i="23"/>
  <c r="F19" i="23"/>
  <c r="F18" i="23"/>
  <c r="F17" i="23"/>
  <c r="F33" i="20"/>
  <c r="F32" i="20"/>
  <c r="F31" i="20"/>
  <c r="F30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80" i="19"/>
  <c r="F79" i="19"/>
  <c r="F78" i="19"/>
  <c r="F77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34" i="18"/>
  <c r="F33" i="18"/>
  <c r="F32" i="18"/>
  <c r="F31" i="18"/>
  <c r="F28" i="18"/>
  <c r="F27" i="18"/>
  <c r="F26" i="18"/>
  <c r="F25" i="18"/>
  <c r="F24" i="18"/>
  <c r="F23" i="18"/>
  <c r="F22" i="18"/>
  <c r="F21" i="18"/>
  <c r="F20" i="18"/>
  <c r="F18" i="18"/>
  <c r="F17" i="18"/>
  <c r="F34" i="17"/>
  <c r="F33" i="17"/>
  <c r="F32" i="17"/>
  <c r="D31" i="17"/>
  <c r="F31" i="17" s="1"/>
  <c r="F28" i="17"/>
  <c r="F27" i="17"/>
  <c r="F26" i="17"/>
  <c r="F25" i="17"/>
  <c r="F24" i="17"/>
  <c r="F23" i="17"/>
  <c r="F22" i="17"/>
  <c r="F21" i="17"/>
  <c r="F20" i="17"/>
  <c r="F19" i="17"/>
  <c r="F18" i="17"/>
  <c r="F17" i="17"/>
  <c r="F34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36" i="13"/>
  <c r="F24" i="13"/>
  <c r="F50" i="12"/>
  <c r="F24" i="11"/>
  <c r="F24" i="10"/>
  <c r="F53" i="18" l="1"/>
  <c r="F54" i="18" s="1"/>
  <c r="F55" i="18" s="1"/>
  <c r="F53" i="23"/>
  <c r="F54" i="23" s="1"/>
  <c r="F55" i="23" s="1"/>
  <c r="F99" i="19"/>
  <c r="F100" i="19" s="1"/>
  <c r="F101" i="19" s="1"/>
  <c r="F53" i="17"/>
  <c r="F54" i="17" s="1"/>
  <c r="F55" i="17" s="1"/>
  <c r="F53" i="26"/>
  <c r="F54" i="15"/>
  <c r="F55" i="15" s="1"/>
  <c r="D56" i="15" s="1"/>
  <c r="F54" i="26" l="1"/>
  <c r="F55" i="26" s="1"/>
  <c r="F34" i="9"/>
  <c r="F34" i="10"/>
  <c r="F61" i="12" l="1"/>
  <c r="F61" i="13"/>
  <c r="F58" i="13" l="1"/>
  <c r="F57" i="13"/>
  <c r="F60" i="12"/>
  <c r="F58" i="12"/>
  <c r="F32" i="10"/>
  <c r="F41" i="8"/>
  <c r="F42" i="8"/>
  <c r="F59" i="13"/>
  <c r="F35" i="13"/>
  <c r="F33" i="12"/>
  <c r="F59" i="12"/>
  <c r="F31" i="10"/>
  <c r="F33" i="10"/>
  <c r="F31" i="9"/>
  <c r="F33" i="9"/>
  <c r="F32" i="9"/>
  <c r="F21" i="6" l="1"/>
  <c r="F20" i="7"/>
  <c r="F54" i="13"/>
  <c r="F53" i="13"/>
  <c r="F52" i="13"/>
  <c r="F51" i="13"/>
  <c r="F49" i="13"/>
  <c r="F48" i="13"/>
  <c r="F47" i="13"/>
  <c r="F46" i="13"/>
  <c r="F45" i="13"/>
  <c r="F44" i="13"/>
  <c r="F43" i="13"/>
  <c r="F54" i="12"/>
  <c r="F53" i="12"/>
  <c r="F52" i="12"/>
  <c r="F49" i="12"/>
  <c r="F48" i="12"/>
  <c r="F47" i="12"/>
  <c r="F46" i="12"/>
  <c r="F45" i="12"/>
  <c r="F44" i="12"/>
  <c r="F43" i="12"/>
  <c r="F28" i="13"/>
  <c r="F27" i="13"/>
  <c r="F26" i="13"/>
  <c r="F25" i="13"/>
  <c r="F23" i="13"/>
  <c r="F22" i="13"/>
  <c r="F21" i="13"/>
  <c r="F20" i="13"/>
  <c r="F19" i="13"/>
  <c r="F18" i="13"/>
  <c r="F17" i="13"/>
  <c r="F28" i="12"/>
  <c r="F27" i="12"/>
  <c r="F26" i="12"/>
  <c r="F25" i="12"/>
  <c r="F23" i="12"/>
  <c r="F22" i="12"/>
  <c r="F21" i="12"/>
  <c r="F20" i="12"/>
  <c r="F19" i="12"/>
  <c r="F18" i="12"/>
  <c r="F17" i="12"/>
  <c r="F28" i="11"/>
  <c r="F27" i="11"/>
  <c r="F26" i="11"/>
  <c r="F25" i="11"/>
  <c r="F23" i="11"/>
  <c r="F22" i="11"/>
  <c r="F21" i="11"/>
  <c r="F20" i="11"/>
  <c r="F19" i="11"/>
  <c r="F18" i="11"/>
  <c r="F17" i="11"/>
  <c r="F28" i="10"/>
  <c r="F27" i="10"/>
  <c r="F26" i="10"/>
  <c r="F25" i="10"/>
  <c r="F23" i="10"/>
  <c r="F22" i="10"/>
  <c r="F21" i="10"/>
  <c r="F20" i="10"/>
  <c r="F19" i="10"/>
  <c r="F18" i="10"/>
  <c r="F17" i="10"/>
  <c r="F68" i="13" l="1"/>
  <c r="F69" i="12"/>
  <c r="F54" i="11"/>
  <c r="F54" i="10"/>
  <c r="F69" i="13" l="1"/>
  <c r="F70" i="13" s="1"/>
  <c r="F70" i="12"/>
  <c r="F71" i="12" s="1"/>
  <c r="F55" i="11"/>
  <c r="F56" i="11" s="1"/>
  <c r="F55" i="10"/>
  <c r="F56" i="10" s="1"/>
  <c r="F30" i="7"/>
  <c r="F31" i="7"/>
  <c r="F32" i="7"/>
  <c r="F33" i="7"/>
  <c r="F29" i="7"/>
  <c r="F28" i="9"/>
  <c r="F27" i="9"/>
  <c r="F26" i="9"/>
  <c r="F25" i="9"/>
  <c r="F23" i="9"/>
  <c r="F22" i="9"/>
  <c r="F21" i="9"/>
  <c r="F20" i="9"/>
  <c r="F19" i="9"/>
  <c r="F18" i="9"/>
  <c r="F17" i="9"/>
  <c r="F54" i="9" l="1"/>
  <c r="F55" i="9" l="1"/>
  <c r="F56" i="9" s="1"/>
  <c r="F28" i="8"/>
  <c r="F27" i="8"/>
  <c r="F26" i="8"/>
  <c r="F25" i="8"/>
  <c r="F23" i="8"/>
  <c r="F22" i="8"/>
  <c r="F21" i="8"/>
  <c r="F20" i="8"/>
  <c r="F19" i="8"/>
  <c r="F18" i="8"/>
  <c r="F17" i="8"/>
  <c r="F53" i="8" l="1"/>
  <c r="F54" i="8" s="1"/>
  <c r="F55" i="8" s="1"/>
  <c r="F27" i="7"/>
  <c r="F25" i="7"/>
  <c r="F24" i="7"/>
  <c r="F23" i="7"/>
  <c r="F22" i="7"/>
  <c r="F21" i="7"/>
  <c r="F19" i="7"/>
  <c r="F18" i="7"/>
  <c r="F17" i="7"/>
  <c r="D19" i="6"/>
  <c r="F22" i="6"/>
  <c r="F23" i="6"/>
  <c r="F36" i="7" l="1"/>
  <c r="D23" i="5"/>
  <c r="F23" i="5" s="1"/>
  <c r="F27" i="6"/>
  <c r="F26" i="6"/>
  <c r="F25" i="6"/>
  <c r="F24" i="6"/>
  <c r="F20" i="6"/>
  <c r="F19" i="6"/>
  <c r="F18" i="6"/>
  <c r="F17" i="6"/>
  <c r="F27" i="5"/>
  <c r="F26" i="5"/>
  <c r="F25" i="5"/>
  <c r="F24" i="5"/>
  <c r="F22" i="5"/>
  <c r="F21" i="5"/>
  <c r="F20" i="5"/>
  <c r="F18" i="5"/>
  <c r="F17" i="5"/>
  <c r="F25" i="4"/>
  <c r="F24" i="4"/>
  <c r="F23" i="4"/>
  <c r="F21" i="4"/>
  <c r="F20" i="4"/>
  <c r="F17" i="4"/>
  <c r="F20" i="3"/>
  <c r="F18" i="3"/>
  <c r="F17" i="3"/>
  <c r="F22" i="3"/>
  <c r="F21" i="3"/>
  <c r="F19" i="3"/>
  <c r="F37" i="7" l="1"/>
  <c r="F38" i="7" s="1"/>
  <c r="F28" i="6"/>
  <c r="F31" i="5"/>
  <c r="F22" i="4"/>
  <c r="F28" i="4" s="1"/>
  <c r="F29" i="4" s="1"/>
  <c r="F30" i="4" s="1"/>
  <c r="F25" i="3"/>
  <c r="F26" i="3" s="1"/>
  <c r="F27" i="3" s="1"/>
  <c r="F29" i="6" l="1"/>
  <c r="F30" i="6" s="1"/>
  <c r="F32" i="5"/>
  <c r="F33" i="5" s="1"/>
  <c r="D45" i="20"/>
  <c r="F43" i="20"/>
  <c r="F44" i="20"/>
</calcChain>
</file>

<file path=xl/sharedStrings.xml><?xml version="1.0" encoding="utf-8"?>
<sst xmlns="http://schemas.openxmlformats.org/spreadsheetml/2006/main" count="1123" uniqueCount="170">
  <si>
    <t>İşin adı</t>
  </si>
  <si>
    <t>m³</t>
  </si>
  <si>
    <t>Qırmadaşın sərilməsi 100mm qalınlığında   200mm</t>
  </si>
  <si>
    <t>Hidroizolyasiya -2 qat ruberoid, sərilməsi</t>
  </si>
  <si>
    <t>4407119300-Taxta Materialı kub</t>
  </si>
  <si>
    <t>ədəd</t>
  </si>
  <si>
    <t>tn</t>
  </si>
  <si>
    <t>Bünövrənin ekskovatorla  qazıntısı,  qrunt II kateqoriyalı, özüboşaldan avtombilə yüklənməsi və  15 km məsafəyə daşınması</t>
  </si>
  <si>
    <t>Ruberoid  stekloizol "TEXNONİKOL"</t>
  </si>
  <si>
    <t>rulon</t>
  </si>
  <si>
    <t>Forma-2</t>
  </si>
  <si>
    <t>SİFARİŞÇİ:</t>
  </si>
  <si>
    <t>PODRATÇI:</t>
  </si>
  <si>
    <t>MÜQAVİLƏ:</t>
  </si>
  <si>
    <t xml:space="preserve">OBYEKTİN ADI: </t>
  </si>
  <si>
    <t>AKT</t>
  </si>
  <si>
    <t>Sıra
№-si</t>
  </si>
  <si>
    <t>Ölçü
vahidi</t>
  </si>
  <si>
    <t>Miqdarı</t>
  </si>
  <si>
    <t>Vahidin qiyməti,
AZN</t>
  </si>
  <si>
    <t>Ümumi qiymət,
AZN</t>
  </si>
  <si>
    <t>mᶾ</t>
  </si>
  <si>
    <t>Cəmi :</t>
  </si>
  <si>
    <t xml:space="preserve">ƏDV 18 % </t>
  </si>
  <si>
    <t>Yekun cəmi</t>
  </si>
  <si>
    <t xml:space="preserve">Lisenziya № </t>
  </si>
  <si>
    <t>m²</t>
  </si>
  <si>
    <r>
      <t>m</t>
    </r>
    <r>
      <rPr>
        <sz val="14"/>
        <color theme="1"/>
        <rFont val="Calibri"/>
        <family val="2"/>
        <charset val="204"/>
      </rPr>
      <t>²</t>
    </r>
  </si>
  <si>
    <t xml:space="preserve">                 Təhvil verdi "PODRATÇI":                                          </t>
  </si>
  <si>
    <t xml:space="preserve">       Təhvil aldı "SİFARİŞÇİ":</t>
  </si>
  <si>
    <t>M.Y.</t>
  </si>
  <si>
    <t>Mismar 100</t>
  </si>
  <si>
    <t>kq</t>
  </si>
  <si>
    <t xml:space="preserve">Məftil </t>
  </si>
  <si>
    <t>Çiloz</t>
  </si>
  <si>
    <t>Dübel beton 100</t>
  </si>
  <si>
    <t>Bünövrənin dəmir-beton konstruksyasının qurulması</t>
  </si>
  <si>
    <t>Bünövrənin dəmr-beton konstruksiyasının qurulması işləri, -6,300 səviyyəsi</t>
  </si>
  <si>
    <t>Beton  M350</t>
  </si>
  <si>
    <t>Hazırlıq qatı betonun verilməsi 100mm, B15</t>
  </si>
  <si>
    <t>Sement qum məhlulun verilməsi --30mm, B7,5</t>
  </si>
  <si>
    <t>Bünövrə betonun verilməsi</t>
  </si>
  <si>
    <t>Armatur Katanka F 8</t>
  </si>
  <si>
    <t>Armatur F8 ton</t>
  </si>
  <si>
    <t>Dəmir dirəklər</t>
  </si>
  <si>
    <t xml:space="preserve"> </t>
  </si>
  <si>
    <t>4412994000-  FANER kub</t>
  </si>
  <si>
    <t>Beton qəlibin söküntüsü üçün metalprofildən təhlükəsizlik sahəsinin quraşdırılması</t>
  </si>
  <si>
    <t>m</t>
  </si>
  <si>
    <t xml:space="preserve">7301200000 Profil 40x40x2, m </t>
  </si>
  <si>
    <t xml:space="preserve">7301200000 Profil 60x40x2, m </t>
  </si>
  <si>
    <t xml:space="preserve">7301200000 Profil 80x40x2, m </t>
  </si>
  <si>
    <t xml:space="preserve">7301200000 Profil 80x80x2, m </t>
  </si>
  <si>
    <t xml:space="preserve"> +12,300 səviyyədə qəlibin qurulması və betonlanması</t>
  </si>
  <si>
    <t>Kərpic 290x190x190</t>
  </si>
  <si>
    <t>Kərpic 320x240x105</t>
  </si>
  <si>
    <t>2-ci mərtəbədə hörgü işi</t>
  </si>
  <si>
    <t>2-ci mərtəbənin hörgüsü</t>
  </si>
  <si>
    <t>1-ci mərtəbənin hörgüsü</t>
  </si>
  <si>
    <t>1-ci mərtəbədə hörgü işi</t>
  </si>
  <si>
    <t>3-cü mərtəbənin hörgüsü</t>
  </si>
  <si>
    <t>3-cü mərtəbədə hörgü işi</t>
  </si>
  <si>
    <t>4-cü mərtəbənin hörgüsü</t>
  </si>
  <si>
    <t xml:space="preserve">  +18,900 səviyyədə rigellrin, diafraqmaların və örtük tavanın dəmir-beton işləri</t>
  </si>
  <si>
    <t xml:space="preserve"> +18,900 səviyyədə qəlibin qurulması və betonlanması</t>
  </si>
  <si>
    <t>5-ci mərtəbədə hörgü işi</t>
  </si>
  <si>
    <t>5-ci mərtəbənin hörgüsü</t>
  </si>
  <si>
    <t>6-cı mərtəbənin hörgüsü</t>
  </si>
  <si>
    <t>7-ci mərtəbənin hörgüsü</t>
  </si>
  <si>
    <t>8-ci mərtəbənin hörgüsü</t>
  </si>
  <si>
    <t>9-cu mərtəbənin hörgüsü</t>
  </si>
  <si>
    <t>9-cu mərtəbədə hörgü işi</t>
  </si>
  <si>
    <t>8-ci mərtəbədə hörgü işi</t>
  </si>
  <si>
    <t>7-ci mərtəbədə hörgü işi</t>
  </si>
  <si>
    <t>6-cı mərtəbədə hörgü işi</t>
  </si>
  <si>
    <t>Kərpic 190x190x105</t>
  </si>
  <si>
    <t>2523210000-KLASS A PLT CEM II/A-P, 32,5R</t>
  </si>
  <si>
    <t>"Pearl construction" MMC</t>
  </si>
  <si>
    <t>Bakı şəhəri, Nərimanov rayonu,  M.Əlizadə.X.Şuşinski.azadlıq pros. ünvanında yerləşən çoxmərtəbəli   yaşayış binası</t>
  </si>
  <si>
    <t>Taxta Materialı kub</t>
  </si>
  <si>
    <t xml:space="preserve"> FANER kub</t>
  </si>
  <si>
    <t>Armatura</t>
  </si>
  <si>
    <t>m3</t>
  </si>
  <si>
    <t>Beton  B25</t>
  </si>
  <si>
    <t>Armatur  A500 F.28;25;22;20;18;16;14</t>
  </si>
  <si>
    <t>Bünövrənin -3,700 səviyyədə betonlanması işləri</t>
  </si>
  <si>
    <t xml:space="preserve"> -0,10 səviyyədə qəlibin qurulması və betonlanması</t>
  </si>
  <si>
    <t xml:space="preserve"> -0,10səviyyədə rigellrin, diafraqmaların və örtük tavanın dəmir-beton işləri</t>
  </si>
  <si>
    <t xml:space="preserve">         - 3,70 səviyyədə sütünların dəmir-beton işləri</t>
  </si>
  <si>
    <t xml:space="preserve"> 5,10 səviyyədə rigellrin, diafraqmaların və örtük tavanın dəmir-beton işləri</t>
  </si>
  <si>
    <t xml:space="preserve"> 5,10 səviyyədə qəlibin qurulması və betonlanması</t>
  </si>
  <si>
    <t>Beton  B 25</t>
  </si>
  <si>
    <t>Armatura  A500</t>
  </si>
  <si>
    <t>Mismar 70</t>
  </si>
  <si>
    <t xml:space="preserve">2018-ci ilin ------- ayı ərzində yerinə yetirilmiş işlərin həcmi və dəyəri </t>
  </si>
  <si>
    <t xml:space="preserve">  +8,55 səviyyədə rigellrin, diafraqmaların və örtük tavanın dəmir-beton işləri</t>
  </si>
  <si>
    <t xml:space="preserve"> +8,550 səviyyədə qəlibin qurulması və betonlanması</t>
  </si>
  <si>
    <t>mismar 70</t>
  </si>
  <si>
    <t xml:space="preserve">2018-ci ilin--------- ayı ərzində yerinə yetirilmiş işlərin həcmi və dəyəri </t>
  </si>
  <si>
    <t xml:space="preserve">  +12,000 səviyyədə rigellrin, diafraqmaların və örtük tavanın dəmir-beton işləri</t>
  </si>
  <si>
    <t>2018-ci    il    -----görülən  işlər</t>
  </si>
  <si>
    <t xml:space="preserve">  +15,450 səviyyədə rigellrin, diafraqmaların və örtük tavanın dəmir-beton işləri</t>
  </si>
  <si>
    <t xml:space="preserve"> +15,450 səviyyədə qəlibin qurulması və betonlanması</t>
  </si>
  <si>
    <t>Armatura   A500</t>
  </si>
  <si>
    <t xml:space="preserve">2018-ci ilin --------- ayı ərzində yerinə yetirilmiş işlərin həcmi və dəyəri </t>
  </si>
  <si>
    <t>Armatura    A500</t>
  </si>
  <si>
    <t xml:space="preserve">2018-ci ilin -------- ayı ərzində yerinə yetirilmiş işlərin həcmi və dəyəri </t>
  </si>
  <si>
    <t xml:space="preserve">  +22,350 səviyyədə rigellrin, diafraqmaların və örtük tavanın dəmir-beton işləri</t>
  </si>
  <si>
    <t xml:space="preserve"> +22,350 səviyyədə qəlibin qurulması və betonlanması</t>
  </si>
  <si>
    <t>Armatura    Ф500</t>
  </si>
  <si>
    <t xml:space="preserve">  +25,800 səviyyədə rigellrin, diafraqmaların və örtük tavanın dəmir-beton işləri</t>
  </si>
  <si>
    <t xml:space="preserve"> +25,800 səviyyədə qəlibin qurulması və betonlanması</t>
  </si>
  <si>
    <t xml:space="preserve">2018-ci ilin -----------5 ayı ərzində yerinə yetirilmiş işlərin həcmi və dəyəri </t>
  </si>
  <si>
    <t xml:space="preserve">  +29,250 səviyyədə rigellrin, diafraqmaların və örtük tavanın dəmir-beton işləri</t>
  </si>
  <si>
    <t xml:space="preserve"> +29,250 səviyyədə qəlibin qurulması və betonlanması</t>
  </si>
  <si>
    <t>Məftil    70</t>
  </si>
  <si>
    <t xml:space="preserve">  +32,70 səviyyədə rigellrin, diafraqmaların və örtük tavanın dəmir-beton işləri</t>
  </si>
  <si>
    <t xml:space="preserve"> +32,70 səviyyədə qəlibin qurulması və betonlanması</t>
  </si>
  <si>
    <t>Məftil  70</t>
  </si>
  <si>
    <t>Kərpic 190x190x850</t>
  </si>
  <si>
    <t>KLASS A PLT CEM II/A-P, 32,5R</t>
  </si>
  <si>
    <t>Armatura   A500C</t>
  </si>
  <si>
    <t xml:space="preserve">  +36,150 səviyyədə rigellrin, diafraqmaların və örtük tavanın dəmir-beton işləri</t>
  </si>
  <si>
    <t xml:space="preserve"> +36,150 səviyyədə qəlibin qurulması və betonlanması</t>
  </si>
  <si>
    <t xml:space="preserve">  FANER kub</t>
  </si>
  <si>
    <t>Kərpic 320x240x850</t>
  </si>
  <si>
    <t xml:space="preserve">2018-ci ilin ----------- ayı ərzində yerinə yetirilmiş işlərin həcmi və dəyəri </t>
  </si>
  <si>
    <t xml:space="preserve">   Təhvil aldı "SİFARİŞÇİ":</t>
  </si>
  <si>
    <t xml:space="preserve">                  Təhvil verdi "PODRATÇI":                                          </t>
  </si>
  <si>
    <t xml:space="preserve">  +39,60səviyyədə rigellrin, diafraqmaların və örtük tavanın dəmir-beton işləri</t>
  </si>
  <si>
    <t xml:space="preserve"> +39,60 səviyyədə qəlibin qurulması və betonlanması</t>
  </si>
  <si>
    <r>
      <t>m</t>
    </r>
    <r>
      <rPr>
        <sz val="12"/>
        <color theme="1"/>
        <rFont val="Calibri"/>
        <family val="2"/>
        <charset val="204"/>
      </rPr>
      <t>²</t>
    </r>
  </si>
  <si>
    <t xml:space="preserve"> +43,05 səviyyədə qəlibin qurulması və betonlanması</t>
  </si>
  <si>
    <t xml:space="preserve">2020-ci ilin ----------- ayı ərzində yerinə yetirilmiş işlərin həcmi və dəyəri </t>
  </si>
  <si>
    <t xml:space="preserve">           Təhvil verdi "PODRATÇI":                                          </t>
  </si>
  <si>
    <t xml:space="preserve">  +46.50səviyyədə rigellrin, diafraqmaların və örtük tavanın dəmir-beton işləri</t>
  </si>
  <si>
    <t xml:space="preserve"> +46,50 səviyyədə qəlibin qurulması və betonlanması</t>
  </si>
  <si>
    <t xml:space="preserve"> +49,95 səviyyədə qəlibin qurulması və betonlanması</t>
  </si>
  <si>
    <t xml:space="preserve">  +49.95səviyyədə rigellrin, diafraqmaların və örtük tavanın dəmir-beton işləri</t>
  </si>
  <si>
    <t xml:space="preserve">2019-ci ilin ----------- ayı ərzində yerinə yetirilmiş işlərin həcmi və dəyəri </t>
  </si>
  <si>
    <t xml:space="preserve">  +53.40səviyyədə rigellrin, diafraqmaların və örtük tavanın dəmir-beton işləri</t>
  </si>
  <si>
    <t xml:space="preserve"> +53,40 səviyyədə qəlibin qurulması və betonlanması</t>
  </si>
  <si>
    <t>13-cu mərtəbənin hörgüsü</t>
  </si>
  <si>
    <t>13-cu mərtəbədə hörgü işi</t>
  </si>
  <si>
    <t xml:space="preserve">             Təhvil verdi "PODRATÇI":                                          </t>
  </si>
  <si>
    <t xml:space="preserve">  +56.85səviyyədə rigellrin, diafraqmaların və örtük tavanın dəmir-beton işləri</t>
  </si>
  <si>
    <t xml:space="preserve"> +56,85 səviyyədə qəlibin qurulması və betonlanması</t>
  </si>
  <si>
    <t xml:space="preserve">  +43.05səviyyədə rigellrin, diafraqmaların və örtük tavanın dəmir-beton işləri</t>
  </si>
  <si>
    <t>14-cu mərtəbənin hörgüsü</t>
  </si>
  <si>
    <t>14-cu mərtəbədə hörgü işi</t>
  </si>
  <si>
    <t>Armatura    A500C</t>
  </si>
  <si>
    <t>Armatur F8 ton   A240</t>
  </si>
  <si>
    <t xml:space="preserve">2018-ci ilin İyul-dekabr ayı ərzində yerinə yetirilmiş işlərin həcmi və dəyəri </t>
  </si>
  <si>
    <t xml:space="preserve">2018-ci ilin İyul-Dekabr ayı ərzində yerinə yetirilmiş işlərin həcmi və dəyəri </t>
  </si>
  <si>
    <t>İyul-Dekabr 2018 il</t>
  </si>
  <si>
    <t xml:space="preserve">2018-ci ilin iyul-Dekabr ayı ərzində yerinə yetirilmiş işlərin həcmi və dəyəri </t>
  </si>
  <si>
    <t xml:space="preserve">  </t>
  </si>
  <si>
    <t>10-cu mərtəbənin hörgüsü</t>
  </si>
  <si>
    <t>10-cu mərtəbədə hörgü işi</t>
  </si>
  <si>
    <t>12-ci mərtəbənin hörgüsü</t>
  </si>
  <si>
    <t>12-ci mərtəbədə hörgü işi</t>
  </si>
  <si>
    <t>15-ci mərtəbənin hörgüsü</t>
  </si>
  <si>
    <t>15-ci mərtəbədə hörgü işi</t>
  </si>
  <si>
    <t>16-ci mərtəbənin hörgüsü</t>
  </si>
  <si>
    <t>16-ci mərtəbədə hörgü işi</t>
  </si>
  <si>
    <t>11-ci mərtəbənin hörgüsü</t>
  </si>
  <si>
    <t>1,2,3,4,5,6,7 mərtəbələrin arakəsmə divarların və havalandırma şaxtaların hörgü işi</t>
  </si>
  <si>
    <t>8,9,10,11,12 mərtəbələrin arakəsmə divarların və havalandırma şaxtaların hörgü işi</t>
  </si>
  <si>
    <t>13,14,15,16, mərtəbələrin arakəsmə divarların və havalandırma şaxtaların hörgü işi</t>
  </si>
  <si>
    <t>Bünövrənin qazıntısı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</si>
</sst>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4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13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1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9" fillId="2" borderId="0" xfId="0" applyFont="1" applyFill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11" fillId="0" borderId="7" xfId="0" applyFont="1" applyBorder="1" applyAlignment="1">
      <alignment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2" xfId="0" applyFont="1" applyFill="1" applyBorder="1" applyAlignment="1">
      <alignment horizontal="left" vertical="center" wrapText="1"/>
    </xf>
    <xf numFmtId="164" fontId="12" fillId="0" borderId="1" xfId="0" applyNumberFormat="1" applyFont="1" applyBorder="1" applyAlignment="1">
      <alignment horizontal="right"/>
    </xf>
    <xf numFmtId="0" fontId="12" fillId="2" borderId="1" xfId="0" applyFont="1" applyFill="1" applyBorder="1" applyAlignment="1">
      <alignment horizontal="left" vertical="center"/>
    </xf>
    <xf numFmtId="0" fontId="4" fillId="0" borderId="7" xfId="0" applyFont="1" applyBorder="1" applyAlignment="1">
      <alignment vertical="center"/>
    </xf>
    <xf numFmtId="2" fontId="3" fillId="2" borderId="2" xfId="0" applyNumberFormat="1" applyFont="1" applyFill="1" applyBorder="1" applyAlignment="1">
      <alignment horizontal="left" vertical="center" wrapText="1"/>
    </xf>
    <xf numFmtId="2" fontId="12" fillId="2" borderId="2" xfId="0" applyNumberFormat="1" applyFont="1" applyFill="1" applyBorder="1" applyAlignment="1">
      <alignment vertical="center" wrapText="1"/>
    </xf>
    <xf numFmtId="164" fontId="12" fillId="0" borderId="2" xfId="0" applyNumberFormat="1" applyFont="1" applyBorder="1" applyAlignment="1">
      <alignment horizontal="right"/>
    </xf>
    <xf numFmtId="2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1" fontId="3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vertical="center" wrapText="1"/>
    </xf>
    <xf numFmtId="164" fontId="12" fillId="2" borderId="2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right" vertical="center"/>
    </xf>
    <xf numFmtId="2" fontId="12" fillId="2" borderId="2" xfId="0" applyNumberFormat="1" applyFont="1" applyFill="1" applyBorder="1" applyAlignment="1">
      <alignment horizontal="right" vertical="center"/>
    </xf>
    <xf numFmtId="2" fontId="12" fillId="2" borderId="13" xfId="0" applyNumberFormat="1" applyFont="1" applyFill="1" applyBorder="1" applyAlignment="1">
      <alignment horizontal="right" vertical="center" wrapText="1"/>
    </xf>
    <xf numFmtId="2" fontId="12" fillId="2" borderId="13" xfId="0" applyNumberFormat="1" applyFont="1" applyFill="1" applyBorder="1" applyAlignment="1">
      <alignment vertical="center" wrapText="1"/>
    </xf>
    <xf numFmtId="2" fontId="4" fillId="2" borderId="0" xfId="0" applyNumberFormat="1" applyFont="1" applyFill="1" applyAlignment="1">
      <alignment horizontal="right"/>
    </xf>
    <xf numFmtId="2" fontId="3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2" fontId="14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2" fontId="14" fillId="2" borderId="0" xfId="0" applyNumberFormat="1" applyFont="1" applyFill="1" applyAlignment="1">
      <alignment horizontal="center" vertical="center" wrapText="1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1" fontId="14" fillId="2" borderId="13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2" fontId="16" fillId="2" borderId="1" xfId="0" applyNumberFormat="1" applyFont="1" applyFill="1" applyBorder="1" applyAlignment="1">
      <alignment horizontal="center" vertical="center"/>
    </xf>
    <xf numFmtId="2" fontId="15" fillId="2" borderId="11" xfId="0" applyNumberFormat="1" applyFont="1" applyFill="1" applyBorder="1" applyAlignment="1">
      <alignment horizontal="center" vertical="center"/>
    </xf>
    <xf numFmtId="0" fontId="16" fillId="2" borderId="0" xfId="0" applyFont="1" applyFill="1"/>
    <xf numFmtId="0" fontId="16" fillId="2" borderId="14" xfId="0" applyFont="1" applyFill="1" applyBorder="1" applyAlignment="1">
      <alignment horizontal="center" vertical="center"/>
    </xf>
    <xf numFmtId="2" fontId="16" fillId="2" borderId="14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2" fontId="12" fillId="2" borderId="0" xfId="0" applyNumberFormat="1" applyFont="1" applyFill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14" fillId="2" borderId="0" xfId="0" applyFont="1" applyFill="1" applyAlignment="1">
      <alignment vertical="center"/>
    </xf>
    <xf numFmtId="0" fontId="17" fillId="2" borderId="2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>
      <alignment horizontal="center" vertical="center" wrapText="1"/>
    </xf>
    <xf numFmtId="1" fontId="17" fillId="2" borderId="2" xfId="0" applyNumberFormat="1" applyFont="1" applyFill="1" applyBorder="1" applyAlignment="1">
      <alignment horizontal="center" vertical="center" wrapText="1"/>
    </xf>
    <xf numFmtId="1" fontId="17" fillId="2" borderId="13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7" fillId="2" borderId="0" xfId="0" applyFont="1" applyFill="1" applyAlignment="1">
      <alignment wrapText="1"/>
    </xf>
    <xf numFmtId="0" fontId="17" fillId="2" borderId="0" xfId="0" applyFont="1" applyFill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2" fontId="18" fillId="2" borderId="2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/>
    </xf>
    <xf numFmtId="0" fontId="18" fillId="0" borderId="7" xfId="0" applyFont="1" applyBorder="1" applyAlignment="1">
      <alignment vertical="center"/>
    </xf>
    <xf numFmtId="2" fontId="18" fillId="2" borderId="13" xfId="0" applyNumberFormat="1" applyFont="1" applyFill="1" applyBorder="1" applyAlignment="1">
      <alignment vertical="center" wrapText="1"/>
    </xf>
    <xf numFmtId="2" fontId="18" fillId="2" borderId="13" xfId="0" applyNumberFormat="1" applyFont="1" applyFill="1" applyBorder="1" applyAlignment="1">
      <alignment horizontal="right" vertical="center" wrapText="1"/>
    </xf>
    <xf numFmtId="0" fontId="21" fillId="2" borderId="1" xfId="0" applyFont="1" applyFill="1" applyBorder="1" applyAlignment="1">
      <alignment horizontal="center" vertical="center"/>
    </xf>
    <xf numFmtId="2" fontId="20" fillId="2" borderId="11" xfId="0" applyNumberFormat="1" applyFont="1" applyFill="1" applyBorder="1" applyAlignment="1">
      <alignment horizontal="center" vertical="center"/>
    </xf>
    <xf numFmtId="0" fontId="21" fillId="2" borderId="0" xfId="0" applyFont="1" applyFill="1"/>
    <xf numFmtId="0" fontId="21" fillId="2" borderId="14" xfId="0" applyFont="1" applyFill="1" applyBorder="1" applyAlignment="1">
      <alignment horizontal="center" vertical="center"/>
    </xf>
    <xf numFmtId="2" fontId="21" fillId="2" borderId="14" xfId="0" applyNumberFormat="1" applyFont="1" applyFill="1" applyBorder="1" applyAlignment="1">
      <alignment horizontal="center" vertical="center"/>
    </xf>
    <xf numFmtId="2" fontId="20" fillId="2" borderId="15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2" fontId="18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left"/>
    </xf>
    <xf numFmtId="0" fontId="17" fillId="2" borderId="0" xfId="0" applyFont="1" applyFill="1" applyAlignment="1">
      <alignment vertical="center"/>
    </xf>
    <xf numFmtId="0" fontId="17" fillId="2" borderId="0" xfId="0" applyFont="1" applyFill="1" applyAlignment="1">
      <alignment horizontal="left"/>
    </xf>
    <xf numFmtId="1" fontId="14" fillId="2" borderId="2" xfId="0" applyNumberFormat="1" applyFont="1" applyFill="1" applyBorder="1" applyAlignment="1">
      <alignment horizontal="right" vertical="center" wrapText="1"/>
    </xf>
    <xf numFmtId="1" fontId="14" fillId="2" borderId="13" xfId="0" applyNumberFormat="1" applyFont="1" applyFill="1" applyBorder="1" applyAlignment="1">
      <alignment horizontal="right" vertical="center" wrapText="1"/>
    </xf>
    <xf numFmtId="2" fontId="16" fillId="2" borderId="1" xfId="0" applyNumberFormat="1" applyFont="1" applyFill="1" applyBorder="1" applyAlignment="1">
      <alignment horizontal="right" vertical="center"/>
    </xf>
    <xf numFmtId="2" fontId="15" fillId="2" borderId="11" xfId="0" applyNumberFormat="1" applyFont="1" applyFill="1" applyBorder="1" applyAlignment="1">
      <alignment horizontal="right" vertical="center"/>
    </xf>
    <xf numFmtId="2" fontId="16" fillId="2" borderId="14" xfId="0" applyNumberFormat="1" applyFont="1" applyFill="1" applyBorder="1" applyAlignment="1">
      <alignment horizontal="right" vertical="center"/>
    </xf>
    <xf numFmtId="2" fontId="15" fillId="2" borderId="15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4" fillId="0" borderId="0" xfId="0" applyFont="1"/>
    <xf numFmtId="0" fontId="12" fillId="0" borderId="0" xfId="0" applyFont="1"/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2" fontId="23" fillId="2" borderId="0" xfId="0" applyNumberFormat="1" applyFont="1" applyFill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2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2" borderId="0" xfId="0" applyFont="1" applyFill="1"/>
    <xf numFmtId="0" fontId="7" fillId="2" borderId="1" xfId="0" applyFont="1" applyFill="1" applyBorder="1"/>
    <xf numFmtId="2" fontId="15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right"/>
    </xf>
    <xf numFmtId="0" fontId="12" fillId="2" borderId="1" xfId="0" applyFont="1" applyFill="1" applyBorder="1"/>
    <xf numFmtId="1" fontId="18" fillId="2" borderId="2" xfId="0" applyNumberFormat="1" applyFont="1" applyFill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8" fillId="2" borderId="1" xfId="0" applyNumberFormat="1" applyFont="1" applyFill="1" applyBorder="1" applyAlignment="1">
      <alignment horizontal="right" vertical="center" wrapText="1"/>
    </xf>
    <xf numFmtId="0" fontId="12" fillId="0" borderId="1" xfId="0" applyFont="1" applyBorder="1" applyAlignment="1">
      <alignment vertical="center"/>
    </xf>
    <xf numFmtId="2" fontId="1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12" fillId="0" borderId="16" xfId="0" applyFont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2" fontId="18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vertical="center" wrapText="1"/>
    </xf>
    <xf numFmtId="2" fontId="15" fillId="2" borderId="1" xfId="0" applyNumberFormat="1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right"/>
    </xf>
    <xf numFmtId="2" fontId="12" fillId="0" borderId="2" xfId="0" applyNumberFormat="1" applyFont="1" applyBorder="1" applyAlignment="1">
      <alignment horizontal="right" vertical="center"/>
    </xf>
    <xf numFmtId="2" fontId="12" fillId="0" borderId="2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right" vertical="center"/>
    </xf>
    <xf numFmtId="0" fontId="7" fillId="0" borderId="1" xfId="0" applyFont="1" applyBorder="1"/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164" fontId="12" fillId="0" borderId="1" xfId="0" applyNumberFormat="1" applyFont="1" applyBorder="1"/>
    <xf numFmtId="2" fontId="12" fillId="0" borderId="2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/>
    </xf>
    <xf numFmtId="2" fontId="18" fillId="0" borderId="1" xfId="0" applyNumberFormat="1" applyFont="1" applyBorder="1" applyAlignment="1">
      <alignment vertical="center"/>
    </xf>
    <xf numFmtId="0" fontId="12" fillId="0" borderId="1" xfId="0" applyFont="1" applyBorder="1"/>
    <xf numFmtId="2" fontId="4" fillId="0" borderId="1" xfId="0" applyNumberFormat="1" applyFont="1" applyBorder="1" applyAlignment="1">
      <alignment horizontal="center"/>
    </xf>
    <xf numFmtId="164" fontId="12" fillId="0" borderId="2" xfId="0" applyNumberFormat="1" applyFont="1" applyBorder="1"/>
    <xf numFmtId="2" fontId="12" fillId="0" borderId="2" xfId="0" applyNumberFormat="1" applyFont="1" applyBorder="1"/>
    <xf numFmtId="2" fontId="4" fillId="0" borderId="2" xfId="0" applyNumberFormat="1" applyFont="1" applyBorder="1" applyAlignment="1">
      <alignment horizontal="center" vertical="center"/>
    </xf>
    <xf numFmtId="164" fontId="18" fillId="0" borderId="2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right"/>
    </xf>
    <xf numFmtId="2" fontId="18" fillId="0" borderId="2" xfId="0" applyNumberFormat="1" applyFont="1" applyBorder="1" applyAlignment="1">
      <alignment horizontal="right" vertical="center"/>
    </xf>
    <xf numFmtId="164" fontId="18" fillId="0" borderId="2" xfId="0" applyNumberFormat="1" applyFont="1" applyBorder="1" applyAlignment="1">
      <alignment horizontal="right"/>
    </xf>
    <xf numFmtId="0" fontId="18" fillId="0" borderId="1" xfId="0" applyFont="1" applyBorder="1" applyAlignment="1">
      <alignment horizontal="center" vertical="center"/>
    </xf>
    <xf numFmtId="2" fontId="18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horizontal="right" vertical="center"/>
    </xf>
    <xf numFmtId="164" fontId="18" fillId="0" borderId="1" xfId="0" applyNumberFormat="1" applyFont="1" applyBorder="1"/>
    <xf numFmtId="2" fontId="18" fillId="0" borderId="2" xfId="0" applyNumberFormat="1" applyFont="1" applyBorder="1" applyAlignment="1">
      <alignment vertical="center"/>
    </xf>
    <xf numFmtId="2" fontId="18" fillId="0" borderId="1" xfId="0" applyNumberFormat="1" applyFont="1" applyBorder="1" applyAlignment="1">
      <alignment horizontal="right"/>
    </xf>
    <xf numFmtId="1" fontId="18" fillId="0" borderId="1" xfId="0" applyNumberFormat="1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2" fontId="12" fillId="0" borderId="13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vertical="center" wrapText="1"/>
    </xf>
    <xf numFmtId="2" fontId="12" fillId="0" borderId="1" xfId="0" applyNumberFormat="1" applyFont="1" applyBorder="1" applyAlignment="1">
      <alignment vertical="center" wrapText="1"/>
    </xf>
    <xf numFmtId="2" fontId="12" fillId="0" borderId="1" xfId="0" applyNumberFormat="1" applyFont="1" applyBorder="1" applyAlignment="1">
      <alignment vertical="center"/>
    </xf>
    <xf numFmtId="2" fontId="12" fillId="0" borderId="1" xfId="0" applyNumberFormat="1" applyFont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2" fontId="12" fillId="0" borderId="13" xfId="0" applyNumberFormat="1" applyFont="1" applyBorder="1" applyAlignment="1">
      <alignment vertical="center" wrapText="1"/>
    </xf>
    <xf numFmtId="2" fontId="12" fillId="0" borderId="13" xfId="0" applyNumberFormat="1" applyFont="1" applyBorder="1" applyAlignment="1">
      <alignment horizontal="right" vertical="center" wrapText="1"/>
    </xf>
    <xf numFmtId="2" fontId="16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right"/>
    </xf>
    <xf numFmtId="1" fontId="12" fillId="0" borderId="2" xfId="0" applyNumberFormat="1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left" vertical="center"/>
    </xf>
    <xf numFmtId="2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2" fontId="10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2" fontId="10" fillId="2" borderId="0" xfId="0" applyNumberFormat="1" applyFont="1" applyFill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2" fontId="3" fillId="2" borderId="3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2" fontId="14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2" fontId="14" fillId="2" borderId="3" xfId="0" applyNumberFormat="1" applyFont="1" applyFill="1" applyBorder="1" applyAlignment="1">
      <alignment horizontal="right" vertical="center" wrapText="1"/>
    </xf>
    <xf numFmtId="2" fontId="14" fillId="2" borderId="1" xfId="0" applyNumberFormat="1" applyFont="1" applyFill="1" applyBorder="1" applyAlignment="1">
      <alignment horizontal="right" vertical="center" wrapText="1"/>
    </xf>
    <xf numFmtId="2" fontId="14" fillId="2" borderId="5" xfId="0" applyNumberFormat="1" applyFont="1" applyFill="1" applyBorder="1" applyAlignment="1">
      <alignment horizontal="right" vertical="center" wrapText="1"/>
    </xf>
    <xf numFmtId="2" fontId="14" fillId="2" borderId="4" xfId="0" applyNumberFormat="1" applyFont="1" applyFill="1" applyBorder="1" applyAlignment="1">
      <alignment horizontal="right" vertical="center" wrapText="1"/>
    </xf>
    <xf numFmtId="2" fontId="14" fillId="2" borderId="11" xfId="0" applyNumberFormat="1" applyFont="1" applyFill="1" applyBorder="1" applyAlignment="1">
      <alignment horizontal="right" vertical="center" wrapText="1"/>
    </xf>
    <xf numFmtId="2" fontId="14" fillId="2" borderId="6" xfId="0" applyNumberFormat="1" applyFont="1" applyFill="1" applyBorder="1" applyAlignment="1">
      <alignment horizontal="right" vertical="center" wrapText="1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2" fontId="22" fillId="2" borderId="0" xfId="0" applyNumberFormat="1" applyFont="1" applyFill="1" applyAlignment="1">
      <alignment horizontal="left"/>
    </xf>
    <xf numFmtId="2" fontId="18" fillId="2" borderId="0" xfId="0" applyNumberFormat="1" applyFont="1" applyFill="1" applyAlignment="1">
      <alignment horizontal="left"/>
    </xf>
    <xf numFmtId="2" fontId="17" fillId="2" borderId="0" xfId="0" applyNumberFormat="1" applyFont="1" applyFill="1" applyAlignment="1">
      <alignment horizontal="center"/>
    </xf>
    <xf numFmtId="0" fontId="20" fillId="2" borderId="10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2" fontId="22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2" fontId="17" fillId="2" borderId="3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 wrapText="1"/>
    </xf>
    <xf numFmtId="2" fontId="17" fillId="2" borderId="5" xfId="0" applyNumberFormat="1" applyFont="1" applyFill="1" applyBorder="1" applyAlignment="1">
      <alignment horizontal="center" vertical="center" wrapText="1"/>
    </xf>
    <xf numFmtId="2" fontId="17" fillId="2" borderId="4" xfId="0" applyNumberFormat="1" applyFont="1" applyFill="1" applyBorder="1" applyAlignment="1">
      <alignment horizontal="center" vertical="center" wrapText="1"/>
    </xf>
    <xf numFmtId="2" fontId="17" fillId="2" borderId="11" xfId="0" applyNumberFormat="1" applyFont="1" applyFill="1" applyBorder="1" applyAlignment="1">
      <alignment horizontal="center" vertical="center" wrapText="1"/>
    </xf>
    <xf numFmtId="2" fontId="17" fillId="2" borderId="6" xfId="0" applyNumberFormat="1" applyFont="1" applyFill="1" applyBorder="1" applyAlignment="1">
      <alignment horizontal="center" vertical="center" wrapText="1"/>
    </xf>
    <xf numFmtId="2" fontId="17" fillId="2" borderId="0" xfId="0" applyNumberFormat="1" applyFont="1" applyFill="1" applyAlignment="1">
      <alignment horizontal="right"/>
    </xf>
    <xf numFmtId="0" fontId="17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/>
    </xf>
    <xf numFmtId="2" fontId="14" fillId="2" borderId="3" xfId="0" applyNumberFormat="1" applyFont="1" applyFill="1" applyBorder="1" applyAlignment="1">
      <alignment horizontal="center" vertic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 wrapText="1"/>
    </xf>
    <xf numFmtId="2" fontId="14" fillId="2" borderId="4" xfId="0" applyNumberFormat="1" applyFont="1" applyFill="1" applyBorder="1" applyAlignment="1">
      <alignment horizontal="center" vertical="center" wrapText="1"/>
    </xf>
    <xf numFmtId="2" fontId="14" fillId="2" borderId="11" xfId="0" applyNumberFormat="1" applyFont="1" applyFill="1" applyBorder="1" applyAlignment="1">
      <alignment horizontal="center" vertical="center" wrapText="1"/>
    </xf>
    <xf numFmtId="2" fontId="14" fillId="2" borderId="6" xfId="0" applyNumberFormat="1" applyFont="1" applyFill="1" applyBorder="1" applyAlignment="1">
      <alignment horizontal="center" vertical="center" wrapText="1"/>
    </xf>
    <xf numFmtId="2" fontId="15" fillId="0" borderId="7" xfId="0" applyNumberFormat="1" applyFont="1" applyBorder="1" applyAlignment="1">
      <alignment horizontal="right"/>
    </xf>
    <xf numFmtId="2" fontId="15" fillId="0" borderId="22" xfId="0" applyNumberFormat="1" applyFont="1" applyBorder="1" applyAlignment="1">
      <alignment horizontal="right"/>
    </xf>
    <xf numFmtId="2" fontId="15" fillId="0" borderId="20" xfId="0" applyNumberFormat="1" applyFont="1" applyBorder="1" applyAlignment="1">
      <alignment horizontal="right"/>
    </xf>
    <xf numFmtId="2" fontId="15" fillId="2" borderId="7" xfId="0" applyNumberFormat="1" applyFont="1" applyFill="1" applyBorder="1" applyAlignment="1">
      <alignment horizontal="right" vertical="center"/>
    </xf>
    <xf numFmtId="2" fontId="15" fillId="2" borderId="22" xfId="0" applyNumberFormat="1" applyFont="1" applyFill="1" applyBorder="1" applyAlignment="1">
      <alignment horizontal="right" vertical="center"/>
    </xf>
    <xf numFmtId="2" fontId="15" fillId="2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4"/>
  <sheetViews>
    <sheetView topLeftCell="A10" zoomScale="80" zoomScaleNormal="80" workbookViewId="0">
      <selection activeCell="B23" sqref="B23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1.28515625" style="7" bestFit="1" customWidth="1"/>
    <col min="5" max="5" width="11.28515625" style="42" customWidth="1"/>
    <col min="6" max="6" width="17.140625" style="42" bestFit="1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23.25" x14ac:dyDescent="0.35">
      <c r="A3" s="35"/>
      <c r="B3" s="45" t="s">
        <v>11</v>
      </c>
      <c r="C3" s="253" t="s">
        <v>77</v>
      </c>
      <c r="D3" s="253"/>
      <c r="E3" s="253"/>
      <c r="F3" s="253"/>
      <c r="G3" s="6"/>
    </row>
    <row r="4" spans="1:10" s="2" customFormat="1" ht="6.75" customHeight="1" x14ac:dyDescent="0.35">
      <c r="A4" s="35"/>
      <c r="B4" s="45"/>
      <c r="C4" s="46"/>
      <c r="D4" s="46"/>
      <c r="E4" s="63"/>
      <c r="F4" s="46"/>
      <c r="G4" s="6"/>
    </row>
    <row r="5" spans="1:10" s="2" customFormat="1" ht="21.75" customHeight="1" x14ac:dyDescent="0.35">
      <c r="A5" s="7"/>
      <c r="B5" s="47" t="s">
        <v>12</v>
      </c>
      <c r="C5" s="253" t="s">
        <v>77</v>
      </c>
      <c r="D5" s="253"/>
      <c r="E5" s="253"/>
      <c r="F5" s="253"/>
      <c r="G5" s="6"/>
    </row>
    <row r="6" spans="1:10" s="2" customFormat="1" ht="11.25" customHeight="1" x14ac:dyDescent="0.35">
      <c r="A6" s="7"/>
      <c r="B6" s="47"/>
      <c r="C6" s="46"/>
      <c r="D6" s="46"/>
      <c r="E6" s="63"/>
      <c r="F6" s="46"/>
      <c r="G6" s="6"/>
    </row>
    <row r="7" spans="1:10" s="5" customFormat="1" ht="26.25" customHeight="1" x14ac:dyDescent="0.25">
      <c r="A7" s="35"/>
      <c r="B7" s="48" t="s">
        <v>13</v>
      </c>
      <c r="C7" s="252" t="s">
        <v>25</v>
      </c>
      <c r="D7" s="252"/>
      <c r="E7" s="252"/>
      <c r="F7" s="252"/>
      <c r="G7" s="252"/>
    </row>
    <row r="8" spans="1:10" s="2" customFormat="1" ht="102" customHeight="1" x14ac:dyDescent="0.35">
      <c r="A8" s="7"/>
      <c r="B8" s="48" t="s">
        <v>14</v>
      </c>
      <c r="C8" s="253" t="s">
        <v>78</v>
      </c>
      <c r="D8" s="253"/>
      <c r="E8" s="253"/>
      <c r="F8" s="253"/>
      <c r="G8" s="6"/>
      <c r="J8" s="1"/>
    </row>
    <row r="9" spans="1:10" s="2" customFormat="1" ht="18.75" customHeight="1" x14ac:dyDescent="0.35">
      <c r="A9" s="7"/>
      <c r="B9" s="48"/>
      <c r="C9" s="253"/>
      <c r="D9" s="253"/>
      <c r="E9" s="253"/>
      <c r="F9" s="253"/>
      <c r="G9" s="6"/>
      <c r="J9" s="1"/>
    </row>
    <row r="10" spans="1:10" ht="30" customHeight="1" x14ac:dyDescent="0.3">
      <c r="A10" s="278" t="s">
        <v>155</v>
      </c>
      <c r="B10" s="278"/>
      <c r="C10" s="278"/>
      <c r="D10" s="278"/>
      <c r="E10" s="278"/>
      <c r="F10" s="278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  <c r="H12" s="155"/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x14ac:dyDescent="0.3">
      <c r="A16" s="9"/>
      <c r="B16" s="11" t="s">
        <v>169</v>
      </c>
      <c r="C16" s="11"/>
      <c r="D16" s="10"/>
      <c r="E16" s="75"/>
      <c r="F16" s="13"/>
    </row>
    <row r="17" spans="1:6" s="54" customFormat="1" ht="63" customHeight="1" x14ac:dyDescent="0.3">
      <c r="A17" s="49">
        <v>1</v>
      </c>
      <c r="B17" s="15" t="s">
        <v>7</v>
      </c>
      <c r="C17" s="16" t="s">
        <v>21</v>
      </c>
      <c r="D17" s="17">
        <v>7800</v>
      </c>
      <c r="E17" s="65">
        <v>6</v>
      </c>
      <c r="F17" s="19">
        <f t="shared" ref="F17:F22" si="0">D17*E17</f>
        <v>46800</v>
      </c>
    </row>
    <row r="18" spans="1:6" s="54" customFormat="1" x14ac:dyDescent="0.3">
      <c r="A18" s="49">
        <v>3</v>
      </c>
      <c r="B18" s="21" t="s">
        <v>2</v>
      </c>
      <c r="C18" s="16" t="s">
        <v>1</v>
      </c>
      <c r="D18" s="191">
        <v>278</v>
      </c>
      <c r="E18" s="192">
        <v>14</v>
      </c>
      <c r="F18" s="19">
        <f t="shared" si="0"/>
        <v>3892</v>
      </c>
    </row>
    <row r="19" spans="1:6" s="54" customFormat="1" x14ac:dyDescent="0.3">
      <c r="A19" s="49">
        <v>4</v>
      </c>
      <c r="B19" s="58" t="s">
        <v>39</v>
      </c>
      <c r="C19" s="16" t="s">
        <v>1</v>
      </c>
      <c r="D19" s="191">
        <v>141</v>
      </c>
      <c r="E19" s="193">
        <v>70</v>
      </c>
      <c r="F19" s="19">
        <f t="shared" si="0"/>
        <v>9870</v>
      </c>
    </row>
    <row r="20" spans="1:6" s="54" customFormat="1" x14ac:dyDescent="0.3">
      <c r="A20" s="49">
        <v>5</v>
      </c>
      <c r="B20" s="58" t="s">
        <v>3</v>
      </c>
      <c r="C20" s="16" t="s">
        <v>26</v>
      </c>
      <c r="D20" s="191">
        <v>2700</v>
      </c>
      <c r="E20" s="192">
        <v>1.2</v>
      </c>
      <c r="F20" s="19">
        <f t="shared" si="0"/>
        <v>3240</v>
      </c>
    </row>
    <row r="21" spans="1:6" s="54" customFormat="1" x14ac:dyDescent="0.3">
      <c r="A21" s="49">
        <v>6</v>
      </c>
      <c r="B21" s="58" t="s">
        <v>40</v>
      </c>
      <c r="C21" s="16" t="s">
        <v>1</v>
      </c>
      <c r="D21" s="191">
        <v>42</v>
      </c>
      <c r="E21" s="192">
        <v>50.38</v>
      </c>
      <c r="F21" s="19">
        <f t="shared" si="0"/>
        <v>2115.96</v>
      </c>
    </row>
    <row r="22" spans="1:6" s="54" customFormat="1" x14ac:dyDescent="0.3">
      <c r="A22" s="49">
        <v>7</v>
      </c>
      <c r="B22" s="58" t="s">
        <v>8</v>
      </c>
      <c r="C22" s="16" t="s">
        <v>9</v>
      </c>
      <c r="D22" s="191">
        <v>300</v>
      </c>
      <c r="E22" s="192">
        <v>14</v>
      </c>
      <c r="F22" s="19">
        <f t="shared" si="0"/>
        <v>4200</v>
      </c>
    </row>
    <row r="23" spans="1:6" s="54" customFormat="1" ht="18.75" x14ac:dyDescent="0.3">
      <c r="A23" s="49"/>
      <c r="B23" s="50"/>
      <c r="C23" s="51"/>
      <c r="D23" s="167"/>
      <c r="E23" s="194"/>
      <c r="F23" s="53"/>
    </row>
    <row r="24" spans="1:6" x14ac:dyDescent="0.3">
      <c r="A24" s="14"/>
      <c r="B24" s="20"/>
      <c r="C24" s="16"/>
      <c r="D24" s="17"/>
      <c r="E24" s="76"/>
      <c r="F24" s="19"/>
    </row>
    <row r="25" spans="1:6" s="25" customFormat="1" ht="21.75" customHeight="1" x14ac:dyDescent="0.35">
      <c r="A25" s="260" t="s">
        <v>22</v>
      </c>
      <c r="B25" s="261"/>
      <c r="C25" s="22"/>
      <c r="D25" s="22"/>
      <c r="E25" s="23"/>
      <c r="F25" s="24">
        <f>SUM(F17:F24)</f>
        <v>70117.960000000006</v>
      </c>
    </row>
    <row r="26" spans="1:6" s="25" customFormat="1" ht="21.75" customHeight="1" x14ac:dyDescent="0.35">
      <c r="A26" s="260" t="s">
        <v>23</v>
      </c>
      <c r="B26" s="261"/>
      <c r="C26" s="22"/>
      <c r="D26" s="22"/>
      <c r="E26" s="23"/>
      <c r="F26" s="24">
        <f>F25*0.18</f>
        <v>12621.232800000002</v>
      </c>
    </row>
    <row r="27" spans="1:6" s="25" customFormat="1" ht="21.75" customHeight="1" thickBot="1" x14ac:dyDescent="0.4">
      <c r="A27" s="262" t="s">
        <v>24</v>
      </c>
      <c r="B27" s="263"/>
      <c r="C27" s="26"/>
      <c r="D27" s="26"/>
      <c r="E27" s="27"/>
      <c r="F27" s="28">
        <f>SUM(F25:F26)</f>
        <v>82739.192800000004</v>
      </c>
    </row>
    <row r="28" spans="1:6" s="33" customFormat="1" ht="18.75" customHeight="1" x14ac:dyDescent="0.3">
      <c r="A28" s="29"/>
      <c r="B28" s="29"/>
      <c r="C28" s="30"/>
      <c r="D28" s="30"/>
      <c r="E28" s="31"/>
      <c r="F28" s="32"/>
    </row>
    <row r="29" spans="1:6" s="33" customFormat="1" ht="18.75" customHeight="1" x14ac:dyDescent="0.3">
      <c r="A29" s="29"/>
      <c r="B29" s="29"/>
      <c r="C29" s="30"/>
      <c r="D29" s="30"/>
      <c r="E29" s="31"/>
      <c r="F29" s="32"/>
    </row>
    <row r="30" spans="1:6" s="33" customFormat="1" ht="18.75" customHeight="1" x14ac:dyDescent="0.3">
      <c r="A30" s="29"/>
      <c r="B30" s="29"/>
      <c r="C30" s="30"/>
      <c r="D30" s="30"/>
      <c r="E30" s="31"/>
      <c r="F30" s="32"/>
    </row>
    <row r="31" spans="1:6" ht="18.75" customHeight="1" x14ac:dyDescent="0.3">
      <c r="A31" s="8"/>
      <c r="B31" s="34"/>
      <c r="D31" s="35"/>
      <c r="E31" s="36"/>
      <c r="F31" s="37"/>
    </row>
    <row r="32" spans="1:6" s="38" customFormat="1" x14ac:dyDescent="0.3">
      <c r="A32" s="182" t="s">
        <v>28</v>
      </c>
      <c r="B32" s="182"/>
      <c r="C32" s="182"/>
      <c r="D32" s="182"/>
      <c r="E32" s="66" t="s">
        <v>30</v>
      </c>
      <c r="F32" s="182"/>
    </row>
    <row r="33" spans="1:6" ht="18.75" customHeight="1" x14ac:dyDescent="0.3">
      <c r="A33" s="8"/>
      <c r="B33" s="34"/>
      <c r="C33" s="43"/>
      <c r="D33" s="43"/>
      <c r="F33" s="43"/>
    </row>
    <row r="34" spans="1:6" ht="15.75" customHeight="1" x14ac:dyDescent="0.3">
      <c r="A34" s="6"/>
      <c r="C34" s="43"/>
      <c r="D34" s="43"/>
      <c r="E34" s="66"/>
      <c r="F34" s="43"/>
    </row>
    <row r="35" spans="1:6" ht="15.75" customHeight="1" x14ac:dyDescent="0.3">
      <c r="A35" s="6"/>
      <c r="C35" s="43"/>
      <c r="D35" s="43"/>
      <c r="E35" s="66"/>
      <c r="F35" s="43"/>
    </row>
    <row r="36" spans="1:6" ht="8.4499999999999993" customHeight="1" x14ac:dyDescent="0.3">
      <c r="A36" s="6"/>
      <c r="C36" s="43"/>
      <c r="D36" s="43"/>
      <c r="E36" s="66"/>
      <c r="F36" s="43"/>
    </row>
    <row r="37" spans="1:6" ht="15.6" hidden="1" customHeight="1" x14ac:dyDescent="0.3">
      <c r="A37" s="6"/>
      <c r="C37" s="43"/>
      <c r="D37" s="43"/>
      <c r="E37" s="66"/>
      <c r="F37" s="43"/>
    </row>
    <row r="38" spans="1:6" ht="15.6" hidden="1" customHeight="1" x14ac:dyDescent="0.3">
      <c r="A38" s="6"/>
      <c r="C38" s="43"/>
      <c r="D38" s="43"/>
      <c r="E38" s="66"/>
      <c r="F38" s="43"/>
    </row>
    <row r="39" spans="1:6" ht="15.6" hidden="1" customHeight="1" x14ac:dyDescent="0.3">
      <c r="A39" s="6"/>
      <c r="C39" s="43"/>
      <c r="D39" s="43"/>
      <c r="E39" s="66"/>
      <c r="F39" s="43"/>
    </row>
    <row r="40" spans="1:6" ht="15.6" hidden="1" customHeight="1" x14ac:dyDescent="0.3">
      <c r="A40" s="252"/>
      <c r="B40" s="252"/>
      <c r="C40" s="43"/>
      <c r="D40" s="43"/>
      <c r="E40" s="66"/>
      <c r="F40" s="43"/>
    </row>
    <row r="41" spans="1:6" ht="15.75" customHeight="1" x14ac:dyDescent="0.3">
      <c r="A41" s="34"/>
      <c r="B41" s="34" t="s">
        <v>29</v>
      </c>
      <c r="C41" s="256" t="s">
        <v>30</v>
      </c>
      <c r="D41" s="256"/>
      <c r="E41" s="256"/>
      <c r="F41" s="256"/>
    </row>
    <row r="42" spans="1:6" ht="16.5" customHeight="1" x14ac:dyDescent="0.3">
      <c r="A42" s="264"/>
      <c r="B42" s="264"/>
    </row>
    <row r="43" spans="1:6" x14ac:dyDescent="0.3">
      <c r="A43" s="251"/>
      <c r="B43" s="251"/>
    </row>
    <row r="44" spans="1:6" ht="21.75" customHeight="1" x14ac:dyDescent="0.3">
      <c r="A44" s="39"/>
      <c r="B44" s="39"/>
      <c r="C44" s="39"/>
      <c r="D44" s="40"/>
      <c r="E44" s="41"/>
      <c r="F44" s="41"/>
    </row>
    <row r="45" spans="1:6" ht="16.5" customHeight="1" x14ac:dyDescent="0.3">
      <c r="A45" s="249"/>
      <c r="B45" s="249"/>
      <c r="C45" s="8"/>
      <c r="D45" s="8"/>
      <c r="E45" s="250"/>
      <c r="F45" s="250"/>
    </row>
    <row r="46" spans="1:6" x14ac:dyDescent="0.3">
      <c r="A46" s="251"/>
      <c r="B46" s="251"/>
      <c r="C46" s="39"/>
      <c r="D46" s="40"/>
      <c r="E46" s="250"/>
      <c r="F46" s="250"/>
    </row>
    <row r="47" spans="1:6" ht="10.5" customHeight="1" x14ac:dyDescent="0.3">
      <c r="A47" s="251"/>
      <c r="B47" s="251"/>
      <c r="C47" s="39"/>
      <c r="D47" s="40"/>
      <c r="E47" s="250"/>
      <c r="F47" s="250"/>
    </row>
    <row r="48" spans="1:6" ht="29.25" customHeight="1" x14ac:dyDescent="0.3">
      <c r="A48" s="251"/>
      <c r="B48" s="251"/>
      <c r="C48" s="39"/>
      <c r="D48" s="8"/>
      <c r="E48" s="41"/>
      <c r="F48" s="41"/>
    </row>
    <row r="49" spans="1:6" ht="38.25" customHeight="1" x14ac:dyDescent="0.3">
      <c r="A49" s="254"/>
      <c r="B49" s="255"/>
      <c r="C49" s="39"/>
      <c r="D49" s="8"/>
      <c r="E49" s="250"/>
      <c r="F49" s="250"/>
    </row>
    <row r="50" spans="1:6" ht="10.5" customHeight="1" x14ac:dyDescent="0.3">
      <c r="A50" s="251"/>
      <c r="B50" s="251"/>
      <c r="C50" s="39"/>
      <c r="D50" s="40"/>
      <c r="E50" s="250"/>
      <c r="F50" s="250"/>
    </row>
    <row r="51" spans="1:6" ht="25.5" customHeight="1" x14ac:dyDescent="0.3">
      <c r="A51" s="39"/>
      <c r="B51" s="39"/>
      <c r="C51" s="39"/>
      <c r="D51" s="40"/>
      <c r="E51" s="41"/>
      <c r="F51" s="41"/>
    </row>
    <row r="52" spans="1:6" ht="16.5" customHeight="1" x14ac:dyDescent="0.3">
      <c r="A52" s="249"/>
      <c r="B52" s="249"/>
      <c r="C52" s="8"/>
      <c r="D52" s="8"/>
      <c r="E52" s="250"/>
      <c r="F52" s="250"/>
    </row>
    <row r="53" spans="1:6" x14ac:dyDescent="0.3">
      <c r="A53" s="251"/>
      <c r="B53" s="251"/>
      <c r="C53" s="39"/>
      <c r="D53" s="40"/>
      <c r="E53" s="250"/>
      <c r="F53" s="250"/>
    </row>
    <row r="54" spans="1:6" x14ac:dyDescent="0.3">
      <c r="A54" s="38"/>
      <c r="B54" s="38"/>
      <c r="C54" s="38"/>
    </row>
  </sheetData>
  <mergeCells count="35">
    <mergeCell ref="E1:F1"/>
    <mergeCell ref="C3:F3"/>
    <mergeCell ref="C5:F5"/>
    <mergeCell ref="A10:F10"/>
    <mergeCell ref="B11:F11"/>
    <mergeCell ref="F12:F14"/>
    <mergeCell ref="E45:F45"/>
    <mergeCell ref="A46:B46"/>
    <mergeCell ref="E46:F46"/>
    <mergeCell ref="A25:B25"/>
    <mergeCell ref="A26:B26"/>
    <mergeCell ref="A27:B27"/>
    <mergeCell ref="A40:B40"/>
    <mergeCell ref="A42:B42"/>
    <mergeCell ref="A12:A14"/>
    <mergeCell ref="B12:B14"/>
    <mergeCell ref="C12:C14"/>
    <mergeCell ref="D12:D14"/>
    <mergeCell ref="E12:E14"/>
    <mergeCell ref="A52:B52"/>
    <mergeCell ref="E52:F52"/>
    <mergeCell ref="A53:B53"/>
    <mergeCell ref="E53:F53"/>
    <mergeCell ref="C7:G7"/>
    <mergeCell ref="C8:F9"/>
    <mergeCell ref="A47:B47"/>
    <mergeCell ref="E47:F47"/>
    <mergeCell ref="A48:B48"/>
    <mergeCell ref="A49:B49"/>
    <mergeCell ref="E49:F49"/>
    <mergeCell ref="A50:B50"/>
    <mergeCell ref="E50:F50"/>
    <mergeCell ref="A43:B43"/>
    <mergeCell ref="C41:F41"/>
    <mergeCell ref="A45:B45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3"/>
  <sheetViews>
    <sheetView topLeftCell="A45" zoomScale="80" zoomScaleNormal="80" workbookViewId="0">
      <selection activeCell="I22" sqref="I22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42" customWidth="1"/>
    <col min="6" max="6" width="25.7109375" style="42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22.9" customHeight="1" x14ac:dyDescent="0.35">
      <c r="A3" s="35"/>
      <c r="B3" s="45" t="s">
        <v>11</v>
      </c>
      <c r="C3" s="253" t="s">
        <v>77</v>
      </c>
      <c r="D3" s="253"/>
      <c r="E3" s="253"/>
      <c r="F3" s="253"/>
      <c r="G3" s="6"/>
    </row>
    <row r="4" spans="1:10" s="2" customFormat="1" ht="6.75" customHeight="1" x14ac:dyDescent="0.35">
      <c r="A4" s="35"/>
      <c r="B4" s="45"/>
      <c r="C4" s="46"/>
      <c r="D4" s="46"/>
      <c r="E4" s="63"/>
      <c r="F4" s="46"/>
      <c r="G4" s="6"/>
    </row>
    <row r="5" spans="1:10" s="2" customFormat="1" ht="21.75" customHeight="1" x14ac:dyDescent="0.35">
      <c r="A5" s="7"/>
      <c r="B5" s="47" t="s">
        <v>12</v>
      </c>
      <c r="C5" s="253" t="s">
        <v>77</v>
      </c>
      <c r="D5" s="253"/>
      <c r="E5" s="253"/>
      <c r="F5" s="253"/>
      <c r="G5" s="6"/>
    </row>
    <row r="6" spans="1:10" s="2" customFormat="1" ht="11.25" customHeight="1" x14ac:dyDescent="0.35">
      <c r="A6" s="7"/>
      <c r="B6" s="47"/>
      <c r="C6" s="46"/>
      <c r="D6" s="46"/>
      <c r="E6" s="63"/>
      <c r="F6" s="46"/>
      <c r="G6" s="6"/>
    </row>
    <row r="7" spans="1:10" s="5" customFormat="1" ht="26.25" customHeight="1" x14ac:dyDescent="0.25">
      <c r="A7" s="35"/>
      <c r="B7" s="48" t="s">
        <v>13</v>
      </c>
      <c r="C7" s="252" t="s">
        <v>25</v>
      </c>
      <c r="D7" s="252"/>
      <c r="E7" s="252"/>
      <c r="F7" s="252"/>
      <c r="G7" s="252"/>
    </row>
    <row r="8" spans="1:10" s="2" customFormat="1" ht="102" customHeight="1" x14ac:dyDescent="0.35">
      <c r="A8" s="7"/>
      <c r="B8" s="48" t="s">
        <v>14</v>
      </c>
      <c r="C8" s="253" t="s">
        <v>78</v>
      </c>
      <c r="D8" s="253"/>
      <c r="E8" s="253"/>
      <c r="F8" s="253"/>
      <c r="G8" s="6"/>
      <c r="J8" s="1"/>
    </row>
    <row r="9" spans="1:10" s="2" customFormat="1" ht="18.75" customHeight="1" x14ac:dyDescent="0.35">
      <c r="A9" s="7"/>
      <c r="B9" s="48"/>
      <c r="C9" s="253"/>
      <c r="D9" s="253"/>
      <c r="E9" s="253"/>
      <c r="F9" s="253"/>
      <c r="G9" s="6"/>
      <c r="J9" s="1"/>
    </row>
    <row r="10" spans="1:10" ht="30" customHeight="1" x14ac:dyDescent="0.3">
      <c r="A10" s="278" t="s">
        <v>106</v>
      </c>
      <c r="B10" s="278"/>
      <c r="C10" s="278"/>
      <c r="D10" s="278"/>
      <c r="E10" s="278"/>
      <c r="F10" s="278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ht="40.5" x14ac:dyDescent="0.3">
      <c r="A16" s="9"/>
      <c r="B16" s="11" t="s">
        <v>107</v>
      </c>
      <c r="C16" s="11"/>
      <c r="D16" s="10"/>
      <c r="E16" s="12"/>
      <c r="F16" s="13"/>
    </row>
    <row r="17" spans="1:6" s="54" customFormat="1" ht="18.75" x14ac:dyDescent="0.3">
      <c r="A17" s="49">
        <v>1</v>
      </c>
      <c r="B17" s="60" t="s">
        <v>108</v>
      </c>
      <c r="C17" s="51" t="s">
        <v>27</v>
      </c>
      <c r="D17" s="52">
        <v>1417</v>
      </c>
      <c r="E17" s="69">
        <v>10</v>
      </c>
      <c r="F17" s="53">
        <f t="shared" ref="F17:F28" si="0">D17*E17</f>
        <v>14170</v>
      </c>
    </row>
    <row r="18" spans="1:6" s="54" customFormat="1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53">
        <f t="shared" si="0"/>
        <v>40500</v>
      </c>
    </row>
    <row r="19" spans="1:6" s="54" customFormat="1" ht="18.75" x14ac:dyDescent="0.3">
      <c r="A19" s="49">
        <v>8</v>
      </c>
      <c r="B19" s="50" t="s">
        <v>4</v>
      </c>
      <c r="C19" s="51" t="s">
        <v>1</v>
      </c>
      <c r="D19" s="167"/>
      <c r="E19" s="56"/>
      <c r="F19" s="53">
        <f t="shared" si="0"/>
        <v>0</v>
      </c>
    </row>
    <row r="20" spans="1:6" s="54" customFormat="1" ht="18.75" x14ac:dyDescent="0.3">
      <c r="A20" s="49">
        <v>9</v>
      </c>
      <c r="B20" s="50" t="s">
        <v>46</v>
      </c>
      <c r="C20" s="51" t="s">
        <v>1</v>
      </c>
      <c r="D20" s="167"/>
      <c r="E20" s="195"/>
      <c r="F20" s="53">
        <f t="shared" si="0"/>
        <v>0</v>
      </c>
    </row>
    <row r="21" spans="1:6" s="54" customFormat="1" ht="18.75" x14ac:dyDescent="0.3">
      <c r="A21" s="49"/>
      <c r="B21" s="50" t="s">
        <v>43</v>
      </c>
      <c r="C21" s="51" t="s">
        <v>6</v>
      </c>
      <c r="D21" s="167">
        <v>0</v>
      </c>
      <c r="E21" s="56"/>
      <c r="F21" s="53">
        <f t="shared" si="0"/>
        <v>0</v>
      </c>
    </row>
    <row r="22" spans="1:6" s="54" customFormat="1" ht="18.75" x14ac:dyDescent="0.3">
      <c r="A22" s="49"/>
      <c r="B22" s="50" t="s">
        <v>109</v>
      </c>
      <c r="C22" s="51" t="s">
        <v>6</v>
      </c>
      <c r="D22" s="167">
        <v>71.5</v>
      </c>
      <c r="E22" s="56">
        <v>946</v>
      </c>
      <c r="F22" s="53">
        <f t="shared" si="0"/>
        <v>67639</v>
      </c>
    </row>
    <row r="23" spans="1:6" s="54" customFormat="1" ht="18.75" x14ac:dyDescent="0.3">
      <c r="A23" s="49">
        <v>17</v>
      </c>
      <c r="B23" s="50" t="s">
        <v>31</v>
      </c>
      <c r="C23" s="51" t="s">
        <v>32</v>
      </c>
      <c r="D23" s="167">
        <v>100</v>
      </c>
      <c r="E23" s="56">
        <v>1.4</v>
      </c>
      <c r="F23" s="53">
        <f t="shared" si="0"/>
        <v>140</v>
      </c>
    </row>
    <row r="24" spans="1:6" s="54" customFormat="1" ht="18.75" x14ac:dyDescent="0.3">
      <c r="A24" s="49"/>
      <c r="B24" s="50" t="s">
        <v>93</v>
      </c>
      <c r="C24" s="51" t="s">
        <v>32</v>
      </c>
      <c r="D24" s="167">
        <v>70</v>
      </c>
      <c r="E24" s="56">
        <v>1.4</v>
      </c>
      <c r="F24" s="53">
        <v>0</v>
      </c>
    </row>
    <row r="25" spans="1:6" s="54" customFormat="1" ht="18.75" x14ac:dyDescent="0.3">
      <c r="A25" s="49">
        <v>18</v>
      </c>
      <c r="B25" s="50" t="s">
        <v>33</v>
      </c>
      <c r="C25" s="51" t="s">
        <v>32</v>
      </c>
      <c r="D25" s="167">
        <v>0</v>
      </c>
      <c r="E25" s="56">
        <v>0</v>
      </c>
      <c r="F25" s="53">
        <f t="shared" si="0"/>
        <v>0</v>
      </c>
    </row>
    <row r="26" spans="1:6" s="54" customFormat="1" ht="18.75" x14ac:dyDescent="0.3">
      <c r="A26" s="49">
        <v>19</v>
      </c>
      <c r="B26" s="50" t="s">
        <v>34</v>
      </c>
      <c r="C26" s="51" t="s">
        <v>5</v>
      </c>
      <c r="D26" s="167">
        <v>0</v>
      </c>
      <c r="E26" s="56">
        <v>0</v>
      </c>
      <c r="F26" s="53">
        <f t="shared" si="0"/>
        <v>0</v>
      </c>
    </row>
    <row r="27" spans="1:6" s="54" customFormat="1" ht="18.75" x14ac:dyDescent="0.3">
      <c r="A27" s="49">
        <v>20</v>
      </c>
      <c r="B27" s="50" t="s">
        <v>35</v>
      </c>
      <c r="C27" s="51" t="s">
        <v>32</v>
      </c>
      <c r="D27" s="167">
        <v>0</v>
      </c>
      <c r="E27" s="56">
        <v>0</v>
      </c>
      <c r="F27" s="53">
        <f t="shared" si="0"/>
        <v>0</v>
      </c>
    </row>
    <row r="28" spans="1:6" s="54" customFormat="1" ht="18.75" x14ac:dyDescent="0.3">
      <c r="A28" s="49">
        <v>21</v>
      </c>
      <c r="B28" s="50" t="s">
        <v>44</v>
      </c>
      <c r="C28" s="51" t="s">
        <v>5</v>
      </c>
      <c r="D28" s="167">
        <v>0</v>
      </c>
      <c r="E28" s="56">
        <v>0</v>
      </c>
      <c r="F28" s="53">
        <f t="shared" si="0"/>
        <v>0</v>
      </c>
    </row>
    <row r="29" spans="1:6" s="54" customFormat="1" ht="18.75" x14ac:dyDescent="0.3">
      <c r="A29" s="49"/>
      <c r="B29" s="50"/>
      <c r="C29" s="51"/>
      <c r="D29" s="167"/>
      <c r="E29" s="61"/>
      <c r="F29" s="53"/>
    </row>
    <row r="30" spans="1:6" s="54" customFormat="1" ht="18.75" x14ac:dyDescent="0.3">
      <c r="A30" s="49"/>
      <c r="B30" s="50"/>
      <c r="C30" s="51"/>
      <c r="D30" s="167"/>
      <c r="E30" s="61"/>
      <c r="F30" s="53"/>
    </row>
    <row r="31" spans="1:6" s="54" customFormat="1" x14ac:dyDescent="0.3">
      <c r="A31" s="49"/>
      <c r="B31" s="11" t="s">
        <v>66</v>
      </c>
      <c r="C31" s="51"/>
      <c r="D31" s="167"/>
      <c r="E31" s="61"/>
      <c r="F31" s="53"/>
    </row>
    <row r="32" spans="1:6" s="54" customFormat="1" ht="18.75" x14ac:dyDescent="0.3">
      <c r="A32" s="49">
        <v>1</v>
      </c>
      <c r="B32" s="50" t="s">
        <v>65</v>
      </c>
      <c r="C32" s="51" t="s">
        <v>27</v>
      </c>
      <c r="D32" s="206">
        <f>60707/25</f>
        <v>2428.2800000000002</v>
      </c>
      <c r="E32" s="207">
        <v>2</v>
      </c>
      <c r="F32" s="72">
        <f>D32*E32</f>
        <v>4856.5600000000004</v>
      </c>
    </row>
    <row r="33" spans="1:6" s="54" customFormat="1" ht="18.75" x14ac:dyDescent="0.3">
      <c r="A33" s="49">
        <v>2</v>
      </c>
      <c r="B33" s="50" t="s">
        <v>54</v>
      </c>
      <c r="C33" s="51"/>
      <c r="D33" s="206">
        <v>15264</v>
      </c>
      <c r="E33" s="208">
        <v>0.42</v>
      </c>
      <c r="F33" s="72">
        <f>D32*E33</f>
        <v>1019.8776</v>
      </c>
    </row>
    <row r="34" spans="1:6" x14ac:dyDescent="0.3">
      <c r="A34" s="49">
        <v>3</v>
      </c>
      <c r="B34" s="50" t="s">
        <v>75</v>
      </c>
      <c r="C34" s="16"/>
      <c r="D34" s="206">
        <v>45443</v>
      </c>
      <c r="E34" s="211">
        <v>0.42</v>
      </c>
      <c r="F34" s="72">
        <f>D33*E34</f>
        <v>6410.88</v>
      </c>
    </row>
    <row r="35" spans="1:6" s="54" customFormat="1" ht="18.75" x14ac:dyDescent="0.3">
      <c r="A35" s="49"/>
      <c r="B35" s="50" t="s">
        <v>76</v>
      </c>
      <c r="C35" s="51"/>
      <c r="D35" s="156">
        <v>120</v>
      </c>
      <c r="E35" s="61"/>
      <c r="F35" s="53"/>
    </row>
    <row r="36" spans="1:6" s="54" customFormat="1" ht="18.75" x14ac:dyDescent="0.3">
      <c r="A36" s="49"/>
      <c r="B36" s="50"/>
      <c r="C36" s="51"/>
      <c r="D36" s="212"/>
      <c r="E36" s="61"/>
      <c r="F36" s="53"/>
    </row>
    <row r="37" spans="1:6" s="54" customFormat="1" ht="18.75" x14ac:dyDescent="0.3">
      <c r="A37" s="49"/>
      <c r="B37" s="50"/>
      <c r="C37" s="51"/>
      <c r="D37" s="167"/>
      <c r="E37" s="61"/>
      <c r="F37" s="53"/>
    </row>
    <row r="38" spans="1:6" s="54" customFormat="1" ht="18.75" x14ac:dyDescent="0.3">
      <c r="A38" s="49"/>
      <c r="B38" s="50"/>
      <c r="C38" s="51"/>
      <c r="D38" s="167"/>
      <c r="E38" s="61"/>
      <c r="F38" s="53"/>
    </row>
    <row r="39" spans="1:6" s="54" customFormat="1" ht="18.75" x14ac:dyDescent="0.3">
      <c r="A39" s="49"/>
      <c r="B39" s="50"/>
      <c r="C39" s="51"/>
      <c r="D39" s="167"/>
      <c r="E39" s="61"/>
      <c r="F39" s="53"/>
    </row>
    <row r="40" spans="1:6" s="54" customFormat="1" ht="18.75" x14ac:dyDescent="0.3">
      <c r="A40" s="49"/>
      <c r="B40" s="50"/>
      <c r="C40" s="51"/>
      <c r="D40" s="167"/>
      <c r="E40" s="61"/>
      <c r="F40" s="53"/>
    </row>
    <row r="41" spans="1:6" s="54" customFormat="1" ht="18.75" x14ac:dyDescent="0.3">
      <c r="A41" s="49"/>
      <c r="B41" s="50"/>
      <c r="C41" s="51"/>
      <c r="D41" s="167"/>
      <c r="E41" s="61"/>
      <c r="F41" s="53"/>
    </row>
    <row r="42" spans="1:6" ht="40.5" x14ac:dyDescent="0.3">
      <c r="A42" s="9"/>
      <c r="B42" s="11" t="s">
        <v>110</v>
      </c>
      <c r="C42" s="11"/>
      <c r="D42" s="213"/>
      <c r="E42" s="214"/>
      <c r="F42" s="13"/>
    </row>
    <row r="43" spans="1:6" s="54" customFormat="1" ht="18.75" x14ac:dyDescent="0.3">
      <c r="A43" s="49">
        <v>1</v>
      </c>
      <c r="B43" s="60" t="s">
        <v>111</v>
      </c>
      <c r="C43" s="51" t="s">
        <v>27</v>
      </c>
      <c r="D43" s="167">
        <v>1417</v>
      </c>
      <c r="E43" s="210">
        <v>10</v>
      </c>
      <c r="F43" s="53">
        <f t="shared" ref="F43:F54" si="1">D43*E43</f>
        <v>14170</v>
      </c>
    </row>
    <row r="44" spans="1:6" s="54" customFormat="1" ht="18.75" x14ac:dyDescent="0.3">
      <c r="A44" s="49">
        <v>2</v>
      </c>
      <c r="B44" s="57" t="s">
        <v>38</v>
      </c>
      <c r="C44" s="51" t="s">
        <v>21</v>
      </c>
      <c r="D44" s="167">
        <v>540</v>
      </c>
      <c r="E44" s="210">
        <v>75</v>
      </c>
      <c r="F44" s="53">
        <f t="shared" si="1"/>
        <v>40500</v>
      </c>
    </row>
    <row r="45" spans="1:6" s="54" customFormat="1" ht="18.75" x14ac:dyDescent="0.3">
      <c r="A45" s="49">
        <v>3</v>
      </c>
      <c r="B45" s="50" t="s">
        <v>79</v>
      </c>
      <c r="C45" s="51" t="s">
        <v>1</v>
      </c>
      <c r="D45" s="167">
        <v>0</v>
      </c>
      <c r="E45" s="56">
        <v>0</v>
      </c>
      <c r="F45" s="53">
        <f t="shared" si="1"/>
        <v>0</v>
      </c>
    </row>
    <row r="46" spans="1:6" s="54" customFormat="1" ht="18.75" x14ac:dyDescent="0.3">
      <c r="A46" s="49">
        <v>4</v>
      </c>
      <c r="B46" s="50" t="s">
        <v>80</v>
      </c>
      <c r="C46" s="51" t="s">
        <v>1</v>
      </c>
      <c r="D46" s="167"/>
      <c r="E46" s="195"/>
      <c r="F46" s="53">
        <f t="shared" si="1"/>
        <v>0</v>
      </c>
    </row>
    <row r="47" spans="1:6" s="54" customFormat="1" ht="18.75" x14ac:dyDescent="0.3">
      <c r="A47" s="49">
        <v>5</v>
      </c>
      <c r="B47" s="50" t="s">
        <v>43</v>
      </c>
      <c r="C47" s="51" t="s">
        <v>6</v>
      </c>
      <c r="D47" s="167">
        <v>0</v>
      </c>
      <c r="E47" s="56">
        <v>1226</v>
      </c>
      <c r="F47" s="53">
        <f t="shared" si="1"/>
        <v>0</v>
      </c>
    </row>
    <row r="48" spans="1:6" s="54" customFormat="1" ht="18.75" x14ac:dyDescent="0.3">
      <c r="A48" s="49">
        <v>6</v>
      </c>
      <c r="B48" s="50" t="s">
        <v>103</v>
      </c>
      <c r="C48" s="51" t="s">
        <v>6</v>
      </c>
      <c r="D48" s="167">
        <v>71.5</v>
      </c>
      <c r="E48" s="56">
        <v>946</v>
      </c>
      <c r="F48" s="53">
        <f t="shared" si="1"/>
        <v>67639</v>
      </c>
    </row>
    <row r="49" spans="1:6" s="54" customFormat="1" ht="18.75" x14ac:dyDescent="0.3">
      <c r="A49" s="49">
        <v>7</v>
      </c>
      <c r="B49" s="50" t="s">
        <v>31</v>
      </c>
      <c r="C49" s="51" t="s">
        <v>32</v>
      </c>
      <c r="D49" s="167">
        <v>100</v>
      </c>
      <c r="E49" s="56">
        <v>1.4</v>
      </c>
      <c r="F49" s="53">
        <f t="shared" si="1"/>
        <v>140</v>
      </c>
    </row>
    <row r="50" spans="1:6" s="54" customFormat="1" ht="18.75" x14ac:dyDescent="0.3">
      <c r="A50" s="49">
        <v>8</v>
      </c>
      <c r="B50" s="50" t="s">
        <v>93</v>
      </c>
      <c r="C50" s="51" t="s">
        <v>32</v>
      </c>
      <c r="D50" s="167">
        <v>70</v>
      </c>
      <c r="E50" s="56">
        <v>1.4</v>
      </c>
      <c r="F50" s="53">
        <f t="shared" si="1"/>
        <v>98</v>
      </c>
    </row>
    <row r="51" spans="1:6" s="54" customFormat="1" ht="18.75" x14ac:dyDescent="0.3">
      <c r="A51" s="49">
        <v>9</v>
      </c>
      <c r="B51" s="50" t="s">
        <v>33</v>
      </c>
      <c r="C51" s="51" t="s">
        <v>32</v>
      </c>
      <c r="D51" s="167">
        <v>304.89999999999998</v>
      </c>
      <c r="E51" s="56">
        <v>1.3</v>
      </c>
      <c r="F51" s="53">
        <v>1.3</v>
      </c>
    </row>
    <row r="52" spans="1:6" s="54" customFormat="1" ht="18.75" x14ac:dyDescent="0.3">
      <c r="A52" s="49">
        <v>10</v>
      </c>
      <c r="B52" s="50" t="s">
        <v>34</v>
      </c>
      <c r="C52" s="51" t="s">
        <v>5</v>
      </c>
      <c r="D52" s="167">
        <v>0</v>
      </c>
      <c r="E52" s="56">
        <v>0</v>
      </c>
      <c r="F52" s="53">
        <f t="shared" si="1"/>
        <v>0</v>
      </c>
    </row>
    <row r="53" spans="1:6" s="54" customFormat="1" ht="18.75" x14ac:dyDescent="0.3">
      <c r="A53" s="49">
        <v>11</v>
      </c>
      <c r="B53" s="50" t="s">
        <v>35</v>
      </c>
      <c r="C53" s="51" t="s">
        <v>32</v>
      </c>
      <c r="D53" s="167">
        <v>30</v>
      </c>
      <c r="E53" s="56">
        <v>3.9</v>
      </c>
      <c r="F53" s="53">
        <f t="shared" si="1"/>
        <v>117</v>
      </c>
    </row>
    <row r="54" spans="1:6" s="54" customFormat="1" ht="18.75" x14ac:dyDescent="0.3">
      <c r="A54" s="49">
        <v>12</v>
      </c>
      <c r="B54" s="50" t="s">
        <v>44</v>
      </c>
      <c r="C54" s="51" t="s">
        <v>5</v>
      </c>
      <c r="D54" s="167">
        <v>0</v>
      </c>
      <c r="E54" s="56">
        <v>0</v>
      </c>
      <c r="F54" s="53">
        <f t="shared" si="1"/>
        <v>0</v>
      </c>
    </row>
    <row r="55" spans="1:6" s="54" customFormat="1" ht="18.75" x14ac:dyDescent="0.3">
      <c r="A55" s="49"/>
      <c r="B55" s="50"/>
      <c r="C55" s="51"/>
      <c r="D55" s="167"/>
      <c r="E55" s="56"/>
      <c r="F55" s="53"/>
    </row>
    <row r="56" spans="1:6" s="54" customFormat="1" ht="18.75" x14ac:dyDescent="0.3">
      <c r="A56" s="49"/>
      <c r="B56" s="50"/>
      <c r="C56" s="51"/>
      <c r="D56" s="167"/>
      <c r="E56" s="56"/>
      <c r="F56" s="53"/>
    </row>
    <row r="57" spans="1:6" s="54" customFormat="1" x14ac:dyDescent="0.3">
      <c r="A57" s="49"/>
      <c r="B57" s="11" t="s">
        <v>67</v>
      </c>
      <c r="C57" s="51"/>
      <c r="D57" s="167"/>
      <c r="E57" s="56"/>
      <c r="F57" s="53"/>
    </row>
    <row r="58" spans="1:6" s="54" customFormat="1" ht="18.75" x14ac:dyDescent="0.3">
      <c r="A58" s="49">
        <v>1</v>
      </c>
      <c r="B58" s="50" t="s">
        <v>74</v>
      </c>
      <c r="C58" s="51" t="s">
        <v>27</v>
      </c>
      <c r="D58" s="206">
        <f>60707/25</f>
        <v>2428.2800000000002</v>
      </c>
      <c r="E58" s="207">
        <v>2</v>
      </c>
      <c r="F58" s="72">
        <f>D58*E58</f>
        <v>4856.5600000000004</v>
      </c>
    </row>
    <row r="59" spans="1:6" s="54" customFormat="1" ht="18.75" x14ac:dyDescent="0.3">
      <c r="A59" s="49">
        <v>2</v>
      </c>
      <c r="B59" s="50" t="s">
        <v>54</v>
      </c>
      <c r="C59" s="51" t="s">
        <v>5</v>
      </c>
      <c r="D59" s="206">
        <v>15264</v>
      </c>
      <c r="E59" s="208">
        <v>0.42</v>
      </c>
      <c r="F59" s="72">
        <f>D59*E59</f>
        <v>6410.88</v>
      </c>
    </row>
    <row r="60" spans="1:6" x14ac:dyDescent="0.3">
      <c r="A60" s="49">
        <v>3</v>
      </c>
      <c r="B60" s="50" t="s">
        <v>75</v>
      </c>
      <c r="C60" s="16" t="s">
        <v>5</v>
      </c>
      <c r="D60" s="206">
        <v>45443</v>
      </c>
      <c r="E60" s="208">
        <v>0.22</v>
      </c>
      <c r="F60" s="72">
        <f>D60*E60</f>
        <v>9997.4600000000009</v>
      </c>
    </row>
    <row r="61" spans="1:6" s="54" customFormat="1" ht="18.75" x14ac:dyDescent="0.3">
      <c r="A61" s="49">
        <v>4</v>
      </c>
      <c r="B61" s="50" t="s">
        <v>76</v>
      </c>
      <c r="C61" s="51" t="s">
        <v>6</v>
      </c>
      <c r="D61" s="167">
        <v>120</v>
      </c>
      <c r="E61" s="194">
        <v>139.83000000000001</v>
      </c>
      <c r="F61" s="72">
        <f>D61*E61</f>
        <v>16779.600000000002</v>
      </c>
    </row>
    <row r="62" spans="1:6" s="54" customFormat="1" ht="18.75" x14ac:dyDescent="0.3">
      <c r="A62" s="49"/>
      <c r="B62" s="50"/>
      <c r="C62" s="51"/>
      <c r="D62" s="167"/>
      <c r="E62" s="56"/>
      <c r="F62" s="53"/>
    </row>
    <row r="63" spans="1:6" s="54" customFormat="1" ht="18.75" x14ac:dyDescent="0.3">
      <c r="A63" s="49"/>
      <c r="B63" s="50"/>
      <c r="C63" s="51"/>
      <c r="D63" s="167"/>
      <c r="E63" s="56"/>
      <c r="F63" s="53"/>
    </row>
    <row r="64" spans="1:6" s="54" customFormat="1" ht="18.75" x14ac:dyDescent="0.3">
      <c r="A64" s="49"/>
      <c r="B64" s="50"/>
      <c r="C64" s="51"/>
      <c r="D64" s="167"/>
      <c r="E64" s="56"/>
      <c r="F64" s="53"/>
    </row>
    <row r="65" spans="1:6" s="54" customFormat="1" ht="18.75" x14ac:dyDescent="0.3">
      <c r="A65" s="49"/>
      <c r="B65" s="50"/>
      <c r="C65" s="51"/>
      <c r="D65" s="52"/>
      <c r="E65" s="61"/>
      <c r="F65" s="53"/>
    </row>
    <row r="66" spans="1:6" s="54" customFormat="1" ht="18.75" x14ac:dyDescent="0.3">
      <c r="A66" s="49"/>
      <c r="B66" s="50"/>
      <c r="C66" s="51"/>
      <c r="D66" s="52"/>
      <c r="E66" s="61"/>
      <c r="F66" s="53"/>
    </row>
    <row r="67" spans="1:6" x14ac:dyDescent="0.3">
      <c r="A67" s="49">
        <v>22</v>
      </c>
      <c r="B67" s="44"/>
      <c r="C67" s="16"/>
      <c r="D67" s="17"/>
      <c r="E67" s="18"/>
      <c r="F67" s="19"/>
    </row>
    <row r="68" spans="1:6" x14ac:dyDescent="0.3">
      <c r="A68" s="49">
        <v>23</v>
      </c>
      <c r="B68" s="20"/>
      <c r="C68" s="16"/>
      <c r="D68" s="17"/>
      <c r="E68" s="18"/>
      <c r="F68" s="19"/>
    </row>
    <row r="69" spans="1:6" s="25" customFormat="1" ht="21.75" customHeight="1" x14ac:dyDescent="0.35">
      <c r="A69" s="260" t="s">
        <v>22</v>
      </c>
      <c r="B69" s="261"/>
      <c r="C69" s="22"/>
      <c r="D69" s="22"/>
      <c r="E69" s="23"/>
      <c r="F69" s="24">
        <f>SUM(F17:F68)</f>
        <v>295446.1176</v>
      </c>
    </row>
    <row r="70" spans="1:6" s="25" customFormat="1" ht="21.75" customHeight="1" x14ac:dyDescent="0.35">
      <c r="A70" s="260" t="s">
        <v>23</v>
      </c>
      <c r="B70" s="261"/>
      <c r="C70" s="22"/>
      <c r="D70" s="22"/>
      <c r="E70" s="23"/>
      <c r="F70" s="24">
        <f>F69*0.18</f>
        <v>53180.301167999998</v>
      </c>
    </row>
    <row r="71" spans="1:6" s="25" customFormat="1" ht="21.75" customHeight="1" thickBot="1" x14ac:dyDescent="0.4">
      <c r="A71" s="262" t="s">
        <v>24</v>
      </c>
      <c r="B71" s="263"/>
      <c r="C71" s="26"/>
      <c r="D71" s="26"/>
      <c r="E71" s="27"/>
      <c r="F71" s="28">
        <f>SUM(F69:F70)</f>
        <v>348626.41876799997</v>
      </c>
    </row>
    <row r="72" spans="1:6" s="33" customFormat="1" ht="18.75" customHeight="1" x14ac:dyDescent="0.3">
      <c r="A72" s="29"/>
      <c r="B72" s="29"/>
      <c r="C72" s="30"/>
      <c r="D72" s="30"/>
      <c r="E72" s="31"/>
      <c r="F72" s="32"/>
    </row>
    <row r="73" spans="1:6" s="33" customFormat="1" ht="18.75" customHeight="1" x14ac:dyDescent="0.3">
      <c r="A73" s="29"/>
      <c r="B73" s="29"/>
      <c r="C73" s="30"/>
      <c r="D73" s="30"/>
      <c r="E73" s="31"/>
      <c r="F73" s="32"/>
    </row>
    <row r="74" spans="1:6" s="33" customFormat="1" ht="18.75" customHeight="1" x14ac:dyDescent="0.3">
      <c r="A74" s="29"/>
      <c r="B74" s="29"/>
      <c r="C74" s="30"/>
      <c r="D74" s="30"/>
      <c r="E74" s="31"/>
      <c r="F74" s="32"/>
    </row>
    <row r="75" spans="1:6" ht="18.75" customHeight="1" x14ac:dyDescent="0.3">
      <c r="A75" s="8"/>
      <c r="B75" s="34"/>
      <c r="D75" s="35"/>
      <c r="E75" s="36"/>
      <c r="F75" s="37"/>
    </row>
    <row r="76" spans="1:6" s="38" customFormat="1" x14ac:dyDescent="0.3">
      <c r="A76" s="251" t="s">
        <v>28</v>
      </c>
      <c r="B76" s="251"/>
      <c r="C76" s="251"/>
      <c r="D76" s="251"/>
      <c r="E76" s="251"/>
      <c r="F76" s="251"/>
    </row>
    <row r="77" spans="1:6" ht="18.75" customHeight="1" x14ac:dyDescent="0.3">
      <c r="A77" s="8"/>
      <c r="B77" s="34"/>
      <c r="C77" s="43"/>
      <c r="D77" s="43"/>
      <c r="E77" s="43" t="s">
        <v>30</v>
      </c>
      <c r="F77" s="43"/>
    </row>
    <row r="78" spans="1:6" ht="15.75" customHeight="1" x14ac:dyDescent="0.3">
      <c r="A78" s="6"/>
      <c r="C78" s="43"/>
      <c r="D78" s="43"/>
      <c r="E78" s="43"/>
      <c r="F78" s="43"/>
    </row>
    <row r="79" spans="1:6" ht="15.75" customHeight="1" x14ac:dyDescent="0.3">
      <c r="A79" s="6"/>
      <c r="C79" s="43"/>
      <c r="D79" s="43"/>
      <c r="E79" s="43"/>
      <c r="F79" s="43"/>
    </row>
    <row r="80" spans="1:6" ht="15.75" customHeight="1" x14ac:dyDescent="0.3">
      <c r="A80" s="6"/>
      <c r="C80" s="43"/>
      <c r="D80" s="43"/>
      <c r="E80" s="43"/>
      <c r="F80" s="43"/>
    </row>
    <row r="81" spans="1:6" ht="15.75" customHeight="1" x14ac:dyDescent="0.3">
      <c r="A81" s="6"/>
      <c r="C81" s="43"/>
      <c r="D81" s="43"/>
      <c r="E81" s="43"/>
      <c r="F81" s="43"/>
    </row>
    <row r="82" spans="1:6" ht="15.75" customHeight="1" x14ac:dyDescent="0.3">
      <c r="A82" s="6"/>
      <c r="C82" s="43"/>
      <c r="D82" s="43"/>
      <c r="E82" s="43"/>
      <c r="F82" s="43"/>
    </row>
    <row r="83" spans="1:6" ht="15.75" customHeight="1" x14ac:dyDescent="0.3">
      <c r="A83" s="6"/>
      <c r="C83" s="43"/>
      <c r="D83" s="43"/>
      <c r="E83" s="43"/>
      <c r="F83" s="43"/>
    </row>
    <row r="84" spans="1:6" ht="15.75" customHeight="1" x14ac:dyDescent="0.3">
      <c r="A84" s="252"/>
      <c r="B84" s="252"/>
      <c r="C84" s="43"/>
      <c r="D84" s="43"/>
      <c r="E84" s="43"/>
      <c r="F84" s="43"/>
    </row>
    <row r="85" spans="1:6" ht="15.75" customHeight="1" x14ac:dyDescent="0.3">
      <c r="A85" s="34"/>
      <c r="B85" s="34" t="s">
        <v>29</v>
      </c>
      <c r="C85" s="43"/>
      <c r="D85" s="43"/>
      <c r="E85" s="43"/>
      <c r="F85" s="43"/>
    </row>
    <row r="86" spans="1:6" ht="16.5" customHeight="1" x14ac:dyDescent="0.3">
      <c r="A86" s="264"/>
      <c r="B86" s="264"/>
      <c r="C86" s="43"/>
      <c r="D86" s="43"/>
      <c r="E86" s="43"/>
      <c r="F86" s="43"/>
    </row>
    <row r="87" spans="1:6" x14ac:dyDescent="0.3">
      <c r="A87" s="251"/>
      <c r="B87" s="251"/>
      <c r="C87" s="256" t="s">
        <v>30</v>
      </c>
      <c r="D87" s="256"/>
      <c r="E87" s="256"/>
      <c r="F87" s="256"/>
    </row>
    <row r="88" spans="1:6" ht="38.25" customHeight="1" x14ac:dyDescent="0.3">
      <c r="A88" s="254"/>
      <c r="B88" s="255"/>
      <c r="C88" s="39"/>
      <c r="D88" s="8"/>
      <c r="E88" s="250"/>
      <c r="F88" s="250"/>
    </row>
    <row r="89" spans="1:6" ht="10.5" customHeight="1" x14ac:dyDescent="0.3">
      <c r="A89" s="251"/>
      <c r="B89" s="251"/>
      <c r="C89" s="39"/>
      <c r="D89" s="40"/>
      <c r="E89" s="250"/>
      <c r="F89" s="250"/>
    </row>
    <row r="90" spans="1:6" ht="25.5" customHeight="1" x14ac:dyDescent="0.3">
      <c r="A90" s="39"/>
      <c r="B90" s="39"/>
      <c r="C90" s="39"/>
      <c r="D90" s="40"/>
      <c r="E90" s="41"/>
      <c r="F90" s="41"/>
    </row>
    <row r="91" spans="1:6" ht="16.5" customHeight="1" x14ac:dyDescent="0.3">
      <c r="A91" s="249"/>
      <c r="B91" s="249"/>
      <c r="C91" s="8"/>
      <c r="D91" s="8"/>
      <c r="E91" s="250"/>
      <c r="F91" s="250"/>
    </row>
    <row r="92" spans="1:6" x14ac:dyDescent="0.3">
      <c r="A92" s="251"/>
      <c r="B92" s="251"/>
      <c r="C92" s="39"/>
      <c r="D92" s="40"/>
      <c r="E92" s="250"/>
      <c r="F92" s="250"/>
    </row>
    <row r="93" spans="1:6" x14ac:dyDescent="0.3">
      <c r="A93" s="38"/>
      <c r="B93" s="38"/>
      <c r="C93" s="38"/>
    </row>
  </sheetData>
  <mergeCells count="29">
    <mergeCell ref="A91:B91"/>
    <mergeCell ref="E91:F91"/>
    <mergeCell ref="A92:B92"/>
    <mergeCell ref="E92:F92"/>
    <mergeCell ref="A87:B87"/>
    <mergeCell ref="C87:F87"/>
    <mergeCell ref="A88:B88"/>
    <mergeCell ref="E88:F88"/>
    <mergeCell ref="A89:B89"/>
    <mergeCell ref="E89:F89"/>
    <mergeCell ref="A86:B86"/>
    <mergeCell ref="B11:F11"/>
    <mergeCell ref="A12:A14"/>
    <mergeCell ref="B12:B14"/>
    <mergeCell ref="C12:C14"/>
    <mergeCell ref="D12:D14"/>
    <mergeCell ref="E12:E14"/>
    <mergeCell ref="F12:F14"/>
    <mergeCell ref="A69:B69"/>
    <mergeCell ref="A70:B70"/>
    <mergeCell ref="A71:B71"/>
    <mergeCell ref="A76:F76"/>
    <mergeCell ref="A84:B8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92"/>
  <sheetViews>
    <sheetView tabSelected="1" topLeftCell="A51" zoomScale="80" zoomScaleNormal="80" workbookViewId="0">
      <selection activeCell="J19" sqref="J19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42" bestFit="1" customWidth="1"/>
    <col min="5" max="5" width="11.28515625" style="42" customWidth="1"/>
    <col min="6" max="6" width="18.42578125" style="42" customWidth="1"/>
    <col min="7" max="16384" width="9.140625" style="6"/>
  </cols>
  <sheetData>
    <row r="1" spans="1:10" s="2" customFormat="1" ht="23.25" x14ac:dyDescent="0.35">
      <c r="A1" s="1"/>
      <c r="C1" s="3"/>
      <c r="D1" s="62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22.9" customHeight="1" x14ac:dyDescent="0.35">
      <c r="A3" s="35"/>
      <c r="B3" s="45" t="s">
        <v>11</v>
      </c>
      <c r="C3" s="253" t="s">
        <v>77</v>
      </c>
      <c r="D3" s="253"/>
      <c r="E3" s="253"/>
      <c r="F3" s="253"/>
      <c r="G3" s="6"/>
    </row>
    <row r="4" spans="1:10" s="2" customFormat="1" ht="6.75" customHeight="1" x14ac:dyDescent="0.35">
      <c r="A4" s="35"/>
      <c r="B4" s="45"/>
      <c r="C4" s="46"/>
      <c r="D4" s="46"/>
      <c r="E4" s="63"/>
      <c r="F4" s="46"/>
      <c r="G4" s="6"/>
    </row>
    <row r="5" spans="1:10" s="2" customFormat="1" ht="21.75" customHeight="1" x14ac:dyDescent="0.35">
      <c r="A5" s="7"/>
      <c r="B5" s="47" t="s">
        <v>12</v>
      </c>
      <c r="C5" s="253" t="s">
        <v>77</v>
      </c>
      <c r="D5" s="253"/>
      <c r="E5" s="253"/>
      <c r="F5" s="253"/>
      <c r="G5" s="6"/>
    </row>
    <row r="6" spans="1:10" s="2" customFormat="1" ht="11.25" customHeight="1" x14ac:dyDescent="0.35">
      <c r="A6" s="7"/>
      <c r="B6" s="47"/>
      <c r="C6" s="46"/>
      <c r="D6" s="46"/>
      <c r="E6" s="63"/>
      <c r="F6" s="46"/>
      <c r="G6" s="6"/>
    </row>
    <row r="7" spans="1:10" s="5" customFormat="1" ht="26.25" customHeight="1" x14ac:dyDescent="0.25">
      <c r="A7" s="35"/>
      <c r="B7" s="48" t="s">
        <v>13</v>
      </c>
      <c r="C7" s="252" t="s">
        <v>25</v>
      </c>
      <c r="D7" s="252"/>
      <c r="E7" s="252"/>
      <c r="F7" s="252"/>
      <c r="G7" s="252"/>
    </row>
    <row r="8" spans="1:10" s="2" customFormat="1" ht="102" customHeight="1" x14ac:dyDescent="0.35">
      <c r="A8" s="7"/>
      <c r="B8" s="48" t="s">
        <v>14</v>
      </c>
      <c r="C8" s="253" t="s">
        <v>78</v>
      </c>
      <c r="D8" s="253"/>
      <c r="E8" s="253"/>
      <c r="F8" s="253"/>
      <c r="G8" s="6"/>
      <c r="J8" s="1"/>
    </row>
    <row r="9" spans="1:10" s="2" customFormat="1" ht="18.75" customHeight="1" x14ac:dyDescent="0.35">
      <c r="A9" s="7"/>
      <c r="B9" s="48"/>
      <c r="C9" s="253"/>
      <c r="D9" s="253"/>
      <c r="E9" s="253"/>
      <c r="F9" s="253"/>
      <c r="G9" s="6"/>
      <c r="J9" s="1"/>
    </row>
    <row r="10" spans="1:10" ht="30" customHeight="1" x14ac:dyDescent="0.3">
      <c r="A10" s="278" t="s">
        <v>112</v>
      </c>
      <c r="B10" s="278"/>
      <c r="C10" s="278"/>
      <c r="D10" s="278"/>
      <c r="E10" s="278"/>
      <c r="F10" s="278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30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309"/>
      <c r="E13" s="275"/>
      <c r="F13" s="258"/>
    </row>
    <row r="14" spans="1:10" ht="33" customHeight="1" thickBot="1" x14ac:dyDescent="0.35">
      <c r="A14" s="267"/>
      <c r="B14" s="270"/>
      <c r="C14" s="273"/>
      <c r="D14" s="31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67">
        <v>4</v>
      </c>
      <c r="E15" s="12">
        <v>5</v>
      </c>
      <c r="F15" s="13">
        <v>6</v>
      </c>
    </row>
    <row r="16" spans="1:10" ht="40.5" x14ac:dyDescent="0.3">
      <c r="A16" s="9"/>
      <c r="B16" s="11" t="s">
        <v>113</v>
      </c>
      <c r="C16" s="11"/>
      <c r="D16" s="64"/>
      <c r="E16" s="12"/>
      <c r="F16" s="13"/>
    </row>
    <row r="17" spans="1:9" s="54" customFormat="1" ht="18.75" x14ac:dyDescent="0.3">
      <c r="A17" s="49">
        <v>1</v>
      </c>
      <c r="B17" s="60" t="s">
        <v>114</v>
      </c>
      <c r="C17" s="51" t="s">
        <v>27</v>
      </c>
      <c r="D17" s="167">
        <v>1417</v>
      </c>
      <c r="E17" s="210">
        <v>10</v>
      </c>
      <c r="F17" s="53">
        <f t="shared" ref="F17:F28" si="0">D17*E17</f>
        <v>14170</v>
      </c>
    </row>
    <row r="18" spans="1:9" s="54" customFormat="1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53">
        <f t="shared" si="0"/>
        <v>40500</v>
      </c>
    </row>
    <row r="19" spans="1:9" s="54" customFormat="1" ht="18.75" x14ac:dyDescent="0.3">
      <c r="A19" s="49">
        <v>3</v>
      </c>
      <c r="B19" s="50" t="s">
        <v>79</v>
      </c>
      <c r="C19" s="51" t="s">
        <v>1</v>
      </c>
      <c r="D19" s="167"/>
      <c r="E19" s="56"/>
      <c r="F19" s="53">
        <f t="shared" si="0"/>
        <v>0</v>
      </c>
    </row>
    <row r="20" spans="1:9" s="54" customFormat="1" ht="18.75" x14ac:dyDescent="0.3">
      <c r="A20" s="49">
        <v>4</v>
      </c>
      <c r="B20" s="50" t="s">
        <v>80</v>
      </c>
      <c r="C20" s="51" t="s">
        <v>1</v>
      </c>
      <c r="D20" s="167"/>
      <c r="E20" s="195"/>
      <c r="F20" s="53">
        <f t="shared" si="0"/>
        <v>0</v>
      </c>
      <c r="I20" s="54" t="s">
        <v>45</v>
      </c>
    </row>
    <row r="21" spans="1:9" s="54" customFormat="1" ht="18.75" x14ac:dyDescent="0.3">
      <c r="A21" s="49">
        <v>5</v>
      </c>
      <c r="B21" s="50" t="s">
        <v>43</v>
      </c>
      <c r="C21" s="51" t="s">
        <v>6</v>
      </c>
      <c r="D21" s="167">
        <v>0</v>
      </c>
      <c r="E21" s="56">
        <v>950</v>
      </c>
      <c r="F21" s="53">
        <f t="shared" si="0"/>
        <v>0</v>
      </c>
    </row>
    <row r="22" spans="1:9" s="54" customFormat="1" ht="18.75" x14ac:dyDescent="0.3">
      <c r="A22" s="49">
        <v>6</v>
      </c>
      <c r="B22" s="50" t="s">
        <v>92</v>
      </c>
      <c r="C22" s="51" t="s">
        <v>6</v>
      </c>
      <c r="D22" s="167">
        <v>71.5</v>
      </c>
      <c r="E22" s="56">
        <v>946</v>
      </c>
      <c r="F22" s="53">
        <f t="shared" si="0"/>
        <v>67639</v>
      </c>
    </row>
    <row r="23" spans="1:9" s="54" customFormat="1" ht="18.75" x14ac:dyDescent="0.3">
      <c r="A23" s="49">
        <v>7</v>
      </c>
      <c r="B23" s="50" t="s">
        <v>31</v>
      </c>
      <c r="C23" s="51" t="s">
        <v>32</v>
      </c>
      <c r="D23" s="167">
        <v>100</v>
      </c>
      <c r="E23" s="56">
        <v>1.4</v>
      </c>
      <c r="F23" s="53">
        <f t="shared" si="0"/>
        <v>140</v>
      </c>
    </row>
    <row r="24" spans="1:9" s="54" customFormat="1" ht="18.75" x14ac:dyDescent="0.3">
      <c r="A24" s="49">
        <v>8</v>
      </c>
      <c r="B24" s="50" t="s">
        <v>115</v>
      </c>
      <c r="C24" s="51" t="s">
        <v>32</v>
      </c>
      <c r="D24" s="167">
        <v>70</v>
      </c>
      <c r="E24" s="56">
        <v>1.4</v>
      </c>
      <c r="F24" s="53">
        <f t="shared" si="0"/>
        <v>98</v>
      </c>
    </row>
    <row r="25" spans="1:9" s="54" customFormat="1" ht="18.75" x14ac:dyDescent="0.3">
      <c r="A25" s="49">
        <v>9</v>
      </c>
      <c r="B25" s="50" t="s">
        <v>33</v>
      </c>
      <c r="C25" s="51" t="s">
        <v>32</v>
      </c>
      <c r="D25" s="167">
        <v>0</v>
      </c>
      <c r="E25" s="56">
        <v>0</v>
      </c>
      <c r="F25" s="53">
        <f t="shared" si="0"/>
        <v>0</v>
      </c>
    </row>
    <row r="26" spans="1:9" s="54" customFormat="1" ht="18.75" x14ac:dyDescent="0.3">
      <c r="A26" s="49">
        <v>10</v>
      </c>
      <c r="B26" s="50" t="s">
        <v>34</v>
      </c>
      <c r="C26" s="51" t="s">
        <v>5</v>
      </c>
      <c r="D26" s="167">
        <v>0</v>
      </c>
      <c r="E26" s="56">
        <v>0</v>
      </c>
      <c r="F26" s="53">
        <f t="shared" si="0"/>
        <v>0</v>
      </c>
    </row>
    <row r="27" spans="1:9" s="54" customFormat="1" ht="18.75" x14ac:dyDescent="0.3">
      <c r="A27" s="49">
        <v>11</v>
      </c>
      <c r="B27" s="50" t="s">
        <v>35</v>
      </c>
      <c r="C27" s="51" t="s">
        <v>32</v>
      </c>
      <c r="D27" s="167">
        <v>0</v>
      </c>
      <c r="E27" s="56">
        <v>0</v>
      </c>
      <c r="F27" s="53">
        <f t="shared" si="0"/>
        <v>0</v>
      </c>
    </row>
    <row r="28" spans="1:9" s="54" customFormat="1" ht="18.75" x14ac:dyDescent="0.3">
      <c r="A28" s="49">
        <v>12</v>
      </c>
      <c r="B28" s="50" t="s">
        <v>44</v>
      </c>
      <c r="C28" s="51" t="s">
        <v>5</v>
      </c>
      <c r="D28" s="167">
        <v>0</v>
      </c>
      <c r="E28" s="56">
        <v>0</v>
      </c>
      <c r="F28" s="53">
        <f t="shared" si="0"/>
        <v>0</v>
      </c>
    </row>
    <row r="29" spans="1:9" s="54" customFormat="1" ht="18.75" x14ac:dyDescent="0.3">
      <c r="A29" s="49"/>
      <c r="B29" s="50"/>
      <c r="C29" s="51"/>
      <c r="D29" s="167"/>
      <c r="E29" s="61"/>
      <c r="F29" s="53"/>
    </row>
    <row r="30" spans="1:9" s="54" customFormat="1" x14ac:dyDescent="0.3">
      <c r="A30" s="49"/>
      <c r="B30" s="11" t="s">
        <v>68</v>
      </c>
      <c r="C30" s="51"/>
      <c r="D30" s="167"/>
      <c r="E30" s="56"/>
      <c r="F30" s="53"/>
    </row>
    <row r="31" spans="1:9" s="54" customFormat="1" ht="37.5" x14ac:dyDescent="0.3">
      <c r="A31" s="175">
        <v>1</v>
      </c>
      <c r="B31" s="185" t="s">
        <v>166</v>
      </c>
      <c r="C31" s="126" t="s">
        <v>131</v>
      </c>
      <c r="D31" s="215">
        <v>7563.24</v>
      </c>
      <c r="E31" s="216">
        <v>2</v>
      </c>
      <c r="F31" s="186">
        <f>D31*E31</f>
        <v>15126.48</v>
      </c>
    </row>
    <row r="32" spans="1:9" s="54" customFormat="1" ht="18.75" x14ac:dyDescent="0.3">
      <c r="A32" s="175">
        <v>2</v>
      </c>
      <c r="B32" s="180" t="s">
        <v>54</v>
      </c>
      <c r="C32" s="175" t="s">
        <v>5</v>
      </c>
      <c r="D32" s="217">
        <v>126504</v>
      </c>
      <c r="E32" s="217">
        <v>0.42</v>
      </c>
      <c r="F32" s="175">
        <f>D32*E32</f>
        <v>53131.68</v>
      </c>
    </row>
    <row r="33" spans="1:6" x14ac:dyDescent="0.3">
      <c r="A33" s="171"/>
      <c r="B33" s="172"/>
      <c r="C33" s="173"/>
      <c r="D33" s="218"/>
      <c r="E33" s="218"/>
      <c r="F33" s="187"/>
    </row>
    <row r="34" spans="1:6" s="54" customFormat="1" ht="18.75" x14ac:dyDescent="0.3">
      <c r="A34" s="49">
        <v>1</v>
      </c>
      <c r="B34" s="183" t="s">
        <v>73</v>
      </c>
      <c r="C34" s="184" t="s">
        <v>27</v>
      </c>
      <c r="D34" s="206">
        <f>60707/25</f>
        <v>2428.2800000000002</v>
      </c>
      <c r="E34" s="219"/>
      <c r="F34" s="72"/>
    </row>
    <row r="35" spans="1:6" s="54" customFormat="1" ht="18.75" x14ac:dyDescent="0.3">
      <c r="A35" s="49">
        <v>2</v>
      </c>
      <c r="B35" s="50" t="s">
        <v>54</v>
      </c>
      <c r="C35" s="51" t="s">
        <v>5</v>
      </c>
      <c r="D35" s="206">
        <v>15264</v>
      </c>
      <c r="E35" s="208">
        <v>0.42</v>
      </c>
      <c r="F35" s="72">
        <f>D35*E35</f>
        <v>6410.88</v>
      </c>
    </row>
    <row r="36" spans="1:6" s="54" customFormat="1" ht="18.75" x14ac:dyDescent="0.3">
      <c r="A36" s="49">
        <v>3</v>
      </c>
      <c r="B36" s="50" t="s">
        <v>119</v>
      </c>
      <c r="C36" s="51" t="s">
        <v>5</v>
      </c>
      <c r="D36" s="206">
        <v>45443</v>
      </c>
      <c r="E36" s="208">
        <v>0.22</v>
      </c>
      <c r="F36" s="72">
        <f>D36*E36</f>
        <v>9997.4600000000009</v>
      </c>
    </row>
    <row r="37" spans="1:6" s="54" customFormat="1" ht="18.75" x14ac:dyDescent="0.3">
      <c r="A37" s="175"/>
      <c r="B37" s="50" t="s">
        <v>120</v>
      </c>
      <c r="C37" s="190" t="s">
        <v>6</v>
      </c>
      <c r="D37" s="217">
        <f>120+499.87</f>
        <v>619.87</v>
      </c>
      <c r="E37" s="217"/>
      <c r="F37" s="175"/>
    </row>
    <row r="38" spans="1:6" s="54" customFormat="1" ht="18.75" x14ac:dyDescent="0.3">
      <c r="A38" s="175"/>
      <c r="B38" s="175"/>
      <c r="C38" s="175"/>
      <c r="D38" s="217"/>
      <c r="E38" s="217"/>
      <c r="F38" s="175"/>
    </row>
    <row r="39" spans="1:6" s="54" customFormat="1" ht="18.75" x14ac:dyDescent="0.3">
      <c r="A39" s="51"/>
      <c r="B39" s="180"/>
      <c r="C39" s="51"/>
      <c r="D39" s="212"/>
      <c r="E39" s="56"/>
      <c r="F39" s="181"/>
    </row>
    <row r="40" spans="1:6" s="54" customFormat="1" ht="18.75" x14ac:dyDescent="0.3">
      <c r="A40" s="51"/>
      <c r="B40" s="180"/>
      <c r="C40" s="51"/>
      <c r="D40" s="212"/>
      <c r="E40" s="56"/>
      <c r="F40" s="181"/>
    </row>
    <row r="41" spans="1:6" s="54" customFormat="1" ht="18.75" x14ac:dyDescent="0.3">
      <c r="A41" s="51"/>
      <c r="B41" s="180"/>
      <c r="C41" s="51"/>
      <c r="D41" s="212"/>
      <c r="E41" s="56"/>
      <c r="F41" s="181"/>
    </row>
    <row r="42" spans="1:6" ht="40.5" x14ac:dyDescent="0.3">
      <c r="A42" s="9"/>
      <c r="B42" s="11" t="s">
        <v>116</v>
      </c>
      <c r="C42" s="11"/>
      <c r="D42" s="213"/>
      <c r="E42" s="214"/>
      <c r="F42" s="13"/>
    </row>
    <row r="43" spans="1:6" s="54" customFormat="1" ht="18.75" x14ac:dyDescent="0.3">
      <c r="A43" s="49">
        <v>1</v>
      </c>
      <c r="B43" s="60" t="s">
        <v>117</v>
      </c>
      <c r="C43" s="51" t="s">
        <v>27</v>
      </c>
      <c r="D43" s="167">
        <v>1417</v>
      </c>
      <c r="E43" s="210">
        <v>10</v>
      </c>
      <c r="F43" s="53">
        <f t="shared" ref="F43:F54" si="1">D43*E43</f>
        <v>14170</v>
      </c>
    </row>
    <row r="44" spans="1:6" s="54" customFormat="1" ht="18.75" x14ac:dyDescent="0.3">
      <c r="A44" s="49">
        <v>2</v>
      </c>
      <c r="B44" s="57" t="s">
        <v>38</v>
      </c>
      <c r="C44" s="51" t="s">
        <v>21</v>
      </c>
      <c r="D44" s="167">
        <v>540</v>
      </c>
      <c r="E44" s="210">
        <v>75</v>
      </c>
      <c r="F44" s="53">
        <f t="shared" si="1"/>
        <v>40500</v>
      </c>
    </row>
    <row r="45" spans="1:6" s="54" customFormat="1" ht="18.75" x14ac:dyDescent="0.3">
      <c r="A45" s="49">
        <v>3</v>
      </c>
      <c r="B45" s="50" t="s">
        <v>79</v>
      </c>
      <c r="C45" s="51" t="s">
        <v>1</v>
      </c>
      <c r="D45" s="167">
        <v>9.01</v>
      </c>
      <c r="E45" s="56">
        <v>312</v>
      </c>
      <c r="F45" s="53">
        <f t="shared" si="1"/>
        <v>2811.12</v>
      </c>
    </row>
    <row r="46" spans="1:6" s="54" customFormat="1" ht="18.75" x14ac:dyDescent="0.3">
      <c r="A46" s="49">
        <v>4</v>
      </c>
      <c r="B46" s="50" t="s">
        <v>80</v>
      </c>
      <c r="C46" s="51" t="s">
        <v>1</v>
      </c>
      <c r="D46" s="167">
        <v>2.78</v>
      </c>
      <c r="E46" s="195">
        <v>944</v>
      </c>
      <c r="F46" s="53">
        <f t="shared" si="1"/>
        <v>2624.3199999999997</v>
      </c>
    </row>
    <row r="47" spans="1:6" s="54" customFormat="1" ht="18.75" x14ac:dyDescent="0.3">
      <c r="A47" s="49">
        <v>5</v>
      </c>
      <c r="B47" s="50" t="s">
        <v>43</v>
      </c>
      <c r="C47" s="51" t="s">
        <v>6</v>
      </c>
      <c r="D47" s="167">
        <v>0</v>
      </c>
      <c r="E47" s="56">
        <v>950</v>
      </c>
      <c r="F47" s="53">
        <f t="shared" si="1"/>
        <v>0</v>
      </c>
    </row>
    <row r="48" spans="1:6" s="54" customFormat="1" ht="18.75" x14ac:dyDescent="0.3">
      <c r="A48" s="49">
        <v>6</v>
      </c>
      <c r="B48" s="50" t="s">
        <v>81</v>
      </c>
      <c r="C48" s="51" t="s">
        <v>6</v>
      </c>
      <c r="D48" s="167">
        <v>33.119999999999997</v>
      </c>
      <c r="E48" s="56">
        <v>946</v>
      </c>
      <c r="F48" s="53">
        <f t="shared" si="1"/>
        <v>31331.519999999997</v>
      </c>
    </row>
    <row r="49" spans="1:8" s="54" customFormat="1" ht="18.75" x14ac:dyDescent="0.3">
      <c r="A49" s="49">
        <v>7</v>
      </c>
      <c r="B49" s="50" t="s">
        <v>31</v>
      </c>
      <c r="C49" s="51" t="s">
        <v>32</v>
      </c>
      <c r="D49" s="167">
        <v>100</v>
      </c>
      <c r="E49" s="56">
        <v>1.4</v>
      </c>
      <c r="F49" s="53">
        <f t="shared" si="1"/>
        <v>140</v>
      </c>
    </row>
    <row r="50" spans="1:8" s="54" customFormat="1" ht="18.75" x14ac:dyDescent="0.3">
      <c r="A50" s="49">
        <v>8</v>
      </c>
      <c r="B50" s="50" t="s">
        <v>118</v>
      </c>
      <c r="C50" s="51" t="s">
        <v>32</v>
      </c>
      <c r="D50" s="167">
        <v>70</v>
      </c>
      <c r="E50" s="56">
        <v>1.4</v>
      </c>
      <c r="F50" s="53">
        <f>D50*E50</f>
        <v>98</v>
      </c>
    </row>
    <row r="51" spans="1:8" s="54" customFormat="1" ht="18.75" x14ac:dyDescent="0.3">
      <c r="A51" s="49">
        <v>9</v>
      </c>
      <c r="B51" s="50" t="s">
        <v>33</v>
      </c>
      <c r="C51" s="51" t="s">
        <v>32</v>
      </c>
      <c r="D51" s="167">
        <v>0</v>
      </c>
      <c r="E51" s="56">
        <v>0</v>
      </c>
      <c r="F51" s="53">
        <f t="shared" si="1"/>
        <v>0</v>
      </c>
    </row>
    <row r="52" spans="1:8" s="54" customFormat="1" ht="18.75" x14ac:dyDescent="0.3">
      <c r="A52" s="49">
        <v>10</v>
      </c>
      <c r="B52" s="50" t="s">
        <v>34</v>
      </c>
      <c r="C52" s="51" t="s">
        <v>5</v>
      </c>
      <c r="D52" s="167">
        <v>0</v>
      </c>
      <c r="E52" s="56">
        <v>0</v>
      </c>
      <c r="F52" s="53">
        <f t="shared" si="1"/>
        <v>0</v>
      </c>
    </row>
    <row r="53" spans="1:8" s="54" customFormat="1" ht="18.75" x14ac:dyDescent="0.3">
      <c r="A53" s="49">
        <v>11</v>
      </c>
      <c r="B53" s="50" t="s">
        <v>35</v>
      </c>
      <c r="C53" s="51" t="s">
        <v>32</v>
      </c>
      <c r="D53" s="167">
        <v>30</v>
      </c>
      <c r="E53" s="56">
        <v>3.9</v>
      </c>
      <c r="F53" s="53">
        <f t="shared" si="1"/>
        <v>117</v>
      </c>
    </row>
    <row r="54" spans="1:8" s="54" customFormat="1" ht="18.75" x14ac:dyDescent="0.3">
      <c r="A54" s="49">
        <v>12</v>
      </c>
      <c r="B54" s="50" t="s">
        <v>44</v>
      </c>
      <c r="C54" s="51" t="s">
        <v>5</v>
      </c>
      <c r="D54" s="167">
        <v>0</v>
      </c>
      <c r="E54" s="56">
        <v>0</v>
      </c>
      <c r="F54" s="53">
        <f t="shared" si="1"/>
        <v>0</v>
      </c>
    </row>
    <row r="55" spans="1:8" s="54" customFormat="1" ht="18.75" x14ac:dyDescent="0.3">
      <c r="A55" s="49"/>
      <c r="B55" s="50"/>
      <c r="C55" s="51"/>
      <c r="D55" s="167"/>
      <c r="E55" s="56"/>
      <c r="F55" s="53"/>
    </row>
    <row r="56" spans="1:8" s="54" customFormat="1" x14ac:dyDescent="0.3">
      <c r="A56" s="49"/>
      <c r="B56" s="11" t="s">
        <v>69</v>
      </c>
      <c r="C56" s="51"/>
      <c r="D56" s="167"/>
      <c r="E56" s="56"/>
      <c r="F56" s="53"/>
    </row>
    <row r="57" spans="1:8" s="54" customFormat="1" ht="18.75" x14ac:dyDescent="0.3">
      <c r="A57" s="49">
        <v>1</v>
      </c>
      <c r="B57" s="50" t="s">
        <v>72</v>
      </c>
      <c r="C57" s="51" t="s">
        <v>27</v>
      </c>
      <c r="D57" s="206">
        <f>60707/25</f>
        <v>2428.2800000000002</v>
      </c>
      <c r="E57" s="207">
        <v>2</v>
      </c>
      <c r="F57" s="72">
        <f>D57*E57</f>
        <v>4856.5600000000004</v>
      </c>
    </row>
    <row r="58" spans="1:8" s="54" customFormat="1" ht="18.75" x14ac:dyDescent="0.3">
      <c r="A58" s="49">
        <v>2</v>
      </c>
      <c r="B58" s="50" t="s">
        <v>54</v>
      </c>
      <c r="C58" s="51" t="s">
        <v>5</v>
      </c>
      <c r="D58" s="206">
        <v>15264</v>
      </c>
      <c r="E58" s="220">
        <v>0.42</v>
      </c>
      <c r="F58" s="72">
        <f>D58*E58</f>
        <v>6410.88</v>
      </c>
    </row>
    <row r="59" spans="1:8" s="54" customFormat="1" ht="18.75" x14ac:dyDescent="0.3">
      <c r="A59" s="49">
        <v>3</v>
      </c>
      <c r="B59" s="50" t="s">
        <v>119</v>
      </c>
      <c r="C59" s="51" t="s">
        <v>5</v>
      </c>
      <c r="D59" s="206">
        <v>45443</v>
      </c>
      <c r="E59" s="208">
        <v>0.47</v>
      </c>
      <c r="F59" s="72">
        <f>D59*E59</f>
        <v>21358.21</v>
      </c>
    </row>
    <row r="60" spans="1:8" x14ac:dyDescent="0.3">
      <c r="A60" s="49">
        <v>4</v>
      </c>
      <c r="C60" s="51"/>
      <c r="D60" s="196"/>
      <c r="E60" s="208"/>
      <c r="F60" s="72"/>
    </row>
    <row r="61" spans="1:8" s="54" customFormat="1" ht="18.75" x14ac:dyDescent="0.3">
      <c r="A61" s="49">
        <v>5</v>
      </c>
      <c r="B61" s="50" t="s">
        <v>120</v>
      </c>
      <c r="C61" s="51" t="s">
        <v>6</v>
      </c>
      <c r="D61" s="196">
        <v>120</v>
      </c>
      <c r="E61" s="194">
        <v>139.83000000000001</v>
      </c>
      <c r="F61" s="72">
        <f>D61*E61</f>
        <v>16779.600000000002</v>
      </c>
    </row>
    <row r="62" spans="1:8" s="54" customFormat="1" ht="18.75" x14ac:dyDescent="0.3">
      <c r="A62" s="49"/>
      <c r="B62" s="50"/>
      <c r="C62" s="51"/>
      <c r="D62" s="196"/>
      <c r="E62" s="56"/>
      <c r="F62" s="53"/>
    </row>
    <row r="63" spans="1:8" s="54" customFormat="1" ht="18.75" x14ac:dyDescent="0.3">
      <c r="A63" s="49"/>
      <c r="B63" s="50"/>
      <c r="C63" s="51"/>
      <c r="D63" s="196"/>
      <c r="E63" s="56"/>
      <c r="F63" s="53"/>
    </row>
    <row r="64" spans="1:8" s="54" customFormat="1" ht="18.75" x14ac:dyDescent="0.3">
      <c r="A64" s="49"/>
      <c r="B64" s="50"/>
      <c r="C64" s="51"/>
      <c r="D64" s="196"/>
      <c r="E64" s="61"/>
      <c r="F64" s="53"/>
      <c r="H64" s="54" t="s">
        <v>45</v>
      </c>
    </row>
    <row r="65" spans="1:6" s="54" customFormat="1" ht="18.75" x14ac:dyDescent="0.3">
      <c r="A65" s="49"/>
      <c r="B65" s="50"/>
      <c r="C65" s="51"/>
      <c r="D65" s="196"/>
      <c r="E65" s="61"/>
      <c r="F65" s="53"/>
    </row>
    <row r="66" spans="1:6" x14ac:dyDescent="0.3">
      <c r="A66" s="49">
        <v>22</v>
      </c>
      <c r="B66" s="44"/>
      <c r="C66" s="16"/>
      <c r="D66" s="221"/>
      <c r="E66" s="197"/>
      <c r="F66" s="19"/>
    </row>
    <row r="67" spans="1:6" x14ac:dyDescent="0.3">
      <c r="A67" s="49">
        <v>23</v>
      </c>
      <c r="B67" s="20"/>
      <c r="C67" s="16"/>
      <c r="D67" s="221"/>
      <c r="E67" s="197"/>
      <c r="F67" s="19"/>
    </row>
    <row r="68" spans="1:6" s="25" customFormat="1" ht="21.75" customHeight="1" x14ac:dyDescent="0.35">
      <c r="A68" s="260" t="s">
        <v>22</v>
      </c>
      <c r="B68" s="261"/>
      <c r="C68" s="22"/>
      <c r="D68" s="23"/>
      <c r="E68" s="23"/>
      <c r="F68" s="24">
        <f>SUM(F17:F67)</f>
        <v>348410.71</v>
      </c>
    </row>
    <row r="69" spans="1:6" s="25" customFormat="1" ht="21.75" customHeight="1" x14ac:dyDescent="0.35">
      <c r="A69" s="260" t="s">
        <v>23</v>
      </c>
      <c r="B69" s="261"/>
      <c r="C69" s="22"/>
      <c r="D69" s="23"/>
      <c r="E69" s="23"/>
      <c r="F69" s="24">
        <f>F68*0.18</f>
        <v>62713.927800000005</v>
      </c>
    </row>
    <row r="70" spans="1:6" s="25" customFormat="1" ht="21.75" customHeight="1" thickBot="1" x14ac:dyDescent="0.4">
      <c r="A70" s="262" t="s">
        <v>24</v>
      </c>
      <c r="B70" s="263"/>
      <c r="C70" s="26"/>
      <c r="D70" s="27"/>
      <c r="E70" s="27"/>
      <c r="F70" s="28">
        <f>SUM(F68:F69)</f>
        <v>411124.63780000003</v>
      </c>
    </row>
    <row r="71" spans="1:6" s="33" customFormat="1" ht="18.75" customHeight="1" x14ac:dyDescent="0.3">
      <c r="A71" s="29"/>
      <c r="B71" s="29"/>
      <c r="C71" s="30"/>
      <c r="D71" s="31"/>
      <c r="E71" s="31"/>
      <c r="F71" s="32"/>
    </row>
    <row r="72" spans="1:6" s="33" customFormat="1" ht="18.75" customHeight="1" x14ac:dyDescent="0.3">
      <c r="A72" s="29"/>
      <c r="B72" s="29"/>
      <c r="C72" s="30"/>
      <c r="D72" s="31"/>
      <c r="E72" s="31"/>
      <c r="F72" s="32"/>
    </row>
    <row r="73" spans="1:6" s="33" customFormat="1" ht="18.75" customHeight="1" x14ac:dyDescent="0.3">
      <c r="A73" s="29"/>
      <c r="B73" s="29"/>
      <c r="C73" s="30"/>
      <c r="D73" s="31"/>
      <c r="E73" s="31"/>
      <c r="F73" s="32"/>
    </row>
    <row r="74" spans="1:6" ht="18.75" customHeight="1" x14ac:dyDescent="0.3">
      <c r="A74" s="8"/>
      <c r="B74" s="34"/>
      <c r="D74" s="36"/>
      <c r="E74" s="36"/>
      <c r="F74" s="37"/>
    </row>
    <row r="75" spans="1:6" s="38" customFormat="1" x14ac:dyDescent="0.3">
      <c r="A75" s="251" t="s">
        <v>28</v>
      </c>
      <c r="B75" s="251"/>
      <c r="C75" s="251"/>
      <c r="D75" s="251"/>
      <c r="E75" s="251"/>
      <c r="F75" s="251"/>
    </row>
    <row r="76" spans="1:6" ht="18.75" customHeight="1" x14ac:dyDescent="0.3">
      <c r="A76" s="8"/>
      <c r="B76" s="34"/>
      <c r="C76" s="43"/>
      <c r="D76" s="66"/>
      <c r="E76" s="43" t="s">
        <v>30</v>
      </c>
      <c r="F76" s="43"/>
    </row>
    <row r="77" spans="1:6" ht="15.75" customHeight="1" x14ac:dyDescent="0.3">
      <c r="A77" s="6"/>
      <c r="C77" s="43"/>
      <c r="D77" s="66"/>
      <c r="E77" s="43"/>
      <c r="F77" s="43"/>
    </row>
    <row r="78" spans="1:6" ht="15.75" customHeight="1" x14ac:dyDescent="0.3">
      <c r="A78" s="6"/>
      <c r="C78" s="43"/>
      <c r="D78" s="66"/>
      <c r="E78" s="43"/>
      <c r="F78" s="43"/>
    </row>
    <row r="79" spans="1:6" ht="15.75" customHeight="1" x14ac:dyDescent="0.3">
      <c r="A79" s="6"/>
      <c r="C79" s="43"/>
      <c r="D79" s="66"/>
      <c r="E79" s="43"/>
      <c r="F79" s="43"/>
    </row>
    <row r="80" spans="1:6" ht="15.75" customHeight="1" x14ac:dyDescent="0.3">
      <c r="A80" s="6"/>
      <c r="C80" s="43"/>
      <c r="D80" s="66"/>
      <c r="E80" s="43"/>
      <c r="F80" s="43"/>
    </row>
    <row r="81" spans="1:6" ht="15.75" customHeight="1" x14ac:dyDescent="0.3">
      <c r="A81" s="6"/>
      <c r="C81" s="43"/>
      <c r="D81" s="66"/>
      <c r="E81" s="43"/>
      <c r="F81" s="43"/>
    </row>
    <row r="82" spans="1:6" ht="15.75" customHeight="1" x14ac:dyDescent="0.3">
      <c r="A82" s="6"/>
      <c r="C82" s="43"/>
      <c r="D82" s="66"/>
      <c r="E82" s="43"/>
      <c r="F82" s="43"/>
    </row>
    <row r="83" spans="1:6" ht="15.75" customHeight="1" x14ac:dyDescent="0.3">
      <c r="A83" s="252"/>
      <c r="B83" s="252"/>
      <c r="C83" s="43"/>
      <c r="D83" s="66"/>
      <c r="E83" s="43"/>
      <c r="F83" s="43"/>
    </row>
    <row r="84" spans="1:6" ht="15.75" customHeight="1" x14ac:dyDescent="0.3">
      <c r="A84" s="34"/>
      <c r="B84" s="34" t="s">
        <v>29</v>
      </c>
      <c r="C84" s="43"/>
      <c r="D84" s="66"/>
      <c r="E84" s="43"/>
      <c r="F84" s="43"/>
    </row>
    <row r="85" spans="1:6" ht="16.5" customHeight="1" x14ac:dyDescent="0.3">
      <c r="A85" s="264"/>
      <c r="B85" s="264"/>
      <c r="C85" s="43"/>
      <c r="D85" s="66"/>
      <c r="E85" s="43"/>
      <c r="F85" s="43"/>
    </row>
    <row r="86" spans="1:6" x14ac:dyDescent="0.3">
      <c r="A86" s="251"/>
      <c r="B86" s="251"/>
      <c r="C86" s="256" t="s">
        <v>30</v>
      </c>
      <c r="D86" s="256"/>
      <c r="E86" s="256"/>
      <c r="F86" s="256"/>
    </row>
    <row r="87" spans="1:6" ht="38.25" customHeight="1" x14ac:dyDescent="0.3">
      <c r="A87" s="254"/>
      <c r="B87" s="255"/>
      <c r="C87" s="39"/>
      <c r="D87" s="37"/>
      <c r="E87" s="250"/>
      <c r="F87" s="250"/>
    </row>
    <row r="88" spans="1:6" ht="10.5" customHeight="1" x14ac:dyDescent="0.3">
      <c r="A88" s="251"/>
      <c r="B88" s="251"/>
      <c r="C88" s="39"/>
      <c r="D88" s="41"/>
      <c r="E88" s="250"/>
      <c r="F88" s="250"/>
    </row>
    <row r="89" spans="1:6" ht="25.5" customHeight="1" x14ac:dyDescent="0.3">
      <c r="A89" s="39"/>
      <c r="B89" s="39"/>
      <c r="C89" s="39"/>
      <c r="D89" s="41"/>
      <c r="E89" s="41"/>
      <c r="F89" s="41"/>
    </row>
    <row r="90" spans="1:6" ht="16.5" customHeight="1" x14ac:dyDescent="0.3">
      <c r="A90" s="249"/>
      <c r="B90" s="249"/>
      <c r="C90" s="8"/>
      <c r="D90" s="37"/>
      <c r="E90" s="250"/>
      <c r="F90" s="250"/>
    </row>
    <row r="91" spans="1:6" x14ac:dyDescent="0.3">
      <c r="A91" s="251"/>
      <c r="B91" s="251"/>
      <c r="C91" s="39"/>
      <c r="D91" s="41"/>
      <c r="E91" s="250"/>
      <c r="F91" s="250"/>
    </row>
    <row r="92" spans="1:6" x14ac:dyDescent="0.3">
      <c r="A92" s="38"/>
      <c r="B92" s="38"/>
      <c r="C92" s="38"/>
    </row>
  </sheetData>
  <mergeCells count="29">
    <mergeCell ref="A90:B90"/>
    <mergeCell ref="E90:F90"/>
    <mergeCell ref="A91:B91"/>
    <mergeCell ref="E91:F91"/>
    <mergeCell ref="A86:B86"/>
    <mergeCell ref="C86:F86"/>
    <mergeCell ref="A87:B87"/>
    <mergeCell ref="E87:F87"/>
    <mergeCell ref="A88:B88"/>
    <mergeCell ref="E88:F88"/>
    <mergeCell ref="A85:B85"/>
    <mergeCell ref="B11:F11"/>
    <mergeCell ref="A12:A14"/>
    <mergeCell ref="B12:B14"/>
    <mergeCell ref="C12:C14"/>
    <mergeCell ref="D12:D14"/>
    <mergeCell ref="E12:E14"/>
    <mergeCell ref="F12:F14"/>
    <mergeCell ref="A68:B68"/>
    <mergeCell ref="A69:B69"/>
    <mergeCell ref="A70:B70"/>
    <mergeCell ref="A75:F75"/>
    <mergeCell ref="A83:B83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72"/>
  <sheetViews>
    <sheetView topLeftCell="A31" workbookViewId="0">
      <selection activeCell="I23" sqref="I23"/>
    </sheetView>
  </sheetViews>
  <sheetFormatPr defaultRowHeight="15" x14ac:dyDescent="0.25"/>
  <cols>
    <col min="2" max="2" width="33.140625" customWidth="1"/>
    <col min="4" max="4" width="9.85546875" customWidth="1"/>
    <col min="5" max="5" width="10.7109375" bestFit="1" customWidth="1"/>
    <col min="6" max="6" width="19" customWidth="1"/>
  </cols>
  <sheetData>
    <row r="1" spans="1:12" ht="23.25" x14ac:dyDescent="0.35">
      <c r="A1" s="113"/>
      <c r="B1" s="114"/>
      <c r="C1" s="115"/>
      <c r="D1" s="113"/>
      <c r="E1" s="338" t="s">
        <v>10</v>
      </c>
      <c r="F1" s="338"/>
      <c r="G1" s="114"/>
      <c r="H1" s="2"/>
    </row>
    <row r="2" spans="1:12" ht="23.25" x14ac:dyDescent="0.35">
      <c r="A2" s="113"/>
      <c r="B2" s="114"/>
      <c r="C2" s="115"/>
      <c r="D2" s="113"/>
      <c r="E2" s="116"/>
      <c r="F2" s="116"/>
      <c r="G2" s="114"/>
      <c r="H2" s="2"/>
    </row>
    <row r="3" spans="1:12" ht="23.25" x14ac:dyDescent="0.35">
      <c r="A3" s="115"/>
      <c r="B3" s="117" t="s">
        <v>11</v>
      </c>
      <c r="C3" s="339" t="s">
        <v>77</v>
      </c>
      <c r="D3" s="339"/>
      <c r="E3" s="339"/>
      <c r="F3" s="339"/>
      <c r="G3" s="114"/>
      <c r="H3" s="2"/>
    </row>
    <row r="4" spans="1:12" ht="23.25" x14ac:dyDescent="0.35">
      <c r="A4" s="115"/>
      <c r="B4" s="117"/>
      <c r="C4" s="118"/>
      <c r="D4" s="118"/>
      <c r="E4" s="119"/>
      <c r="F4" s="118"/>
      <c r="G4" s="114"/>
      <c r="H4" s="2"/>
    </row>
    <row r="5" spans="1:12" ht="23.25" x14ac:dyDescent="0.35">
      <c r="A5" s="113"/>
      <c r="B5" s="120" t="s">
        <v>12</v>
      </c>
      <c r="C5" s="339" t="s">
        <v>77</v>
      </c>
      <c r="D5" s="339"/>
      <c r="E5" s="339"/>
      <c r="F5" s="339"/>
      <c r="G5" s="114"/>
      <c r="H5" s="2"/>
    </row>
    <row r="6" spans="1:12" ht="23.25" x14ac:dyDescent="0.35">
      <c r="A6" s="113"/>
      <c r="B6" s="120"/>
      <c r="C6" s="118"/>
      <c r="D6" s="118"/>
      <c r="E6" s="119"/>
      <c r="F6" s="118"/>
      <c r="G6" s="114"/>
      <c r="H6" s="2"/>
    </row>
    <row r="7" spans="1:12" ht="23.25" x14ac:dyDescent="0.25">
      <c r="A7" s="115"/>
      <c r="B7" s="121" t="s">
        <v>13</v>
      </c>
      <c r="C7" s="320" t="s">
        <v>25</v>
      </c>
      <c r="D7" s="320"/>
      <c r="E7" s="320"/>
      <c r="F7" s="320"/>
      <c r="G7" s="320"/>
      <c r="H7" s="5"/>
    </row>
    <row r="8" spans="1:12" ht="23.25" x14ac:dyDescent="0.35">
      <c r="A8" s="113"/>
      <c r="B8" s="121" t="s">
        <v>14</v>
      </c>
      <c r="C8" s="339" t="s">
        <v>78</v>
      </c>
      <c r="D8" s="339"/>
      <c r="E8" s="339"/>
      <c r="F8" s="339"/>
      <c r="G8" s="114"/>
      <c r="H8" s="2"/>
    </row>
    <row r="9" spans="1:12" ht="23.25" x14ac:dyDescent="0.35">
      <c r="A9" s="113"/>
      <c r="B9" s="121"/>
      <c r="C9" s="339"/>
      <c r="D9" s="339"/>
      <c r="E9" s="339"/>
      <c r="F9" s="339"/>
      <c r="G9" s="114"/>
      <c r="H9" s="2"/>
    </row>
    <row r="10" spans="1:12" ht="20.25" x14ac:dyDescent="0.3">
      <c r="A10" s="322" t="s">
        <v>126</v>
      </c>
      <c r="B10" s="322"/>
      <c r="C10" s="322"/>
      <c r="D10" s="322"/>
      <c r="E10" s="322"/>
      <c r="F10" s="322"/>
      <c r="G10" s="114"/>
      <c r="H10" s="6"/>
    </row>
    <row r="11" spans="1:12" ht="21" thickBot="1" x14ac:dyDescent="0.35">
      <c r="A11" s="122"/>
      <c r="B11" s="322" t="s">
        <v>15</v>
      </c>
      <c r="C11" s="322"/>
      <c r="D11" s="322"/>
      <c r="E11" s="322"/>
      <c r="F11" s="322"/>
      <c r="G11" s="114"/>
      <c r="H11" s="6"/>
    </row>
    <row r="12" spans="1:12" ht="20.25" x14ac:dyDescent="0.3">
      <c r="A12" s="323" t="s">
        <v>16</v>
      </c>
      <c r="B12" s="326" t="s">
        <v>0</v>
      </c>
      <c r="C12" s="329" t="s">
        <v>17</v>
      </c>
      <c r="D12" s="326" t="s">
        <v>18</v>
      </c>
      <c r="E12" s="332" t="s">
        <v>19</v>
      </c>
      <c r="F12" s="335" t="s">
        <v>20</v>
      </c>
      <c r="G12" s="114"/>
      <c r="H12" s="6"/>
    </row>
    <row r="13" spans="1:12" ht="20.25" x14ac:dyDescent="0.3">
      <c r="A13" s="324"/>
      <c r="B13" s="327"/>
      <c r="C13" s="330"/>
      <c r="D13" s="327"/>
      <c r="E13" s="333"/>
      <c r="F13" s="336"/>
      <c r="G13" s="114"/>
      <c r="H13" s="6"/>
    </row>
    <row r="14" spans="1:12" ht="21" thickBot="1" x14ac:dyDescent="0.35">
      <c r="A14" s="325"/>
      <c r="B14" s="328"/>
      <c r="C14" s="331"/>
      <c r="D14" s="328"/>
      <c r="E14" s="334"/>
      <c r="F14" s="337"/>
      <c r="G14" s="114"/>
      <c r="H14" s="6"/>
    </row>
    <row r="15" spans="1:12" ht="20.25" x14ac:dyDescent="0.3">
      <c r="A15" s="110">
        <v>1</v>
      </c>
      <c r="B15" s="123">
        <v>2</v>
      </c>
      <c r="C15" s="109">
        <v>3</v>
      </c>
      <c r="D15" s="123">
        <v>4</v>
      </c>
      <c r="E15" s="111">
        <v>5</v>
      </c>
      <c r="F15" s="112">
        <v>6</v>
      </c>
      <c r="G15" s="114"/>
      <c r="H15" s="6"/>
    </row>
    <row r="16" spans="1:12" ht="47.25" x14ac:dyDescent="0.3">
      <c r="A16" s="110"/>
      <c r="B16" s="109" t="s">
        <v>122</v>
      </c>
      <c r="C16" s="109"/>
      <c r="D16" s="123"/>
      <c r="E16" s="111"/>
      <c r="F16" s="112"/>
      <c r="G16" s="114"/>
      <c r="H16" s="6"/>
      <c r="L16" t="s">
        <v>48</v>
      </c>
    </row>
    <row r="17" spans="1:8" ht="31.5" x14ac:dyDescent="0.3">
      <c r="A17" s="124">
        <v>1</v>
      </c>
      <c r="B17" s="125" t="s">
        <v>123</v>
      </c>
      <c r="C17" s="126" t="s">
        <v>131</v>
      </c>
      <c r="D17" s="206">
        <f>751.8</f>
        <v>751.8</v>
      </c>
      <c r="E17" s="222">
        <v>10</v>
      </c>
      <c r="F17" s="127">
        <f t="shared" ref="F17:F28" si="0">D17*E17</f>
        <v>7518</v>
      </c>
      <c r="G17" s="114"/>
      <c r="H17" s="54"/>
    </row>
    <row r="18" spans="1:8" ht="18.75" x14ac:dyDescent="0.3">
      <c r="A18" s="124">
        <v>2</v>
      </c>
      <c r="B18" s="128" t="s">
        <v>38</v>
      </c>
      <c r="C18" s="126" t="s">
        <v>21</v>
      </c>
      <c r="D18" s="206">
        <v>540</v>
      </c>
      <c r="E18" s="222">
        <v>75</v>
      </c>
      <c r="F18" s="127">
        <f t="shared" si="0"/>
        <v>40500</v>
      </c>
      <c r="G18" s="114"/>
      <c r="H18" s="54"/>
    </row>
    <row r="19" spans="1:8" ht="18.75" x14ac:dyDescent="0.3">
      <c r="A19" s="124">
        <v>3</v>
      </c>
      <c r="B19" s="129" t="s">
        <v>79</v>
      </c>
      <c r="C19" s="126" t="s">
        <v>1</v>
      </c>
      <c r="D19" s="206">
        <v>9.11</v>
      </c>
      <c r="E19" s="223">
        <v>312</v>
      </c>
      <c r="F19" s="127">
        <f t="shared" si="0"/>
        <v>2842.3199999999997</v>
      </c>
      <c r="G19" s="114"/>
      <c r="H19" s="54"/>
    </row>
    <row r="20" spans="1:8" ht="18.75" x14ac:dyDescent="0.3">
      <c r="A20" s="124">
        <v>4</v>
      </c>
      <c r="B20" s="129" t="s">
        <v>124</v>
      </c>
      <c r="C20" s="126" t="s">
        <v>1</v>
      </c>
      <c r="D20" s="206">
        <v>2.7869999999999999</v>
      </c>
      <c r="E20" s="224">
        <v>944</v>
      </c>
      <c r="F20" s="127">
        <f t="shared" si="0"/>
        <v>2630.9279999999999</v>
      </c>
      <c r="G20" s="114"/>
      <c r="H20" s="54"/>
    </row>
    <row r="21" spans="1:8" ht="18.75" x14ac:dyDescent="0.3">
      <c r="A21" s="124">
        <v>5</v>
      </c>
      <c r="B21" s="129" t="s">
        <v>43</v>
      </c>
      <c r="C21" s="126" t="s">
        <v>6</v>
      </c>
      <c r="D21" s="206">
        <v>7</v>
      </c>
      <c r="E21" s="223">
        <v>1226</v>
      </c>
      <c r="F21" s="127">
        <f t="shared" si="0"/>
        <v>8582</v>
      </c>
      <c r="G21" s="114"/>
      <c r="H21" s="54"/>
    </row>
    <row r="22" spans="1:8" ht="18.75" x14ac:dyDescent="0.3">
      <c r="A22" s="124">
        <v>6</v>
      </c>
      <c r="B22" s="129" t="s">
        <v>121</v>
      </c>
      <c r="C22" s="126" t="s">
        <v>6</v>
      </c>
      <c r="D22" s="206">
        <v>66.2</v>
      </c>
      <c r="E22" s="223">
        <v>946</v>
      </c>
      <c r="F22" s="127">
        <f t="shared" si="0"/>
        <v>62625.200000000004</v>
      </c>
      <c r="G22" s="114"/>
      <c r="H22" s="54"/>
    </row>
    <row r="23" spans="1:8" ht="18.75" x14ac:dyDescent="0.3">
      <c r="A23" s="124">
        <v>7</v>
      </c>
      <c r="B23" s="129" t="s">
        <v>31</v>
      </c>
      <c r="C23" s="126" t="s">
        <v>32</v>
      </c>
      <c r="D23" s="206">
        <v>100</v>
      </c>
      <c r="E23" s="223">
        <v>1.4</v>
      </c>
      <c r="F23" s="127">
        <f t="shared" si="0"/>
        <v>140</v>
      </c>
      <c r="G23" s="114"/>
      <c r="H23" s="54"/>
    </row>
    <row r="24" spans="1:8" ht="18.75" x14ac:dyDescent="0.3">
      <c r="A24" s="124">
        <v>8</v>
      </c>
      <c r="B24" s="129" t="s">
        <v>93</v>
      </c>
      <c r="C24" s="126" t="s">
        <v>32</v>
      </c>
      <c r="D24" s="206">
        <v>70</v>
      </c>
      <c r="E24" s="223">
        <v>1.4</v>
      </c>
      <c r="F24" s="127">
        <f t="shared" si="0"/>
        <v>98</v>
      </c>
      <c r="G24" s="114"/>
      <c r="H24" s="54"/>
    </row>
    <row r="25" spans="1:8" ht="18.75" x14ac:dyDescent="0.3">
      <c r="A25" s="124">
        <v>9</v>
      </c>
      <c r="B25" s="129" t="s">
        <v>33</v>
      </c>
      <c r="C25" s="126" t="s">
        <v>32</v>
      </c>
      <c r="D25" s="206">
        <v>0</v>
      </c>
      <c r="E25" s="223">
        <v>0</v>
      </c>
      <c r="F25" s="127">
        <f t="shared" si="0"/>
        <v>0</v>
      </c>
      <c r="G25" s="114"/>
      <c r="H25" s="54"/>
    </row>
    <row r="26" spans="1:8" ht="18.75" x14ac:dyDescent="0.3">
      <c r="A26" s="124">
        <v>10</v>
      </c>
      <c r="B26" s="129" t="s">
        <v>34</v>
      </c>
      <c r="C26" s="126" t="s">
        <v>5</v>
      </c>
      <c r="D26" s="206">
        <v>0</v>
      </c>
      <c r="E26" s="223">
        <v>0</v>
      </c>
      <c r="F26" s="127">
        <f t="shared" si="0"/>
        <v>0</v>
      </c>
      <c r="G26" s="114"/>
      <c r="H26" s="54"/>
    </row>
    <row r="27" spans="1:8" ht="18.75" x14ac:dyDescent="0.3">
      <c r="A27" s="124">
        <v>11</v>
      </c>
      <c r="B27" s="129" t="s">
        <v>35</v>
      </c>
      <c r="C27" s="126" t="s">
        <v>32</v>
      </c>
      <c r="D27" s="206">
        <v>30</v>
      </c>
      <c r="E27" s="223">
        <v>3.9</v>
      </c>
      <c r="F27" s="127">
        <f t="shared" si="0"/>
        <v>117</v>
      </c>
      <c r="G27" s="114"/>
      <c r="H27" s="54"/>
    </row>
    <row r="28" spans="1:8" ht="18.75" x14ac:dyDescent="0.3">
      <c r="A28" s="124">
        <v>12</v>
      </c>
      <c r="B28" s="129" t="s">
        <v>44</v>
      </c>
      <c r="C28" s="126" t="s">
        <v>5</v>
      </c>
      <c r="D28" s="206">
        <v>0</v>
      </c>
      <c r="E28" s="223">
        <v>0</v>
      </c>
      <c r="F28" s="127">
        <f t="shared" si="0"/>
        <v>0</v>
      </c>
      <c r="G28" s="114"/>
      <c r="H28" s="54"/>
    </row>
    <row r="29" spans="1:8" ht="18.75" x14ac:dyDescent="0.3">
      <c r="A29" s="124"/>
      <c r="B29" s="129"/>
      <c r="C29" s="126"/>
      <c r="D29" s="206"/>
      <c r="E29" s="225"/>
      <c r="F29" s="127"/>
      <c r="G29" s="114"/>
      <c r="H29" s="54"/>
    </row>
    <row r="30" spans="1:8" ht="18.75" x14ac:dyDescent="0.3">
      <c r="A30" s="165"/>
      <c r="B30" s="165"/>
      <c r="C30" s="165"/>
      <c r="D30" s="165"/>
      <c r="E30" s="165"/>
      <c r="F30" s="165"/>
      <c r="G30" s="114"/>
      <c r="H30" s="54"/>
    </row>
    <row r="31" spans="1:8" ht="18.75" x14ac:dyDescent="0.3">
      <c r="A31" s="165"/>
      <c r="B31" s="165"/>
      <c r="C31" s="165"/>
      <c r="D31" s="165"/>
      <c r="E31" s="165"/>
      <c r="F31" s="165"/>
      <c r="G31" s="114"/>
      <c r="H31" s="54"/>
    </row>
    <row r="32" spans="1:8" ht="47.25" x14ac:dyDescent="0.3">
      <c r="A32" s="126">
        <v>1</v>
      </c>
      <c r="B32" s="164" t="s">
        <v>47</v>
      </c>
      <c r="C32" s="126" t="s">
        <v>131</v>
      </c>
      <c r="D32" s="226">
        <v>360</v>
      </c>
      <c r="E32" s="227">
        <v>2</v>
      </c>
      <c r="F32" s="179">
        <f t="shared" ref="F32:F37" si="1">D32*E32</f>
        <v>720</v>
      </c>
      <c r="G32" s="114"/>
      <c r="H32" s="54"/>
    </row>
    <row r="33" spans="1:8" ht="18.75" x14ac:dyDescent="0.3">
      <c r="A33" s="124">
        <v>2</v>
      </c>
      <c r="B33" s="176" t="s">
        <v>156</v>
      </c>
      <c r="C33" s="126" t="s">
        <v>48</v>
      </c>
      <c r="D33" s="206"/>
      <c r="E33" s="224">
        <v>9.3000000000000007</v>
      </c>
      <c r="F33" s="131">
        <f t="shared" si="1"/>
        <v>0</v>
      </c>
      <c r="G33" s="114"/>
      <c r="H33" s="54"/>
    </row>
    <row r="34" spans="1:8" ht="18.75" x14ac:dyDescent="0.3">
      <c r="A34" s="124">
        <v>3</v>
      </c>
      <c r="B34" s="176" t="s">
        <v>49</v>
      </c>
      <c r="C34" s="126" t="s">
        <v>48</v>
      </c>
      <c r="D34" s="206">
        <v>240</v>
      </c>
      <c r="E34" s="224">
        <v>3.6</v>
      </c>
      <c r="F34" s="131">
        <f t="shared" si="1"/>
        <v>864</v>
      </c>
      <c r="G34" s="114"/>
      <c r="H34" s="54"/>
    </row>
    <row r="35" spans="1:8" ht="18.75" x14ac:dyDescent="0.3">
      <c r="A35" s="124">
        <v>4</v>
      </c>
      <c r="B35" s="176" t="s">
        <v>50</v>
      </c>
      <c r="C35" s="126" t="s">
        <v>48</v>
      </c>
      <c r="D35" s="206">
        <v>88</v>
      </c>
      <c r="E35" s="228">
        <v>4.5</v>
      </c>
      <c r="F35" s="131">
        <f t="shared" si="1"/>
        <v>396</v>
      </c>
      <c r="G35" s="114"/>
      <c r="H35" s="54"/>
    </row>
    <row r="36" spans="1:8" ht="18.75" x14ac:dyDescent="0.3">
      <c r="A36" s="124">
        <v>5</v>
      </c>
      <c r="B36" s="176" t="s">
        <v>51</v>
      </c>
      <c r="C36" s="126" t="s">
        <v>48</v>
      </c>
      <c r="D36" s="206">
        <v>76</v>
      </c>
      <c r="E36" s="228">
        <v>5.5</v>
      </c>
      <c r="F36" s="131">
        <f t="shared" si="1"/>
        <v>418</v>
      </c>
      <c r="G36" s="114"/>
      <c r="H36" s="54"/>
    </row>
    <row r="37" spans="1:8" ht="18.75" x14ac:dyDescent="0.3">
      <c r="A37" s="124">
        <v>6</v>
      </c>
      <c r="B37" s="176" t="s">
        <v>52</v>
      </c>
      <c r="C37" s="126" t="s">
        <v>48</v>
      </c>
      <c r="D37" s="206">
        <v>26</v>
      </c>
      <c r="E37" s="228">
        <v>7.4</v>
      </c>
      <c r="F37" s="131">
        <f t="shared" si="1"/>
        <v>192.4</v>
      </c>
      <c r="G37" s="114"/>
      <c r="H37" s="54"/>
    </row>
    <row r="38" spans="1:8" ht="18.75" x14ac:dyDescent="0.3">
      <c r="A38" s="165"/>
      <c r="B38" s="165"/>
      <c r="C38" s="165"/>
      <c r="D38" s="165"/>
      <c r="E38" s="165"/>
      <c r="F38" s="165"/>
      <c r="G38" s="114"/>
      <c r="H38" s="54"/>
    </row>
    <row r="39" spans="1:8" ht="18.75" x14ac:dyDescent="0.3">
      <c r="A39" s="165"/>
      <c r="B39" s="165"/>
      <c r="C39" s="165"/>
      <c r="D39" s="165"/>
      <c r="E39" s="165"/>
      <c r="F39" s="165"/>
      <c r="G39" s="114"/>
      <c r="H39" s="54"/>
    </row>
    <row r="40" spans="1:8" ht="18.75" x14ac:dyDescent="0.3">
      <c r="A40" s="165"/>
      <c r="B40" s="165"/>
      <c r="C40" s="165"/>
      <c r="D40" s="165"/>
      <c r="E40" s="165"/>
      <c r="F40" s="165"/>
      <c r="G40" s="114"/>
      <c r="H40" s="54"/>
    </row>
    <row r="41" spans="1:8" ht="18.75" x14ac:dyDescent="0.3">
      <c r="A41" s="126"/>
      <c r="B41" s="164" t="s">
        <v>70</v>
      </c>
      <c r="C41" s="126"/>
      <c r="D41" s="226"/>
      <c r="E41" s="223"/>
      <c r="F41" s="178"/>
      <c r="G41" s="114"/>
      <c r="H41" s="54"/>
    </row>
    <row r="42" spans="1:8" ht="18.75" x14ac:dyDescent="0.3">
      <c r="A42" s="124">
        <v>1</v>
      </c>
      <c r="B42" s="129" t="s">
        <v>71</v>
      </c>
      <c r="C42" s="126" t="s">
        <v>131</v>
      </c>
      <c r="D42" s="206">
        <f>60707/25</f>
        <v>2428.2800000000002</v>
      </c>
      <c r="E42" s="229">
        <v>2</v>
      </c>
      <c r="F42" s="130">
        <f>D42*E42</f>
        <v>4856.5600000000004</v>
      </c>
      <c r="G42" s="114"/>
      <c r="H42" s="54"/>
    </row>
    <row r="43" spans="1:8" ht="18.75" x14ac:dyDescent="0.3">
      <c r="A43" s="124">
        <v>4</v>
      </c>
      <c r="B43" s="129" t="s">
        <v>54</v>
      </c>
      <c r="C43" s="126" t="s">
        <v>5</v>
      </c>
      <c r="D43" s="206">
        <v>15264</v>
      </c>
      <c r="E43" s="224">
        <v>0.27</v>
      </c>
      <c r="F43" s="130">
        <f>D43*E43</f>
        <v>4121.2800000000007</v>
      </c>
      <c r="G43" s="114"/>
      <c r="H43" s="54"/>
    </row>
    <row r="44" spans="1:8" ht="18.75" x14ac:dyDescent="0.3">
      <c r="A44" s="124">
        <v>5</v>
      </c>
      <c r="B44" s="129" t="s">
        <v>119</v>
      </c>
      <c r="C44" s="126" t="s">
        <v>5</v>
      </c>
      <c r="D44" s="206">
        <v>45443</v>
      </c>
      <c r="E44" s="230">
        <v>0.11</v>
      </c>
      <c r="F44" s="130">
        <f>D44*E44</f>
        <v>4998.7300000000005</v>
      </c>
      <c r="G44" s="114"/>
      <c r="H44" s="54"/>
    </row>
    <row r="45" spans="1:8" ht="18.75" x14ac:dyDescent="0.3">
      <c r="A45" s="124">
        <v>6</v>
      </c>
      <c r="B45" s="129" t="s">
        <v>120</v>
      </c>
      <c r="C45" s="126" t="s">
        <v>6</v>
      </c>
      <c r="D45" s="206">
        <v>120</v>
      </c>
      <c r="E45" s="231">
        <v>139.83000000000001</v>
      </c>
      <c r="F45" s="131">
        <f>D45*E45</f>
        <v>16779.600000000002</v>
      </c>
      <c r="G45" s="114"/>
      <c r="H45" s="54"/>
    </row>
    <row r="46" spans="1:8" ht="18.75" x14ac:dyDescent="0.3">
      <c r="A46" s="165"/>
      <c r="B46" s="165"/>
      <c r="C46" s="165"/>
      <c r="D46" s="165"/>
      <c r="E46" s="165"/>
      <c r="F46" s="165"/>
      <c r="G46" s="114"/>
      <c r="H46" s="54"/>
    </row>
    <row r="47" spans="1:8" ht="18.75" x14ac:dyDescent="0.3">
      <c r="A47" s="165"/>
      <c r="B47" s="165"/>
      <c r="C47" s="165"/>
      <c r="D47" s="165"/>
      <c r="E47" s="165"/>
      <c r="F47" s="165"/>
      <c r="G47" s="114"/>
      <c r="H47" s="54"/>
    </row>
    <row r="48" spans="1:8" ht="18.75" x14ac:dyDescent="0.3">
      <c r="A48" s="126"/>
      <c r="B48" s="177"/>
      <c r="C48" s="126"/>
      <c r="D48" s="226"/>
      <c r="E48" s="223"/>
      <c r="F48" s="178"/>
      <c r="G48" s="114"/>
      <c r="H48" s="54"/>
    </row>
    <row r="49" spans="1:8" ht="18.75" x14ac:dyDescent="0.3">
      <c r="A49" s="126"/>
      <c r="B49" s="177"/>
      <c r="C49" s="126"/>
      <c r="D49" s="226"/>
      <c r="E49" s="223"/>
      <c r="F49" s="178"/>
      <c r="G49" s="114"/>
      <c r="H49" s="54"/>
    </row>
    <row r="50" spans="1:8" ht="18.75" x14ac:dyDescent="0.3">
      <c r="A50" s="126"/>
      <c r="B50" s="177"/>
      <c r="C50" s="126"/>
      <c r="D50" s="226"/>
      <c r="E50" s="223"/>
      <c r="F50" s="178"/>
      <c r="G50" s="114"/>
      <c r="H50" s="54"/>
    </row>
    <row r="51" spans="1:8" ht="20.25" x14ac:dyDescent="0.3">
      <c r="A51" s="126"/>
      <c r="B51" s="177"/>
      <c r="C51" s="126"/>
      <c r="D51" s="226"/>
      <c r="E51" s="232"/>
      <c r="F51" s="178"/>
      <c r="G51" s="114"/>
      <c r="H51" s="6"/>
    </row>
    <row r="52" spans="1:8" ht="20.25" x14ac:dyDescent="0.3">
      <c r="A52" s="124"/>
      <c r="B52" s="128"/>
      <c r="C52" s="126"/>
      <c r="D52" s="206"/>
      <c r="E52" s="233"/>
      <c r="F52" s="127"/>
      <c r="G52" s="114"/>
      <c r="H52" s="6"/>
    </row>
    <row r="53" spans="1:8" ht="23.25" x14ac:dyDescent="0.35">
      <c r="A53" s="316" t="s">
        <v>22</v>
      </c>
      <c r="B53" s="317"/>
      <c r="C53" s="132"/>
      <c r="D53" s="234"/>
      <c r="E53" s="235"/>
      <c r="F53" s="133">
        <f>SUM(F17:F52)</f>
        <v>158400.01800000001</v>
      </c>
      <c r="G53" s="134"/>
      <c r="H53" s="25"/>
    </row>
    <row r="54" spans="1:8" ht="23.25" x14ac:dyDescent="0.35">
      <c r="A54" s="316" t="s">
        <v>23</v>
      </c>
      <c r="B54" s="317"/>
      <c r="C54" s="132"/>
      <c r="D54" s="234"/>
      <c r="E54" s="235"/>
      <c r="F54" s="133">
        <f>F53*0.18</f>
        <v>28512.003240000002</v>
      </c>
      <c r="G54" s="134"/>
      <c r="H54" s="25"/>
    </row>
    <row r="55" spans="1:8" ht="24" thickBot="1" x14ac:dyDescent="0.4">
      <c r="A55" s="318" t="s">
        <v>24</v>
      </c>
      <c r="B55" s="319"/>
      <c r="C55" s="135"/>
      <c r="D55" s="135"/>
      <c r="E55" s="136"/>
      <c r="F55" s="137">
        <f>SUM(F53:F54)</f>
        <v>186912.02124</v>
      </c>
      <c r="G55" s="134"/>
      <c r="H55" s="25"/>
    </row>
    <row r="56" spans="1:8" ht="20.25" x14ac:dyDescent="0.3">
      <c r="A56" s="138"/>
      <c r="B56" s="138"/>
      <c r="C56" s="139"/>
      <c r="D56" s="139"/>
      <c r="E56" s="140"/>
      <c r="F56" s="141"/>
      <c r="G56" s="134"/>
      <c r="H56" s="33"/>
    </row>
    <row r="57" spans="1:8" ht="20.25" x14ac:dyDescent="0.3">
      <c r="A57" s="138"/>
      <c r="B57" s="138"/>
      <c r="C57" s="139"/>
      <c r="D57" s="139"/>
      <c r="E57" s="140"/>
      <c r="F57" s="141"/>
      <c r="G57" s="134"/>
      <c r="H57" s="33"/>
    </row>
    <row r="58" spans="1:8" ht="20.25" x14ac:dyDescent="0.3">
      <c r="A58" s="138"/>
      <c r="B58" s="138"/>
      <c r="C58" s="139"/>
      <c r="D58" s="139"/>
      <c r="E58" s="140"/>
      <c r="F58" s="141"/>
      <c r="G58" s="134"/>
      <c r="H58" s="33"/>
    </row>
    <row r="59" spans="1:8" ht="20.25" x14ac:dyDescent="0.3">
      <c r="A59" s="122"/>
      <c r="B59" s="142"/>
      <c r="C59" s="115"/>
      <c r="D59" s="115"/>
      <c r="E59" s="143"/>
      <c r="F59" s="144"/>
      <c r="G59" s="114"/>
      <c r="H59" s="6"/>
    </row>
    <row r="60" spans="1:8" ht="20.25" x14ac:dyDescent="0.3">
      <c r="A60" s="311" t="s">
        <v>28</v>
      </c>
      <c r="B60" s="311"/>
      <c r="C60" s="311"/>
      <c r="D60" s="311"/>
      <c r="E60" s="311"/>
      <c r="F60" s="311"/>
      <c r="G60" s="145"/>
      <c r="H60" s="38"/>
    </row>
    <row r="61" spans="1:8" ht="20.25" x14ac:dyDescent="0.3">
      <c r="A61" s="122"/>
      <c r="B61" s="142"/>
      <c r="C61" s="146"/>
      <c r="D61" s="146"/>
      <c r="E61" s="146" t="s">
        <v>30</v>
      </c>
      <c r="F61" s="146"/>
      <c r="G61" s="114"/>
      <c r="H61" s="6"/>
    </row>
    <row r="62" spans="1:8" ht="20.25" x14ac:dyDescent="0.3">
      <c r="A62" s="114"/>
      <c r="B62" s="114"/>
      <c r="C62" s="146"/>
      <c r="D62" s="146"/>
      <c r="E62" s="146"/>
      <c r="F62" s="146"/>
      <c r="G62" s="114"/>
      <c r="H62" s="6"/>
    </row>
    <row r="63" spans="1:8" ht="20.25" x14ac:dyDescent="0.3">
      <c r="A63" s="114"/>
      <c r="B63" s="114"/>
      <c r="C63" s="146"/>
      <c r="D63" s="146"/>
      <c r="E63" s="146"/>
      <c r="F63" s="146"/>
      <c r="G63" s="114"/>
      <c r="H63" s="6"/>
    </row>
    <row r="64" spans="1:8" ht="20.25" x14ac:dyDescent="0.3">
      <c r="A64" s="114"/>
      <c r="B64" s="114"/>
      <c r="C64" s="146"/>
      <c r="D64" s="146"/>
      <c r="E64" s="146"/>
      <c r="F64" s="146"/>
      <c r="G64" s="114"/>
      <c r="H64" s="6"/>
    </row>
    <row r="65" spans="1:8" ht="20.25" x14ac:dyDescent="0.3">
      <c r="A65" s="114"/>
      <c r="B65" s="114"/>
      <c r="C65" s="146"/>
      <c r="D65" s="146"/>
      <c r="E65" s="146"/>
      <c r="F65" s="146"/>
      <c r="G65" s="114"/>
      <c r="H65" s="6"/>
    </row>
    <row r="66" spans="1:8" ht="20.25" x14ac:dyDescent="0.3">
      <c r="A66" s="114"/>
      <c r="B66" s="114"/>
      <c r="C66" s="146"/>
      <c r="D66" s="146"/>
      <c r="E66" s="146"/>
      <c r="F66" s="146"/>
      <c r="G66" s="114"/>
      <c r="H66" s="6"/>
    </row>
    <row r="67" spans="1:8" ht="20.25" x14ac:dyDescent="0.3">
      <c r="A67" s="114"/>
      <c r="B67" s="114"/>
      <c r="C67" s="146"/>
      <c r="D67" s="146"/>
      <c r="E67" s="146"/>
      <c r="F67" s="146"/>
      <c r="G67" s="114"/>
      <c r="H67" s="6"/>
    </row>
    <row r="68" spans="1:8" ht="20.25" x14ac:dyDescent="0.3">
      <c r="A68" s="320"/>
      <c r="B68" s="320"/>
      <c r="C68" s="146"/>
      <c r="D68" s="146"/>
      <c r="E68" s="146"/>
      <c r="F68" s="146"/>
      <c r="G68" s="114"/>
      <c r="H68" s="6"/>
    </row>
    <row r="69" spans="1:8" ht="20.25" x14ac:dyDescent="0.3">
      <c r="A69" s="142"/>
      <c r="B69" s="142" t="s">
        <v>29</v>
      </c>
      <c r="C69" s="146"/>
      <c r="D69" s="146"/>
      <c r="E69" s="146" t="s">
        <v>30</v>
      </c>
      <c r="F69" s="146"/>
      <c r="G69" s="114"/>
      <c r="H69" s="6"/>
    </row>
    <row r="70" spans="1:8" ht="20.25" x14ac:dyDescent="0.3">
      <c r="A70" s="321"/>
      <c r="B70" s="321"/>
      <c r="C70" s="146"/>
      <c r="D70" s="146"/>
      <c r="E70" s="146"/>
      <c r="F70" s="146"/>
      <c r="G70" s="114"/>
      <c r="H70" s="6"/>
    </row>
    <row r="71" spans="1:8" ht="20.25" x14ac:dyDescent="0.3">
      <c r="A71" s="311"/>
      <c r="B71" s="311"/>
      <c r="C71" s="312"/>
      <c r="D71" s="312"/>
      <c r="E71" s="312"/>
      <c r="F71" s="312"/>
      <c r="G71" s="114"/>
      <c r="H71" s="6"/>
    </row>
    <row r="72" spans="1:8" ht="20.25" x14ac:dyDescent="0.3">
      <c r="A72" s="313"/>
      <c r="B72" s="314"/>
      <c r="C72" s="147"/>
      <c r="D72" s="122"/>
      <c r="E72" s="315"/>
      <c r="F72" s="315"/>
      <c r="G72" s="114"/>
      <c r="H72" s="6"/>
    </row>
  </sheetData>
  <mergeCells count="23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  <mergeCell ref="A71:B71"/>
    <mergeCell ref="C71:F71"/>
    <mergeCell ref="A72:B72"/>
    <mergeCell ref="E72:F72"/>
    <mergeCell ref="A53:B53"/>
    <mergeCell ref="A54:B54"/>
    <mergeCell ref="A55:B55"/>
    <mergeCell ref="A60:F60"/>
    <mergeCell ref="A68:B68"/>
    <mergeCell ref="A70:B70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71"/>
  <sheetViews>
    <sheetView topLeftCell="A25" workbookViewId="0">
      <selection activeCell="I15" sqref="I15"/>
    </sheetView>
  </sheetViews>
  <sheetFormatPr defaultRowHeight="15" x14ac:dyDescent="0.25"/>
  <cols>
    <col min="1" max="1" width="6.85546875" customWidth="1"/>
    <col min="2" max="2" width="43.42578125" customWidth="1"/>
    <col min="4" max="4" width="12.140625" customWidth="1"/>
    <col min="5" max="5" width="10.85546875" customWidth="1"/>
    <col min="6" max="6" width="20.5703125" customWidth="1"/>
  </cols>
  <sheetData>
    <row r="1" spans="1:7" ht="18.75" x14ac:dyDescent="0.3">
      <c r="A1" s="78"/>
      <c r="B1" s="54"/>
      <c r="C1" s="79"/>
      <c r="D1" s="78"/>
      <c r="E1" s="285" t="s">
        <v>10</v>
      </c>
      <c r="F1" s="285"/>
      <c r="G1" s="54"/>
    </row>
    <row r="2" spans="1:7" ht="18.75" x14ac:dyDescent="0.3">
      <c r="A2" s="78"/>
      <c r="B2" s="54"/>
      <c r="C2" s="79"/>
      <c r="D2" s="78"/>
      <c r="E2" s="80"/>
      <c r="F2" s="80"/>
      <c r="G2" s="54"/>
    </row>
    <row r="3" spans="1:7" ht="18.75" x14ac:dyDescent="0.3">
      <c r="A3" s="79"/>
      <c r="B3" s="81" t="s">
        <v>11</v>
      </c>
      <c r="C3" s="286" t="s">
        <v>77</v>
      </c>
      <c r="D3" s="286"/>
      <c r="E3" s="286"/>
      <c r="F3" s="286"/>
      <c r="G3" s="54"/>
    </row>
    <row r="4" spans="1:7" ht="18.75" x14ac:dyDescent="0.3">
      <c r="A4" s="79"/>
      <c r="B4" s="81"/>
      <c r="C4" s="82"/>
      <c r="D4" s="82"/>
      <c r="E4" s="83"/>
      <c r="F4" s="82"/>
      <c r="G4" s="54"/>
    </row>
    <row r="5" spans="1:7" ht="18.75" x14ac:dyDescent="0.3">
      <c r="A5" s="78"/>
      <c r="B5" s="84" t="s">
        <v>12</v>
      </c>
      <c r="C5" s="286" t="s">
        <v>77</v>
      </c>
      <c r="D5" s="286"/>
      <c r="E5" s="286"/>
      <c r="F5" s="286"/>
      <c r="G5" s="54"/>
    </row>
    <row r="6" spans="1:7" ht="18.75" x14ac:dyDescent="0.3">
      <c r="A6" s="78"/>
      <c r="B6" s="84"/>
      <c r="C6" s="82"/>
      <c r="D6" s="82"/>
      <c r="E6" s="83"/>
      <c r="F6" s="82"/>
      <c r="G6" s="54"/>
    </row>
    <row r="7" spans="1:7" ht="18.75" x14ac:dyDescent="0.25">
      <c r="A7" s="79"/>
      <c r="B7" s="85" t="s">
        <v>13</v>
      </c>
      <c r="C7" s="287" t="s">
        <v>25</v>
      </c>
      <c r="D7" s="287"/>
      <c r="E7" s="287"/>
      <c r="F7" s="287"/>
      <c r="G7" s="287"/>
    </row>
    <row r="8" spans="1:7" ht="18.75" x14ac:dyDescent="0.3">
      <c r="A8" s="78"/>
      <c r="B8" s="85" t="s">
        <v>14</v>
      </c>
      <c r="C8" s="286" t="s">
        <v>78</v>
      </c>
      <c r="D8" s="286"/>
      <c r="E8" s="286"/>
      <c r="F8" s="286"/>
      <c r="G8" s="54"/>
    </row>
    <row r="9" spans="1:7" ht="18.75" x14ac:dyDescent="0.3">
      <c r="A9" s="78"/>
      <c r="B9" s="85"/>
      <c r="C9" s="286"/>
      <c r="D9" s="286"/>
      <c r="E9" s="286"/>
      <c r="F9" s="286"/>
      <c r="G9" s="54"/>
    </row>
    <row r="10" spans="1:7" ht="18.75" x14ac:dyDescent="0.3">
      <c r="A10" s="292" t="s">
        <v>133</v>
      </c>
      <c r="B10" s="292"/>
      <c r="C10" s="292"/>
      <c r="D10" s="292"/>
      <c r="E10" s="292"/>
      <c r="F10" s="292"/>
      <c r="G10" s="54"/>
    </row>
    <row r="11" spans="1:7" ht="19.5" thickBot="1" x14ac:dyDescent="0.35">
      <c r="A11" s="86"/>
      <c r="B11" s="292" t="s">
        <v>15</v>
      </c>
      <c r="C11" s="292"/>
      <c r="D11" s="292"/>
      <c r="E11" s="292"/>
      <c r="F11" s="292"/>
      <c r="G11" s="54"/>
    </row>
    <row r="12" spans="1:7" ht="18.75" x14ac:dyDescent="0.3">
      <c r="A12" s="293" t="s">
        <v>16</v>
      </c>
      <c r="B12" s="296" t="s">
        <v>0</v>
      </c>
      <c r="C12" s="299" t="s">
        <v>17</v>
      </c>
      <c r="D12" s="296" t="s">
        <v>18</v>
      </c>
      <c r="E12" s="341" t="s">
        <v>19</v>
      </c>
      <c r="F12" s="344" t="s">
        <v>20</v>
      </c>
      <c r="G12" s="54"/>
    </row>
    <row r="13" spans="1:7" ht="18.75" x14ac:dyDescent="0.3">
      <c r="A13" s="294"/>
      <c r="B13" s="297"/>
      <c r="C13" s="300"/>
      <c r="D13" s="297"/>
      <c r="E13" s="342"/>
      <c r="F13" s="345"/>
      <c r="G13" s="54"/>
    </row>
    <row r="14" spans="1:7" ht="19.5" thickBot="1" x14ac:dyDescent="0.35">
      <c r="A14" s="295"/>
      <c r="B14" s="298"/>
      <c r="C14" s="301"/>
      <c r="D14" s="298"/>
      <c r="E14" s="343"/>
      <c r="F14" s="346"/>
      <c r="G14" s="54"/>
    </row>
    <row r="15" spans="1:7" ht="18.75" x14ac:dyDescent="0.3">
      <c r="A15" s="87">
        <v>1</v>
      </c>
      <c r="B15" s="88">
        <v>2</v>
      </c>
      <c r="C15" s="89">
        <v>3</v>
      </c>
      <c r="D15" s="88">
        <v>4</v>
      </c>
      <c r="E15" s="90">
        <v>5</v>
      </c>
      <c r="F15" s="91">
        <v>6</v>
      </c>
      <c r="G15" s="54"/>
    </row>
    <row r="16" spans="1:7" ht="30.6" customHeight="1" x14ac:dyDescent="0.3">
      <c r="A16" s="110"/>
      <c r="B16" s="109" t="s">
        <v>129</v>
      </c>
      <c r="C16" s="109"/>
      <c r="D16" s="123"/>
      <c r="E16" s="111"/>
      <c r="F16" s="112"/>
      <c r="G16" s="54"/>
    </row>
    <row r="17" spans="1:7" ht="35.450000000000003" customHeight="1" x14ac:dyDescent="0.3">
      <c r="A17" s="49">
        <v>1</v>
      </c>
      <c r="B17" s="60" t="s">
        <v>130</v>
      </c>
      <c r="C17" s="51" t="s">
        <v>27</v>
      </c>
      <c r="D17" s="52">
        <v>1417</v>
      </c>
      <c r="E17" s="69">
        <v>10</v>
      </c>
      <c r="F17" s="53">
        <f t="shared" ref="F17:F28" si="0">D17*E17</f>
        <v>14170</v>
      </c>
      <c r="G17" s="54"/>
    </row>
    <row r="18" spans="1:7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53">
        <f t="shared" si="0"/>
        <v>40500</v>
      </c>
      <c r="G18" s="54"/>
    </row>
    <row r="19" spans="1:7" ht="18.75" x14ac:dyDescent="0.3">
      <c r="A19" s="49">
        <v>3</v>
      </c>
      <c r="B19" s="50" t="s">
        <v>79</v>
      </c>
      <c r="C19" s="51" t="s">
        <v>1</v>
      </c>
      <c r="D19" s="167">
        <v>9.11</v>
      </c>
      <c r="E19" s="56">
        <v>312</v>
      </c>
      <c r="F19" s="53">
        <f t="shared" si="0"/>
        <v>2842.3199999999997</v>
      </c>
      <c r="G19" s="54"/>
    </row>
    <row r="20" spans="1:7" ht="18.75" x14ac:dyDescent="0.3">
      <c r="A20" s="49">
        <v>4</v>
      </c>
      <c r="B20" s="50" t="s">
        <v>124</v>
      </c>
      <c r="C20" s="51" t="s">
        <v>1</v>
      </c>
      <c r="D20" s="167">
        <v>2.7869999999999999</v>
      </c>
      <c r="E20" s="195">
        <v>944</v>
      </c>
      <c r="F20" s="53">
        <f t="shared" si="0"/>
        <v>2630.9279999999999</v>
      </c>
      <c r="G20" s="54"/>
    </row>
    <row r="21" spans="1:7" ht="18.75" x14ac:dyDescent="0.3">
      <c r="A21" s="49">
        <v>5</v>
      </c>
      <c r="B21" s="50" t="s">
        <v>43</v>
      </c>
      <c r="C21" s="51" t="s">
        <v>6</v>
      </c>
      <c r="D21" s="167">
        <v>7</v>
      </c>
      <c r="E21" s="56">
        <v>1226</v>
      </c>
      <c r="F21" s="53">
        <f t="shared" si="0"/>
        <v>8582</v>
      </c>
      <c r="G21" s="54"/>
    </row>
    <row r="22" spans="1:7" ht="18.75" x14ac:dyDescent="0.3">
      <c r="A22" s="49">
        <v>6</v>
      </c>
      <c r="B22" s="50" t="s">
        <v>121</v>
      </c>
      <c r="C22" s="51" t="s">
        <v>6</v>
      </c>
      <c r="D22" s="167">
        <v>66.2</v>
      </c>
      <c r="E22" s="56">
        <v>946</v>
      </c>
      <c r="F22" s="53">
        <f t="shared" si="0"/>
        <v>62625.200000000004</v>
      </c>
      <c r="G22" s="54"/>
    </row>
    <row r="23" spans="1:7" ht="18.75" x14ac:dyDescent="0.3">
      <c r="A23" s="49">
        <v>7</v>
      </c>
      <c r="B23" s="50" t="s">
        <v>31</v>
      </c>
      <c r="C23" s="51" t="s">
        <v>32</v>
      </c>
      <c r="D23" s="167">
        <v>100</v>
      </c>
      <c r="E23" s="56">
        <v>1.4</v>
      </c>
      <c r="F23" s="53">
        <f t="shared" si="0"/>
        <v>140</v>
      </c>
      <c r="G23" s="54"/>
    </row>
    <row r="24" spans="1:7" ht="18.75" x14ac:dyDescent="0.3">
      <c r="A24" s="49">
        <v>8</v>
      </c>
      <c r="B24" s="50" t="s">
        <v>93</v>
      </c>
      <c r="C24" s="51" t="s">
        <v>32</v>
      </c>
      <c r="D24" s="167">
        <v>70</v>
      </c>
      <c r="E24" s="56">
        <v>1.4</v>
      </c>
      <c r="F24" s="53">
        <f t="shared" si="0"/>
        <v>98</v>
      </c>
      <c r="G24" s="54"/>
    </row>
    <row r="25" spans="1:7" ht="18.75" x14ac:dyDescent="0.3">
      <c r="A25" s="49">
        <v>9</v>
      </c>
      <c r="B25" s="50" t="s">
        <v>33</v>
      </c>
      <c r="C25" s="51" t="s">
        <v>32</v>
      </c>
      <c r="D25" s="167">
        <v>650</v>
      </c>
      <c r="E25" s="56">
        <v>1.3</v>
      </c>
      <c r="F25" s="53">
        <f t="shared" si="0"/>
        <v>845</v>
      </c>
      <c r="G25" s="54"/>
    </row>
    <row r="26" spans="1:7" ht="18.75" x14ac:dyDescent="0.3">
      <c r="A26" s="49">
        <v>10</v>
      </c>
      <c r="B26" s="50" t="s">
        <v>34</v>
      </c>
      <c r="C26" s="51" t="s">
        <v>5</v>
      </c>
      <c r="D26" s="167">
        <v>0</v>
      </c>
      <c r="E26" s="56">
        <v>0</v>
      </c>
      <c r="F26" s="53">
        <f t="shared" si="0"/>
        <v>0</v>
      </c>
      <c r="G26" s="54"/>
    </row>
    <row r="27" spans="1:7" ht="18.75" x14ac:dyDescent="0.3">
      <c r="A27" s="49">
        <v>11</v>
      </c>
      <c r="B27" s="50" t="s">
        <v>35</v>
      </c>
      <c r="C27" s="51" t="s">
        <v>32</v>
      </c>
      <c r="D27" s="167">
        <v>0</v>
      </c>
      <c r="E27" s="56">
        <v>0</v>
      </c>
      <c r="F27" s="53">
        <f t="shared" si="0"/>
        <v>0</v>
      </c>
      <c r="G27" s="54"/>
    </row>
    <row r="28" spans="1:7" ht="18.75" x14ac:dyDescent="0.3">
      <c r="A28" s="49">
        <v>12</v>
      </c>
      <c r="B28" s="50" t="s">
        <v>44</v>
      </c>
      <c r="C28" s="51" t="s">
        <v>5</v>
      </c>
      <c r="D28" s="167">
        <v>0</v>
      </c>
      <c r="E28" s="56">
        <v>0</v>
      </c>
      <c r="F28" s="53">
        <f t="shared" si="0"/>
        <v>0</v>
      </c>
      <c r="G28" s="54"/>
    </row>
    <row r="29" spans="1:7" ht="18.75" x14ac:dyDescent="0.3">
      <c r="A29" s="49"/>
      <c r="B29" s="50"/>
      <c r="C29" s="51"/>
      <c r="D29" s="167"/>
      <c r="E29" s="61"/>
      <c r="F29" s="53"/>
      <c r="G29" s="54"/>
    </row>
    <row r="30" spans="1:7" ht="29.45" customHeight="1" x14ac:dyDescent="0.3">
      <c r="A30" s="49"/>
      <c r="B30" s="89" t="s">
        <v>157</v>
      </c>
      <c r="C30" s="51"/>
      <c r="D30" s="167"/>
      <c r="E30" s="56"/>
      <c r="F30" s="53"/>
      <c r="G30" s="54"/>
    </row>
    <row r="31" spans="1:7" ht="18.75" x14ac:dyDescent="0.3">
      <c r="A31" s="49">
        <v>1</v>
      </c>
      <c r="B31" s="50" t="s">
        <v>158</v>
      </c>
      <c r="C31" s="51" t="s">
        <v>27</v>
      </c>
      <c r="D31" s="167">
        <f>60707/25</f>
        <v>2428.2800000000002</v>
      </c>
      <c r="E31" s="207">
        <v>2</v>
      </c>
      <c r="F31" s="73">
        <f>D31*E31</f>
        <v>4856.5600000000004</v>
      </c>
      <c r="G31" s="54"/>
    </row>
    <row r="32" spans="1:7" ht="18.75" x14ac:dyDescent="0.3">
      <c r="A32" s="49">
        <v>4</v>
      </c>
      <c r="B32" s="50" t="s">
        <v>125</v>
      </c>
      <c r="C32" s="51" t="s">
        <v>5</v>
      </c>
      <c r="D32" s="167">
        <v>15264</v>
      </c>
      <c r="E32" s="195">
        <v>0.11</v>
      </c>
      <c r="F32" s="73">
        <f>D32*E32</f>
        <v>1679.04</v>
      </c>
      <c r="G32" s="54"/>
    </row>
    <row r="33" spans="1:7" ht="18.75" x14ac:dyDescent="0.3">
      <c r="A33" s="49">
        <v>5</v>
      </c>
      <c r="B33" s="50" t="s">
        <v>119</v>
      </c>
      <c r="C33" s="51" t="s">
        <v>5</v>
      </c>
      <c r="D33" s="167">
        <v>45443</v>
      </c>
      <c r="E33" s="208">
        <v>0.11</v>
      </c>
      <c r="F33" s="73">
        <f>D33*E33</f>
        <v>4998.7300000000005</v>
      </c>
      <c r="G33" s="54"/>
    </row>
    <row r="34" spans="1:7" ht="18.75" x14ac:dyDescent="0.3">
      <c r="A34" s="49">
        <v>6</v>
      </c>
      <c r="B34" s="50" t="s">
        <v>120</v>
      </c>
      <c r="C34" s="51" t="s">
        <v>6</v>
      </c>
      <c r="D34" s="167">
        <v>120</v>
      </c>
      <c r="E34" s="194">
        <v>139.83000000000001</v>
      </c>
      <c r="F34" s="72">
        <f>D34*E34</f>
        <v>16779.600000000002</v>
      </c>
      <c r="G34" s="54"/>
    </row>
    <row r="35" spans="1:7" ht="18.75" x14ac:dyDescent="0.3">
      <c r="A35" s="49"/>
      <c r="B35" s="50"/>
      <c r="C35" s="51"/>
      <c r="D35" s="167"/>
      <c r="E35" s="56"/>
      <c r="F35" s="53"/>
      <c r="G35" s="54"/>
    </row>
    <row r="36" spans="1:7" ht="18.75" x14ac:dyDescent="0.3">
      <c r="A36" s="49"/>
      <c r="B36" s="50"/>
      <c r="C36" s="51"/>
      <c r="D36" s="167"/>
      <c r="E36" s="56"/>
      <c r="F36" s="53"/>
      <c r="G36" s="54"/>
    </row>
    <row r="37" spans="1:7" ht="18.75" x14ac:dyDescent="0.3">
      <c r="A37" s="49"/>
      <c r="B37" s="50"/>
      <c r="C37" s="51"/>
      <c r="D37" s="52"/>
      <c r="E37" s="56"/>
      <c r="F37" s="53"/>
      <c r="G37" s="54"/>
    </row>
    <row r="38" spans="1:7" ht="18.75" x14ac:dyDescent="0.3">
      <c r="A38" s="49"/>
      <c r="B38" s="50"/>
      <c r="C38" s="51"/>
      <c r="D38" s="52"/>
      <c r="E38" s="56"/>
      <c r="F38" s="53"/>
      <c r="G38" s="54"/>
    </row>
    <row r="39" spans="1:7" ht="18.75" hidden="1" x14ac:dyDescent="0.3">
      <c r="A39" s="49"/>
      <c r="B39" s="50"/>
      <c r="C39" s="51"/>
      <c r="D39" s="52"/>
      <c r="E39" s="56"/>
      <c r="F39" s="53"/>
      <c r="G39" s="54"/>
    </row>
    <row r="40" spans="1:7" ht="18.75" hidden="1" x14ac:dyDescent="0.3">
      <c r="A40" s="49"/>
      <c r="B40" s="50"/>
      <c r="C40" s="51"/>
      <c r="D40" s="52"/>
      <c r="E40" s="56"/>
      <c r="F40" s="53"/>
      <c r="G40" s="54"/>
    </row>
    <row r="41" spans="1:7" ht="18.75" hidden="1" x14ac:dyDescent="0.3">
      <c r="A41" s="49"/>
      <c r="B41" s="50"/>
      <c r="C41" s="51"/>
      <c r="D41" s="52"/>
      <c r="E41" s="56"/>
      <c r="F41" s="53"/>
      <c r="G41" s="54"/>
    </row>
    <row r="42" spans="1:7" ht="18.75" hidden="1" x14ac:dyDescent="0.3">
      <c r="A42" s="49"/>
      <c r="B42" s="50"/>
      <c r="C42" s="51"/>
      <c r="D42" s="52"/>
      <c r="E42" s="56"/>
      <c r="F42" s="53"/>
      <c r="G42" s="54"/>
    </row>
    <row r="43" spans="1:7" ht="18.75" hidden="1" x14ac:dyDescent="0.3">
      <c r="A43" s="49"/>
      <c r="B43" s="50"/>
      <c r="C43" s="51"/>
      <c r="D43" s="52"/>
      <c r="E43" s="56"/>
      <c r="F43" s="53"/>
      <c r="G43" s="54"/>
    </row>
    <row r="44" spans="1:7" ht="18.75" hidden="1" x14ac:dyDescent="0.3">
      <c r="A44" s="49"/>
      <c r="B44" s="50"/>
      <c r="C44" s="51"/>
      <c r="D44" s="52"/>
      <c r="E44" s="56"/>
      <c r="F44" s="53"/>
      <c r="G44" s="54"/>
    </row>
    <row r="45" spans="1:7" ht="18.75" hidden="1" x14ac:dyDescent="0.3">
      <c r="A45" s="49"/>
      <c r="B45" s="50"/>
      <c r="C45" s="51"/>
      <c r="D45" s="52"/>
      <c r="E45" s="56"/>
      <c r="F45" s="53"/>
      <c r="G45" s="54"/>
    </row>
    <row r="46" spans="1:7" ht="18.75" hidden="1" x14ac:dyDescent="0.3">
      <c r="A46" s="49"/>
      <c r="B46" s="50"/>
      <c r="C46" s="51"/>
      <c r="D46" s="52"/>
      <c r="E46" s="56"/>
      <c r="F46" s="53"/>
      <c r="G46" s="54"/>
    </row>
    <row r="47" spans="1:7" ht="18.75" hidden="1" x14ac:dyDescent="0.3">
      <c r="A47" s="49"/>
      <c r="B47" s="50"/>
      <c r="C47" s="51"/>
      <c r="D47" s="52"/>
      <c r="E47" s="56"/>
      <c r="F47" s="53"/>
      <c r="G47" s="54"/>
    </row>
    <row r="48" spans="1:7" ht="18.75" hidden="1" x14ac:dyDescent="0.3">
      <c r="A48" s="49"/>
      <c r="B48" s="50"/>
      <c r="C48" s="51"/>
      <c r="D48" s="52"/>
      <c r="E48" s="56"/>
      <c r="F48" s="53"/>
      <c r="G48" s="54"/>
    </row>
    <row r="49" spans="1:7" ht="18.75" hidden="1" x14ac:dyDescent="0.3">
      <c r="A49" s="49"/>
      <c r="B49" s="50"/>
      <c r="C49" s="51"/>
      <c r="D49" s="52"/>
      <c r="E49" s="61"/>
      <c r="F49" s="53"/>
      <c r="G49" s="54"/>
    </row>
    <row r="50" spans="1:7" ht="18.75" hidden="1" x14ac:dyDescent="0.3">
      <c r="A50" s="49"/>
      <c r="B50" s="50"/>
      <c r="C50" s="51"/>
      <c r="D50" s="52"/>
      <c r="E50" s="61"/>
      <c r="F50" s="53"/>
      <c r="G50" s="54"/>
    </row>
    <row r="51" spans="1:7" ht="18.75" x14ac:dyDescent="0.3">
      <c r="A51" s="49">
        <v>22</v>
      </c>
      <c r="B51" s="50"/>
      <c r="C51" s="51"/>
      <c r="D51" s="52"/>
      <c r="E51" s="92"/>
      <c r="F51" s="53"/>
      <c r="G51" s="54"/>
    </row>
    <row r="52" spans="1:7" ht="18.75" x14ac:dyDescent="0.3">
      <c r="A52" s="49"/>
      <c r="B52" s="57"/>
      <c r="C52" s="51"/>
      <c r="D52" s="52"/>
      <c r="E52" s="92"/>
      <c r="F52" s="53"/>
      <c r="G52" s="54"/>
    </row>
    <row r="53" spans="1:7" ht="19.5" x14ac:dyDescent="0.3">
      <c r="A53" s="288" t="s">
        <v>22</v>
      </c>
      <c r="B53" s="289"/>
      <c r="C53" s="93"/>
      <c r="D53" s="93"/>
      <c r="E53" s="94"/>
      <c r="F53" s="95">
        <f>SUM(F17:F52)</f>
        <v>160747.37800000003</v>
      </c>
      <c r="G53" s="96"/>
    </row>
    <row r="54" spans="1:7" ht="19.5" x14ac:dyDescent="0.3">
      <c r="A54" s="288" t="s">
        <v>23</v>
      </c>
      <c r="B54" s="289"/>
      <c r="C54" s="93"/>
      <c r="D54" s="93"/>
      <c r="E54" s="94"/>
      <c r="F54" s="95">
        <f>F53*0.18</f>
        <v>28934.528040000005</v>
      </c>
      <c r="G54" s="96"/>
    </row>
    <row r="55" spans="1:7" ht="20.25" thickBot="1" x14ac:dyDescent="0.35">
      <c r="A55" s="290" t="s">
        <v>24</v>
      </c>
      <c r="B55" s="291"/>
      <c r="C55" s="97"/>
      <c r="D55" s="97"/>
      <c r="E55" s="98"/>
      <c r="F55" s="99">
        <f>SUM(F53:F54)</f>
        <v>189681.90604000003</v>
      </c>
      <c r="G55" s="96"/>
    </row>
    <row r="56" spans="1:7" ht="19.5" x14ac:dyDescent="0.3">
      <c r="A56" s="100"/>
      <c r="B56" s="100"/>
      <c r="C56" s="101"/>
      <c r="D56" s="101"/>
      <c r="E56" s="102"/>
      <c r="F56" s="103"/>
      <c r="G56" s="96"/>
    </row>
    <row r="57" spans="1:7" ht="19.5" x14ac:dyDescent="0.3">
      <c r="A57" s="100"/>
      <c r="B57" s="100"/>
      <c r="C57" s="101"/>
      <c r="D57" s="101"/>
      <c r="E57" s="102"/>
      <c r="F57" s="103"/>
      <c r="G57" s="96"/>
    </row>
    <row r="58" spans="1:7" ht="19.5" x14ac:dyDescent="0.3">
      <c r="A58" s="100"/>
      <c r="B58" s="100"/>
      <c r="C58" s="101"/>
      <c r="D58" s="101"/>
      <c r="E58" s="102"/>
      <c r="F58" s="103"/>
      <c r="G58" s="96"/>
    </row>
    <row r="59" spans="1:7" ht="18.75" x14ac:dyDescent="0.3">
      <c r="A59" s="86"/>
      <c r="B59" s="104"/>
      <c r="C59" s="79"/>
      <c r="D59" s="79"/>
      <c r="E59" s="105"/>
      <c r="F59" s="106"/>
      <c r="G59" s="54"/>
    </row>
    <row r="60" spans="1:7" ht="18.75" x14ac:dyDescent="0.3">
      <c r="A60" s="340" t="s">
        <v>128</v>
      </c>
      <c r="B60" s="340"/>
      <c r="C60" s="340"/>
      <c r="D60" s="340"/>
      <c r="E60" s="340"/>
      <c r="F60" s="340"/>
      <c r="G60" s="107"/>
    </row>
    <row r="61" spans="1:7" ht="18.75" x14ac:dyDescent="0.3">
      <c r="A61" s="86"/>
      <c r="B61" s="104"/>
      <c r="C61" s="108"/>
      <c r="D61" s="108"/>
      <c r="E61" s="108" t="s">
        <v>30</v>
      </c>
      <c r="F61" s="108"/>
      <c r="G61" s="54"/>
    </row>
    <row r="62" spans="1:7" ht="3.6" customHeight="1" x14ac:dyDescent="0.3">
      <c r="A62" s="54"/>
      <c r="B62" s="54"/>
      <c r="C62" s="108"/>
      <c r="D62" s="108"/>
      <c r="E62" s="108"/>
      <c r="F62" s="108"/>
      <c r="G62" s="54"/>
    </row>
    <row r="63" spans="1:7" ht="6.6" hidden="1" customHeight="1" x14ac:dyDescent="0.3">
      <c r="A63" s="6"/>
      <c r="B63" s="6"/>
      <c r="C63" s="43"/>
      <c r="D63" s="43"/>
      <c r="E63" s="43"/>
      <c r="F63" s="43"/>
      <c r="G63" s="6"/>
    </row>
    <row r="64" spans="1:7" ht="20.25" hidden="1" x14ac:dyDescent="0.3">
      <c r="A64" s="6"/>
      <c r="B64" s="6"/>
      <c r="C64" s="43"/>
      <c r="D64" s="43"/>
      <c r="E64" s="43"/>
      <c r="F64" s="43"/>
      <c r="G64" s="6"/>
    </row>
    <row r="65" spans="1:7" ht="20.25" hidden="1" x14ac:dyDescent="0.3">
      <c r="A65" s="6"/>
      <c r="B65" s="6"/>
      <c r="C65" s="43"/>
      <c r="D65" s="43"/>
      <c r="E65" s="43"/>
      <c r="F65" s="43"/>
      <c r="G65" s="6"/>
    </row>
    <row r="66" spans="1:7" ht="20.25" hidden="1" x14ac:dyDescent="0.3">
      <c r="A66" s="6"/>
      <c r="B66" s="6"/>
      <c r="C66" s="43"/>
      <c r="D66" s="43"/>
      <c r="E66" s="43"/>
      <c r="F66" s="43"/>
      <c r="G66" s="6"/>
    </row>
    <row r="67" spans="1:7" ht="20.25" hidden="1" x14ac:dyDescent="0.3">
      <c r="A67" s="6"/>
      <c r="B67" s="6"/>
      <c r="C67" s="43"/>
      <c r="D67" s="43"/>
      <c r="E67" s="43"/>
      <c r="F67" s="43"/>
      <c r="G67" s="6"/>
    </row>
    <row r="68" spans="1:7" ht="20.25" hidden="1" x14ac:dyDescent="0.3">
      <c r="A68" s="252"/>
      <c r="B68" s="252"/>
      <c r="C68" s="43"/>
      <c r="D68" s="43"/>
      <c r="E68" s="43"/>
      <c r="F68" s="43"/>
      <c r="G68" s="6"/>
    </row>
    <row r="69" spans="1:7" ht="30.6" customHeight="1" x14ac:dyDescent="0.3">
      <c r="A69" s="34"/>
      <c r="B69" s="104" t="s">
        <v>127</v>
      </c>
      <c r="C69" s="108"/>
      <c r="D69" s="108"/>
      <c r="E69" s="108" t="s">
        <v>30</v>
      </c>
      <c r="F69" s="108"/>
      <c r="G69" s="6"/>
    </row>
    <row r="70" spans="1:7" ht="16.899999999999999" hidden="1" customHeight="1" x14ac:dyDescent="0.25"/>
    <row r="71" spans="1:7" ht="42.6" hidden="1" customHeight="1" x14ac:dyDescent="0.25"/>
  </sheetData>
  <mergeCells count="18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  <mergeCell ref="A53:B53"/>
    <mergeCell ref="A54:B54"/>
    <mergeCell ref="A55:B55"/>
    <mergeCell ref="A60:F60"/>
    <mergeCell ref="A68:B6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2"/>
  <sheetViews>
    <sheetView topLeftCell="A34" workbookViewId="0">
      <selection activeCell="G44" sqref="G44"/>
    </sheetView>
  </sheetViews>
  <sheetFormatPr defaultRowHeight="15" x14ac:dyDescent="0.25"/>
  <cols>
    <col min="1" max="1" width="7.5703125" customWidth="1"/>
    <col min="2" max="2" width="39.140625" customWidth="1"/>
    <col min="3" max="3" width="8.7109375" customWidth="1"/>
    <col min="4" max="4" width="15.28515625" customWidth="1"/>
    <col min="5" max="5" width="10.7109375" customWidth="1"/>
    <col min="6" max="6" width="19.42578125" customWidth="1"/>
    <col min="7" max="7" width="29.85546875" customWidth="1"/>
  </cols>
  <sheetData>
    <row r="1" spans="1:7" ht="18.75" x14ac:dyDescent="0.3">
      <c r="A1" s="78"/>
      <c r="B1" s="54"/>
      <c r="C1" s="79"/>
      <c r="D1" s="78"/>
      <c r="E1" s="285" t="s">
        <v>10</v>
      </c>
      <c r="F1" s="285"/>
      <c r="G1" s="54"/>
    </row>
    <row r="2" spans="1:7" ht="18.75" x14ac:dyDescent="0.3">
      <c r="A2" s="78"/>
      <c r="B2" s="54"/>
      <c r="C2" s="79"/>
      <c r="D2" s="78"/>
      <c r="E2" s="80"/>
      <c r="F2" s="80"/>
      <c r="G2" s="54"/>
    </row>
    <row r="3" spans="1:7" ht="18.75" x14ac:dyDescent="0.3">
      <c r="A3" s="79"/>
      <c r="B3" s="81" t="s">
        <v>11</v>
      </c>
      <c r="C3" s="286" t="s">
        <v>77</v>
      </c>
      <c r="D3" s="286"/>
      <c r="E3" s="286"/>
      <c r="F3" s="286"/>
      <c r="G3" s="54"/>
    </row>
    <row r="4" spans="1:7" ht="18.75" x14ac:dyDescent="0.3">
      <c r="A4" s="79"/>
      <c r="B4" s="81"/>
      <c r="C4" s="82"/>
      <c r="D4" s="82"/>
      <c r="E4" s="83"/>
      <c r="F4" s="82"/>
      <c r="G4" s="54"/>
    </row>
    <row r="5" spans="1:7" ht="18.75" x14ac:dyDescent="0.3">
      <c r="A5" s="78"/>
      <c r="B5" s="84" t="s">
        <v>12</v>
      </c>
      <c r="C5" s="286" t="s">
        <v>77</v>
      </c>
      <c r="D5" s="286"/>
      <c r="E5" s="286"/>
      <c r="F5" s="286"/>
      <c r="G5" s="54"/>
    </row>
    <row r="6" spans="1:7" ht="18.75" x14ac:dyDescent="0.3">
      <c r="A6" s="78"/>
      <c r="B6" s="84"/>
      <c r="C6" s="82"/>
      <c r="D6" s="82"/>
      <c r="E6" s="83"/>
      <c r="F6" s="82"/>
      <c r="G6" s="54"/>
    </row>
    <row r="7" spans="1:7" ht="18.75" x14ac:dyDescent="0.25">
      <c r="A7" s="79"/>
      <c r="B7" s="85" t="s">
        <v>13</v>
      </c>
      <c r="C7" s="287" t="s">
        <v>25</v>
      </c>
      <c r="D7" s="287"/>
      <c r="E7" s="287"/>
      <c r="F7" s="287"/>
      <c r="G7" s="287"/>
    </row>
    <row r="8" spans="1:7" ht="18.75" x14ac:dyDescent="0.3">
      <c r="A8" s="78"/>
      <c r="B8" s="85" t="s">
        <v>14</v>
      </c>
      <c r="C8" s="286" t="s">
        <v>78</v>
      </c>
      <c r="D8" s="286"/>
      <c r="E8" s="286"/>
      <c r="F8" s="286"/>
      <c r="G8" s="54"/>
    </row>
    <row r="9" spans="1:7" ht="18.75" x14ac:dyDescent="0.3">
      <c r="A9" s="78"/>
      <c r="B9" s="85"/>
      <c r="C9" s="286"/>
      <c r="D9" s="286"/>
      <c r="E9" s="286"/>
      <c r="F9" s="286"/>
      <c r="G9" s="54"/>
    </row>
    <row r="10" spans="1:7" ht="18.75" x14ac:dyDescent="0.3">
      <c r="A10" s="292" t="s">
        <v>133</v>
      </c>
      <c r="B10" s="292"/>
      <c r="C10" s="292"/>
      <c r="D10" s="292"/>
      <c r="E10" s="292"/>
      <c r="F10" s="292"/>
      <c r="G10" s="54"/>
    </row>
    <row r="11" spans="1:7" ht="19.5" thickBot="1" x14ac:dyDescent="0.35">
      <c r="A11" s="86"/>
      <c r="B11" s="292" t="s">
        <v>15</v>
      </c>
      <c r="C11" s="292"/>
      <c r="D11" s="292"/>
      <c r="E11" s="292"/>
      <c r="F11" s="292"/>
      <c r="G11" s="54"/>
    </row>
    <row r="12" spans="1:7" ht="18.75" x14ac:dyDescent="0.3">
      <c r="A12" s="293" t="s">
        <v>16</v>
      </c>
      <c r="B12" s="296" t="s">
        <v>0</v>
      </c>
      <c r="C12" s="299" t="s">
        <v>17</v>
      </c>
      <c r="D12" s="296" t="s">
        <v>18</v>
      </c>
      <c r="E12" s="341" t="s">
        <v>19</v>
      </c>
      <c r="F12" s="344" t="s">
        <v>20</v>
      </c>
      <c r="G12" s="54"/>
    </row>
    <row r="13" spans="1:7" ht="18.75" x14ac:dyDescent="0.3">
      <c r="A13" s="294"/>
      <c r="B13" s="297"/>
      <c r="C13" s="300"/>
      <c r="D13" s="297"/>
      <c r="E13" s="342"/>
      <c r="F13" s="345"/>
      <c r="G13" s="54"/>
    </row>
    <row r="14" spans="1:7" ht="19.5" thickBot="1" x14ac:dyDescent="0.35">
      <c r="A14" s="295"/>
      <c r="B14" s="298"/>
      <c r="C14" s="301"/>
      <c r="D14" s="298"/>
      <c r="E14" s="343"/>
      <c r="F14" s="346"/>
      <c r="G14" s="54"/>
    </row>
    <row r="15" spans="1:7" ht="18.75" x14ac:dyDescent="0.3">
      <c r="A15" s="87">
        <v>1</v>
      </c>
      <c r="B15" s="88">
        <v>2</v>
      </c>
      <c r="C15" s="89">
        <v>3</v>
      </c>
      <c r="D15" s="88">
        <v>4</v>
      </c>
      <c r="E15" s="90">
        <v>5</v>
      </c>
      <c r="F15" s="91">
        <v>6</v>
      </c>
      <c r="G15" s="54"/>
    </row>
    <row r="16" spans="1:7" ht="48.6" customHeight="1" x14ac:dyDescent="0.3">
      <c r="A16" s="87"/>
      <c r="B16" s="89" t="s">
        <v>147</v>
      </c>
      <c r="C16" s="89"/>
      <c r="D16" s="88"/>
      <c r="E16" s="90"/>
      <c r="F16" s="91"/>
      <c r="G16" s="54"/>
    </row>
    <row r="17" spans="1:7" ht="37.5" x14ac:dyDescent="0.3">
      <c r="A17" s="49">
        <v>1</v>
      </c>
      <c r="B17" s="60" t="s">
        <v>132</v>
      </c>
      <c r="C17" s="51" t="s">
        <v>27</v>
      </c>
      <c r="D17" s="167">
        <v>1417</v>
      </c>
      <c r="E17" s="210">
        <v>10</v>
      </c>
      <c r="F17" s="53">
        <f t="shared" ref="F17:F28" si="0">D17*E17</f>
        <v>14170</v>
      </c>
      <c r="G17" s="54"/>
    </row>
    <row r="18" spans="1:7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53">
        <f t="shared" si="0"/>
        <v>40500</v>
      </c>
      <c r="G18" s="54"/>
    </row>
    <row r="19" spans="1:7" ht="18.75" x14ac:dyDescent="0.3">
      <c r="A19" s="49">
        <v>3</v>
      </c>
      <c r="B19" s="50" t="s">
        <v>79</v>
      </c>
      <c r="C19" s="51" t="s">
        <v>1</v>
      </c>
      <c r="D19" s="167">
        <v>9.11</v>
      </c>
      <c r="E19" s="56">
        <v>312</v>
      </c>
      <c r="F19" s="53">
        <f t="shared" si="0"/>
        <v>2842.3199999999997</v>
      </c>
      <c r="G19" s="54"/>
    </row>
    <row r="20" spans="1:7" ht="18.75" x14ac:dyDescent="0.3">
      <c r="A20" s="49">
        <v>4</v>
      </c>
      <c r="B20" s="50" t="s">
        <v>124</v>
      </c>
      <c r="C20" s="51" t="s">
        <v>1</v>
      </c>
      <c r="D20" s="167">
        <v>2.7869999999999999</v>
      </c>
      <c r="E20" s="195">
        <v>944</v>
      </c>
      <c r="F20" s="53">
        <f t="shared" si="0"/>
        <v>2630.9279999999999</v>
      </c>
      <c r="G20" s="54"/>
    </row>
    <row r="21" spans="1:7" ht="18.75" x14ac:dyDescent="0.3">
      <c r="A21" s="49">
        <v>5</v>
      </c>
      <c r="B21" s="50" t="s">
        <v>43</v>
      </c>
      <c r="C21" s="51" t="s">
        <v>6</v>
      </c>
      <c r="D21" s="167">
        <v>7</v>
      </c>
      <c r="E21" s="56">
        <v>1226</v>
      </c>
      <c r="F21" s="53">
        <f t="shared" si="0"/>
        <v>8582</v>
      </c>
      <c r="G21" s="54"/>
    </row>
    <row r="22" spans="1:7" ht="18.75" x14ac:dyDescent="0.3">
      <c r="A22" s="49">
        <v>6</v>
      </c>
      <c r="B22" s="50" t="s">
        <v>121</v>
      </c>
      <c r="C22" s="51" t="s">
        <v>6</v>
      </c>
      <c r="D22" s="167">
        <v>66.2</v>
      </c>
      <c r="E22" s="56">
        <v>946</v>
      </c>
      <c r="F22" s="53">
        <f t="shared" si="0"/>
        <v>62625.200000000004</v>
      </c>
      <c r="G22" s="54"/>
    </row>
    <row r="23" spans="1:7" ht="18.75" x14ac:dyDescent="0.3">
      <c r="A23" s="49">
        <v>7</v>
      </c>
      <c r="B23" s="50" t="s">
        <v>31</v>
      </c>
      <c r="C23" s="51" t="s">
        <v>32</v>
      </c>
      <c r="D23" s="167">
        <v>100</v>
      </c>
      <c r="E23" s="56">
        <v>1.4</v>
      </c>
      <c r="F23" s="53">
        <f t="shared" si="0"/>
        <v>140</v>
      </c>
      <c r="G23" s="54"/>
    </row>
    <row r="24" spans="1:7" ht="18.75" x14ac:dyDescent="0.3">
      <c r="A24" s="49">
        <v>8</v>
      </c>
      <c r="B24" s="50" t="s">
        <v>93</v>
      </c>
      <c r="C24" s="51" t="s">
        <v>32</v>
      </c>
      <c r="D24" s="167">
        <v>70</v>
      </c>
      <c r="E24" s="56">
        <v>1.4</v>
      </c>
      <c r="F24" s="53">
        <f t="shared" si="0"/>
        <v>98</v>
      </c>
      <c r="G24" s="54"/>
    </row>
    <row r="25" spans="1:7" ht="18.75" x14ac:dyDescent="0.3">
      <c r="A25" s="49">
        <v>9</v>
      </c>
      <c r="B25" s="50" t="s">
        <v>33</v>
      </c>
      <c r="C25" s="51" t="s">
        <v>32</v>
      </c>
      <c r="D25" s="167">
        <v>650</v>
      </c>
      <c r="E25" s="56">
        <v>1.3</v>
      </c>
      <c r="F25" s="53">
        <f t="shared" si="0"/>
        <v>845</v>
      </c>
      <c r="G25" s="54"/>
    </row>
    <row r="26" spans="1:7" ht="18.75" x14ac:dyDescent="0.3">
      <c r="A26" s="49">
        <v>10</v>
      </c>
      <c r="B26" s="50" t="s">
        <v>34</v>
      </c>
      <c r="C26" s="51" t="s">
        <v>5</v>
      </c>
      <c r="D26" s="167">
        <v>0</v>
      </c>
      <c r="E26" s="56">
        <v>0</v>
      </c>
      <c r="F26" s="53">
        <f t="shared" si="0"/>
        <v>0</v>
      </c>
      <c r="G26" s="54"/>
    </row>
    <row r="27" spans="1:7" ht="18.75" x14ac:dyDescent="0.3">
      <c r="A27" s="49">
        <v>11</v>
      </c>
      <c r="B27" s="50" t="s">
        <v>35</v>
      </c>
      <c r="C27" s="51" t="s">
        <v>32</v>
      </c>
      <c r="D27" s="167">
        <v>30</v>
      </c>
      <c r="E27" s="56">
        <v>3.9</v>
      </c>
      <c r="F27" s="53">
        <f t="shared" si="0"/>
        <v>117</v>
      </c>
      <c r="G27" s="54"/>
    </row>
    <row r="28" spans="1:7" ht="18.75" x14ac:dyDescent="0.3">
      <c r="A28" s="49">
        <v>12</v>
      </c>
      <c r="B28" s="50" t="s">
        <v>44</v>
      </c>
      <c r="C28" s="51" t="s">
        <v>5</v>
      </c>
      <c r="D28" s="167">
        <v>0</v>
      </c>
      <c r="E28" s="56">
        <v>0</v>
      </c>
      <c r="F28" s="53">
        <f t="shared" si="0"/>
        <v>0</v>
      </c>
      <c r="G28" s="54"/>
    </row>
    <row r="29" spans="1:7" ht="18.75" x14ac:dyDescent="0.3">
      <c r="A29" s="49"/>
      <c r="B29" s="50"/>
      <c r="C29" s="51"/>
      <c r="D29" s="167"/>
      <c r="E29" s="61"/>
      <c r="F29" s="53"/>
      <c r="G29" s="54"/>
    </row>
    <row r="30" spans="1:7" ht="45" customHeight="1" x14ac:dyDescent="0.3">
      <c r="A30" s="126">
        <v>1</v>
      </c>
      <c r="B30" s="164" t="s">
        <v>47</v>
      </c>
      <c r="C30" s="126" t="s">
        <v>131</v>
      </c>
      <c r="D30" s="226">
        <v>420</v>
      </c>
      <c r="E30" s="227">
        <v>2</v>
      </c>
      <c r="F30" s="179">
        <f t="shared" ref="F30:F35" si="1">D30*E30</f>
        <v>840</v>
      </c>
      <c r="G30" s="54"/>
    </row>
    <row r="31" spans="1:7" ht="18.75" x14ac:dyDescent="0.3">
      <c r="A31" s="124">
        <v>2</v>
      </c>
      <c r="B31" s="176" t="s">
        <v>156</v>
      </c>
      <c r="C31" s="126" t="s">
        <v>48</v>
      </c>
      <c r="D31" s="206"/>
      <c r="E31" s="224">
        <v>9.3000000000000007</v>
      </c>
      <c r="F31" s="131">
        <f t="shared" si="1"/>
        <v>0</v>
      </c>
      <c r="G31" s="54"/>
    </row>
    <row r="32" spans="1:7" ht="18.75" x14ac:dyDescent="0.3">
      <c r="A32" s="124">
        <v>3</v>
      </c>
      <c r="B32" s="176" t="s">
        <v>49</v>
      </c>
      <c r="C32" s="126" t="s">
        <v>48</v>
      </c>
      <c r="D32" s="206">
        <v>230</v>
      </c>
      <c r="E32" s="224">
        <v>3.6</v>
      </c>
      <c r="F32" s="131">
        <f t="shared" si="1"/>
        <v>828</v>
      </c>
      <c r="G32" s="54"/>
    </row>
    <row r="33" spans="1:7" ht="18.75" x14ac:dyDescent="0.3">
      <c r="A33" s="124">
        <v>4</v>
      </c>
      <c r="B33" s="176" t="s">
        <v>50</v>
      </c>
      <c r="C33" s="126" t="s">
        <v>48</v>
      </c>
      <c r="D33" s="206">
        <v>88</v>
      </c>
      <c r="E33" s="228">
        <v>4.5</v>
      </c>
      <c r="F33" s="131">
        <f t="shared" si="1"/>
        <v>396</v>
      </c>
      <c r="G33" s="54"/>
    </row>
    <row r="34" spans="1:7" ht="18.75" x14ac:dyDescent="0.3">
      <c r="A34" s="124">
        <v>5</v>
      </c>
      <c r="B34" s="176" t="s">
        <v>51</v>
      </c>
      <c r="C34" s="126" t="s">
        <v>48</v>
      </c>
      <c r="D34" s="206">
        <v>76</v>
      </c>
      <c r="E34" s="228">
        <v>5.5</v>
      </c>
      <c r="F34" s="131">
        <f t="shared" si="1"/>
        <v>418</v>
      </c>
      <c r="G34" s="54"/>
    </row>
    <row r="35" spans="1:7" ht="18.75" x14ac:dyDescent="0.3">
      <c r="A35" s="124">
        <v>6</v>
      </c>
      <c r="B35" s="176" t="s">
        <v>52</v>
      </c>
      <c r="C35" s="126" t="s">
        <v>48</v>
      </c>
      <c r="D35" s="206">
        <v>36</v>
      </c>
      <c r="E35" s="228">
        <v>7.4</v>
      </c>
      <c r="F35" s="131">
        <f t="shared" si="1"/>
        <v>266.40000000000003</v>
      </c>
      <c r="G35" s="54"/>
    </row>
    <row r="36" spans="1:7" ht="18.75" x14ac:dyDescent="0.3">
      <c r="A36" s="49"/>
      <c r="B36" s="50"/>
      <c r="C36" s="51"/>
      <c r="D36" s="167"/>
      <c r="E36" s="56"/>
      <c r="F36" s="53"/>
      <c r="G36" s="54"/>
    </row>
    <row r="37" spans="1:7" ht="18.75" x14ac:dyDescent="0.3">
      <c r="A37" s="49"/>
      <c r="B37" s="50"/>
      <c r="C37" s="51"/>
      <c r="D37" s="167"/>
      <c r="E37" s="56"/>
      <c r="F37" s="53"/>
      <c r="G37" s="54"/>
    </row>
    <row r="38" spans="1:7" ht="18.75" x14ac:dyDescent="0.3">
      <c r="A38" s="49"/>
      <c r="B38" s="89" t="s">
        <v>165</v>
      </c>
      <c r="C38" s="51"/>
      <c r="D38" s="167"/>
      <c r="E38" s="56"/>
      <c r="F38" s="53"/>
      <c r="G38" s="54"/>
    </row>
    <row r="39" spans="1:7" ht="18.75" x14ac:dyDescent="0.3">
      <c r="A39" s="49">
        <v>1</v>
      </c>
      <c r="B39" s="129" t="s">
        <v>160</v>
      </c>
      <c r="C39" s="126" t="s">
        <v>131</v>
      </c>
      <c r="D39" s="206">
        <f>60707/25</f>
        <v>2428.2800000000002</v>
      </c>
      <c r="E39" s="229">
        <v>2</v>
      </c>
      <c r="F39" s="130">
        <f>D39*E39</f>
        <v>4856.5600000000004</v>
      </c>
      <c r="G39" s="54"/>
    </row>
    <row r="40" spans="1:7" ht="18.75" x14ac:dyDescent="0.3">
      <c r="A40" s="49">
        <v>4</v>
      </c>
      <c r="B40" s="129" t="s">
        <v>125</v>
      </c>
      <c r="C40" s="126" t="s">
        <v>5</v>
      </c>
      <c r="D40" s="206">
        <v>15264</v>
      </c>
      <c r="E40" s="224">
        <v>0.18</v>
      </c>
      <c r="F40" s="130">
        <f>D40*E40</f>
        <v>2747.52</v>
      </c>
      <c r="G40" s="54"/>
    </row>
    <row r="41" spans="1:7" ht="18.75" x14ac:dyDescent="0.3">
      <c r="A41" s="49">
        <v>5</v>
      </c>
      <c r="B41" s="129" t="s">
        <v>119</v>
      </c>
      <c r="C41" s="126" t="s">
        <v>5</v>
      </c>
      <c r="D41" s="206">
        <v>45443</v>
      </c>
      <c r="E41" s="230">
        <v>0.11</v>
      </c>
      <c r="F41" s="130">
        <f>D41*E41</f>
        <v>4998.7300000000005</v>
      </c>
      <c r="G41" s="54"/>
    </row>
    <row r="42" spans="1:7" ht="18.75" x14ac:dyDescent="0.3">
      <c r="A42" s="49">
        <v>6</v>
      </c>
      <c r="B42" s="129" t="s">
        <v>120</v>
      </c>
      <c r="C42" s="126" t="s">
        <v>6</v>
      </c>
      <c r="D42" s="206">
        <v>120</v>
      </c>
      <c r="E42" s="231">
        <v>139.83000000000001</v>
      </c>
      <c r="F42" s="131">
        <f>D42*E42</f>
        <v>16779.600000000002</v>
      </c>
      <c r="G42" s="54"/>
    </row>
    <row r="43" spans="1:7" ht="18.75" x14ac:dyDescent="0.3">
      <c r="A43" s="49"/>
      <c r="B43" s="50"/>
      <c r="C43" s="51"/>
      <c r="D43" s="167"/>
      <c r="E43" s="56"/>
      <c r="F43" s="53"/>
      <c r="G43" s="54"/>
    </row>
    <row r="44" spans="1:7" ht="18.75" x14ac:dyDescent="0.3">
      <c r="A44" s="165"/>
      <c r="B44" s="165"/>
      <c r="C44" s="165"/>
      <c r="D44" s="165"/>
      <c r="E44" s="165"/>
      <c r="F44" s="165"/>
      <c r="G44" s="54"/>
    </row>
    <row r="45" spans="1:7" ht="18.75" x14ac:dyDescent="0.3">
      <c r="A45" s="165"/>
      <c r="B45" s="165"/>
      <c r="C45" s="165"/>
      <c r="D45" s="165"/>
      <c r="E45" s="165"/>
      <c r="F45" s="165"/>
      <c r="G45" s="54"/>
    </row>
    <row r="46" spans="1:7" ht="18.75" x14ac:dyDescent="0.3">
      <c r="A46" s="165"/>
      <c r="B46" s="165"/>
      <c r="C46" s="165"/>
      <c r="D46" s="165"/>
      <c r="E46" s="165"/>
      <c r="F46" s="165"/>
      <c r="G46" s="54"/>
    </row>
    <row r="47" spans="1:7" ht="18.75" x14ac:dyDescent="0.3">
      <c r="A47" s="51"/>
      <c r="B47" s="180"/>
      <c r="C47" s="51"/>
      <c r="D47" s="166"/>
      <c r="E47" s="56"/>
      <c r="F47" s="181"/>
      <c r="G47" s="54"/>
    </row>
    <row r="48" spans="1:7" ht="18.75" x14ac:dyDescent="0.3">
      <c r="A48" s="49"/>
      <c r="B48" s="50"/>
      <c r="C48" s="51"/>
      <c r="D48" s="52"/>
      <c r="E48" s="56"/>
      <c r="F48" s="53"/>
      <c r="G48" s="54"/>
    </row>
    <row r="49" spans="1:7" ht="18.75" x14ac:dyDescent="0.3">
      <c r="A49" s="49"/>
      <c r="B49" s="50"/>
      <c r="C49" s="51"/>
      <c r="D49" s="52"/>
      <c r="E49" s="61"/>
      <c r="F49" s="53"/>
      <c r="G49" s="54"/>
    </row>
    <row r="50" spans="1:7" ht="18.75" x14ac:dyDescent="0.3">
      <c r="A50" s="49"/>
      <c r="B50" s="50"/>
      <c r="C50" s="51"/>
      <c r="D50" s="52"/>
      <c r="E50" s="61"/>
      <c r="F50" s="53"/>
      <c r="G50" s="54"/>
    </row>
    <row r="51" spans="1:7" ht="18.75" x14ac:dyDescent="0.3">
      <c r="A51" s="49">
        <v>22</v>
      </c>
      <c r="B51" s="50"/>
      <c r="C51" s="51"/>
      <c r="D51" s="52"/>
      <c r="E51" s="92"/>
      <c r="F51" s="53"/>
      <c r="G51" s="54"/>
    </row>
    <row r="52" spans="1:7" ht="18.75" x14ac:dyDescent="0.3">
      <c r="A52" s="49"/>
      <c r="B52" s="57"/>
      <c r="C52" s="51"/>
      <c r="D52" s="52"/>
      <c r="E52" s="92"/>
      <c r="F52" s="53"/>
      <c r="G52" s="54"/>
    </row>
    <row r="53" spans="1:7" ht="19.5" x14ac:dyDescent="0.3">
      <c r="A53" s="288" t="s">
        <v>22</v>
      </c>
      <c r="B53" s="289"/>
      <c r="C53" s="93"/>
      <c r="D53" s="93"/>
      <c r="E53" s="94"/>
      <c r="F53" s="95">
        <f>SUM(F17:F52)</f>
        <v>164681.258</v>
      </c>
      <c r="G53" s="96"/>
    </row>
    <row r="54" spans="1:7" ht="19.5" x14ac:dyDescent="0.3">
      <c r="A54" s="288" t="s">
        <v>23</v>
      </c>
      <c r="B54" s="289"/>
      <c r="C54" s="93"/>
      <c r="D54" s="93"/>
      <c r="E54" s="94"/>
      <c r="F54" s="95">
        <f>F53*0.18</f>
        <v>29642.62644</v>
      </c>
      <c r="G54" s="96"/>
    </row>
    <row r="55" spans="1:7" ht="20.25" thickBot="1" x14ac:dyDescent="0.35">
      <c r="A55" s="290" t="s">
        <v>24</v>
      </c>
      <c r="B55" s="291"/>
      <c r="C55" s="97"/>
      <c r="D55" s="97"/>
      <c r="E55" s="98"/>
      <c r="F55" s="99">
        <f>SUM(F53:F54)</f>
        <v>194323.88443999999</v>
      </c>
      <c r="G55" s="96"/>
    </row>
    <row r="56" spans="1:7" ht="19.5" x14ac:dyDescent="0.3">
      <c r="A56" s="100"/>
      <c r="B56" s="100"/>
      <c r="C56" s="101"/>
      <c r="D56" s="101"/>
      <c r="E56" s="102"/>
      <c r="F56" s="103"/>
      <c r="G56" s="96"/>
    </row>
    <row r="57" spans="1:7" ht="19.5" x14ac:dyDescent="0.3">
      <c r="A57" s="100"/>
      <c r="B57" s="100"/>
      <c r="C57" s="101"/>
      <c r="D57" s="101"/>
      <c r="E57" s="102"/>
      <c r="F57" s="103"/>
      <c r="G57" s="96"/>
    </row>
    <row r="58" spans="1:7" ht="19.5" x14ac:dyDescent="0.3">
      <c r="A58" s="100"/>
      <c r="B58" s="100"/>
      <c r="C58" s="101"/>
      <c r="D58" s="101"/>
      <c r="E58" s="102"/>
      <c r="F58" s="103"/>
      <c r="G58" s="96"/>
    </row>
    <row r="59" spans="1:7" ht="18.75" x14ac:dyDescent="0.3">
      <c r="A59" s="86"/>
      <c r="B59" s="104"/>
      <c r="C59" s="79"/>
      <c r="D59" s="79"/>
      <c r="E59" s="105"/>
      <c r="F59" s="106"/>
      <c r="G59" s="54"/>
    </row>
    <row r="60" spans="1:7" ht="18.75" x14ac:dyDescent="0.3">
      <c r="A60" s="340" t="s">
        <v>128</v>
      </c>
      <c r="B60" s="340"/>
      <c r="C60" s="340"/>
      <c r="D60" s="340"/>
      <c r="E60" s="340"/>
      <c r="F60" s="340"/>
      <c r="G60" s="107"/>
    </row>
    <row r="61" spans="1:7" ht="18.75" x14ac:dyDescent="0.3">
      <c r="A61" s="86"/>
      <c r="B61" s="104"/>
      <c r="C61" s="108"/>
      <c r="D61" s="108"/>
      <c r="E61" s="108" t="s">
        <v>30</v>
      </c>
      <c r="F61" s="108"/>
      <c r="G61" s="54"/>
    </row>
    <row r="62" spans="1:7" ht="18.75" x14ac:dyDescent="0.3">
      <c r="A62" s="54"/>
      <c r="B62" s="54"/>
      <c r="C62" s="108"/>
      <c r="D62" s="108"/>
      <c r="E62" s="108"/>
      <c r="F62" s="108"/>
      <c r="G62" s="54"/>
    </row>
  </sheetData>
  <mergeCells count="17">
    <mergeCell ref="A10:F10"/>
    <mergeCell ref="E1:F1"/>
    <mergeCell ref="C3:F3"/>
    <mergeCell ref="C5:F5"/>
    <mergeCell ref="C7:G7"/>
    <mergeCell ref="C8:F9"/>
    <mergeCell ref="A53:B53"/>
    <mergeCell ref="A54:B54"/>
    <mergeCell ref="A55:B55"/>
    <mergeCell ref="A60:F60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78"/>
  <sheetViews>
    <sheetView topLeftCell="A28" zoomScale="80" zoomScaleNormal="80" workbookViewId="0">
      <selection activeCell="F54" sqref="F54"/>
    </sheetView>
  </sheetViews>
  <sheetFormatPr defaultRowHeight="15" x14ac:dyDescent="0.25"/>
  <cols>
    <col min="2" max="2" width="52" customWidth="1"/>
    <col min="3" max="3" width="5.85546875" customWidth="1"/>
    <col min="4" max="4" width="15.85546875" customWidth="1"/>
    <col min="5" max="5" width="10.140625" customWidth="1"/>
    <col min="6" max="6" width="19.7109375" customWidth="1"/>
  </cols>
  <sheetData>
    <row r="1" spans="1:7" ht="18.75" x14ac:dyDescent="0.3">
      <c r="A1" s="78"/>
      <c r="B1" s="54"/>
      <c r="C1" s="79"/>
      <c r="D1" s="78"/>
      <c r="E1" s="285" t="s">
        <v>10</v>
      </c>
      <c r="F1" s="285"/>
      <c r="G1" s="54"/>
    </row>
    <row r="2" spans="1:7" ht="18.75" x14ac:dyDescent="0.3">
      <c r="A2" s="78"/>
      <c r="B2" s="54"/>
      <c r="C2" s="79"/>
      <c r="D2" s="78"/>
      <c r="E2" s="80"/>
      <c r="F2" s="80"/>
      <c r="G2" s="54"/>
    </row>
    <row r="3" spans="1:7" ht="18.75" x14ac:dyDescent="0.3">
      <c r="A3" s="79"/>
      <c r="B3" s="81" t="s">
        <v>11</v>
      </c>
      <c r="C3" s="286" t="s">
        <v>77</v>
      </c>
      <c r="D3" s="286"/>
      <c r="E3" s="286"/>
      <c r="F3" s="286"/>
      <c r="G3" s="54"/>
    </row>
    <row r="4" spans="1:7" ht="10.9" customHeight="1" x14ac:dyDescent="0.3">
      <c r="A4" s="79"/>
      <c r="B4" s="81"/>
      <c r="C4" s="82"/>
      <c r="D4" s="82"/>
      <c r="E4" s="83"/>
      <c r="F4" s="82"/>
      <c r="G4" s="54"/>
    </row>
    <row r="5" spans="1:7" ht="18.75" x14ac:dyDescent="0.3">
      <c r="A5" s="78"/>
      <c r="B5" s="84" t="s">
        <v>12</v>
      </c>
      <c r="C5" s="286" t="s">
        <v>77</v>
      </c>
      <c r="D5" s="286"/>
      <c r="E5" s="286"/>
      <c r="F5" s="286"/>
      <c r="G5" s="54"/>
    </row>
    <row r="6" spans="1:7" ht="18.75" x14ac:dyDescent="0.3">
      <c r="A6" s="78"/>
      <c r="B6" s="84"/>
      <c r="C6" s="82"/>
      <c r="D6" s="82"/>
      <c r="E6" s="83"/>
      <c r="F6" s="82"/>
      <c r="G6" s="54"/>
    </row>
    <row r="7" spans="1:7" ht="28.15" customHeight="1" x14ac:dyDescent="0.25">
      <c r="A7" s="79"/>
      <c r="B7" s="85" t="s">
        <v>13</v>
      </c>
      <c r="C7" s="287" t="s">
        <v>25</v>
      </c>
      <c r="D7" s="287"/>
      <c r="E7" s="287"/>
      <c r="F7" s="287"/>
      <c r="G7" s="287"/>
    </row>
    <row r="8" spans="1:7" ht="18.75" x14ac:dyDescent="0.3">
      <c r="A8" s="78"/>
      <c r="B8" s="85" t="s">
        <v>14</v>
      </c>
      <c r="C8" s="286" t="s">
        <v>78</v>
      </c>
      <c r="D8" s="286"/>
      <c r="E8" s="286"/>
      <c r="F8" s="286"/>
      <c r="G8" s="54"/>
    </row>
    <row r="9" spans="1:7" ht="59.45" customHeight="1" x14ac:dyDescent="0.3">
      <c r="A9" s="78"/>
      <c r="B9" s="85"/>
      <c r="C9" s="286"/>
      <c r="D9" s="286"/>
      <c r="E9" s="286"/>
      <c r="F9" s="286"/>
      <c r="G9" s="54"/>
    </row>
    <row r="10" spans="1:7" ht="42" customHeight="1" x14ac:dyDescent="0.3">
      <c r="A10" s="292" t="s">
        <v>133</v>
      </c>
      <c r="B10" s="292"/>
      <c r="C10" s="292"/>
      <c r="D10" s="292"/>
      <c r="E10" s="292"/>
      <c r="F10" s="292"/>
      <c r="G10" s="54"/>
    </row>
    <row r="11" spans="1:7" ht="28.15" customHeight="1" thickBot="1" x14ac:dyDescent="0.35">
      <c r="A11" s="86"/>
      <c r="B11" s="292" t="s">
        <v>15</v>
      </c>
      <c r="C11" s="292"/>
      <c r="D11" s="292"/>
      <c r="E11" s="292"/>
      <c r="F11" s="292"/>
      <c r="G11" s="54"/>
    </row>
    <row r="12" spans="1:7" ht="18.75" x14ac:dyDescent="0.3">
      <c r="A12" s="293" t="s">
        <v>16</v>
      </c>
      <c r="B12" s="296" t="s">
        <v>0</v>
      </c>
      <c r="C12" s="299" t="s">
        <v>17</v>
      </c>
      <c r="D12" s="296" t="s">
        <v>18</v>
      </c>
      <c r="E12" s="341" t="s">
        <v>19</v>
      </c>
      <c r="F12" s="344" t="s">
        <v>20</v>
      </c>
      <c r="G12" s="54"/>
    </row>
    <row r="13" spans="1:7" ht="18.75" x14ac:dyDescent="0.3">
      <c r="A13" s="294"/>
      <c r="B13" s="297"/>
      <c r="C13" s="300"/>
      <c r="D13" s="297"/>
      <c r="E13" s="342"/>
      <c r="F13" s="345"/>
      <c r="G13" s="54"/>
    </row>
    <row r="14" spans="1:7" ht="8.4499999999999993" customHeight="1" thickBot="1" x14ac:dyDescent="0.35">
      <c r="A14" s="295"/>
      <c r="B14" s="298"/>
      <c r="C14" s="301"/>
      <c r="D14" s="298"/>
      <c r="E14" s="343"/>
      <c r="F14" s="346"/>
      <c r="G14" s="54"/>
    </row>
    <row r="15" spans="1:7" ht="18.75" x14ac:dyDescent="0.3">
      <c r="A15" s="87">
        <v>1</v>
      </c>
      <c r="B15" s="88">
        <v>2</v>
      </c>
      <c r="C15" s="89">
        <v>3</v>
      </c>
      <c r="D15" s="88">
        <v>4</v>
      </c>
      <c r="E15" s="90">
        <v>5</v>
      </c>
      <c r="F15" s="91">
        <v>6</v>
      </c>
      <c r="G15" s="54"/>
    </row>
    <row r="16" spans="1:7" ht="36" customHeight="1" x14ac:dyDescent="0.3">
      <c r="A16" s="87"/>
      <c r="B16" s="89" t="s">
        <v>135</v>
      </c>
      <c r="C16" s="89"/>
      <c r="D16" s="88"/>
      <c r="E16" s="90"/>
      <c r="F16" s="91"/>
      <c r="G16" s="54"/>
    </row>
    <row r="17" spans="1:7" ht="37.5" x14ac:dyDescent="0.3">
      <c r="A17" s="49">
        <v>1</v>
      </c>
      <c r="B17" s="60" t="s">
        <v>136</v>
      </c>
      <c r="C17" s="51" t="s">
        <v>27</v>
      </c>
      <c r="D17" s="167">
        <v>1417</v>
      </c>
      <c r="E17" s="210">
        <v>10</v>
      </c>
      <c r="F17" s="236">
        <f t="shared" ref="F17:F28" si="0">D17*E17</f>
        <v>14170</v>
      </c>
      <c r="G17" s="54"/>
    </row>
    <row r="18" spans="1:7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236">
        <f t="shared" si="0"/>
        <v>40500</v>
      </c>
      <c r="G18" s="54"/>
    </row>
    <row r="19" spans="1:7" ht="18.75" x14ac:dyDescent="0.3">
      <c r="A19" s="49">
        <v>3</v>
      </c>
      <c r="B19" s="50" t="s">
        <v>79</v>
      </c>
      <c r="C19" s="51" t="s">
        <v>1</v>
      </c>
      <c r="D19" s="167">
        <v>9.11</v>
      </c>
      <c r="E19" s="56">
        <v>312</v>
      </c>
      <c r="F19" s="236">
        <f t="shared" si="0"/>
        <v>2842.3199999999997</v>
      </c>
      <c r="G19" s="54"/>
    </row>
    <row r="20" spans="1:7" ht="18.75" x14ac:dyDescent="0.3">
      <c r="A20" s="49">
        <v>4</v>
      </c>
      <c r="B20" s="50" t="s">
        <v>124</v>
      </c>
      <c r="C20" s="51" t="s">
        <v>1</v>
      </c>
      <c r="D20" s="167">
        <v>2.7869999999999999</v>
      </c>
      <c r="E20" s="195">
        <v>944</v>
      </c>
      <c r="F20" s="236">
        <f t="shared" si="0"/>
        <v>2630.9279999999999</v>
      </c>
      <c r="G20" s="54"/>
    </row>
    <row r="21" spans="1:7" ht="18.75" x14ac:dyDescent="0.3">
      <c r="A21" s="49">
        <v>5</v>
      </c>
      <c r="B21" s="50" t="s">
        <v>43</v>
      </c>
      <c r="C21" s="51" t="s">
        <v>6</v>
      </c>
      <c r="D21" s="167">
        <v>7</v>
      </c>
      <c r="E21" s="56">
        <v>1226</v>
      </c>
      <c r="F21" s="236">
        <f t="shared" si="0"/>
        <v>8582</v>
      </c>
      <c r="G21" s="54"/>
    </row>
    <row r="22" spans="1:7" ht="18.75" x14ac:dyDescent="0.3">
      <c r="A22" s="49">
        <v>6</v>
      </c>
      <c r="B22" s="50" t="s">
        <v>121</v>
      </c>
      <c r="C22" s="51" t="s">
        <v>6</v>
      </c>
      <c r="D22" s="167">
        <v>66.2</v>
      </c>
      <c r="E22" s="56">
        <v>946</v>
      </c>
      <c r="F22" s="236">
        <f t="shared" si="0"/>
        <v>62625.200000000004</v>
      </c>
      <c r="G22" s="54"/>
    </row>
    <row r="23" spans="1:7" ht="18.75" x14ac:dyDescent="0.3">
      <c r="A23" s="49">
        <v>7</v>
      </c>
      <c r="B23" s="50" t="s">
        <v>31</v>
      </c>
      <c r="C23" s="51" t="s">
        <v>32</v>
      </c>
      <c r="D23" s="167">
        <v>100</v>
      </c>
      <c r="E23" s="56">
        <v>1.4</v>
      </c>
      <c r="F23" s="236">
        <f t="shared" si="0"/>
        <v>140</v>
      </c>
      <c r="G23" s="54"/>
    </row>
    <row r="24" spans="1:7" ht="18.75" x14ac:dyDescent="0.3">
      <c r="A24" s="49">
        <v>8</v>
      </c>
      <c r="B24" s="50" t="s">
        <v>93</v>
      </c>
      <c r="C24" s="51" t="s">
        <v>32</v>
      </c>
      <c r="D24" s="167">
        <v>70</v>
      </c>
      <c r="E24" s="56">
        <v>1.4</v>
      </c>
      <c r="F24" s="236">
        <f t="shared" si="0"/>
        <v>98</v>
      </c>
      <c r="G24" s="54"/>
    </row>
    <row r="25" spans="1:7" ht="18.75" x14ac:dyDescent="0.3">
      <c r="A25" s="49">
        <v>9</v>
      </c>
      <c r="B25" s="50" t="s">
        <v>33</v>
      </c>
      <c r="C25" s="51" t="s">
        <v>32</v>
      </c>
      <c r="D25" s="167">
        <v>650</v>
      </c>
      <c r="E25" s="56">
        <v>1.3</v>
      </c>
      <c r="F25" s="236">
        <f t="shared" si="0"/>
        <v>845</v>
      </c>
      <c r="G25" s="54"/>
    </row>
    <row r="26" spans="1:7" ht="37.5" x14ac:dyDescent="0.3">
      <c r="A26" s="49">
        <v>10</v>
      </c>
      <c r="B26" s="50" t="s">
        <v>34</v>
      </c>
      <c r="C26" s="51" t="s">
        <v>5</v>
      </c>
      <c r="D26" s="167">
        <v>0</v>
      </c>
      <c r="E26" s="56">
        <v>0</v>
      </c>
      <c r="F26" s="236">
        <f t="shared" si="0"/>
        <v>0</v>
      </c>
      <c r="G26" s="54"/>
    </row>
    <row r="27" spans="1:7" ht="18.75" x14ac:dyDescent="0.3">
      <c r="A27" s="49">
        <v>11</v>
      </c>
      <c r="B27" s="50" t="s">
        <v>35</v>
      </c>
      <c r="C27" s="51" t="s">
        <v>32</v>
      </c>
      <c r="D27" s="167">
        <v>0</v>
      </c>
      <c r="E27" s="56">
        <v>0</v>
      </c>
      <c r="F27" s="236">
        <f t="shared" si="0"/>
        <v>0</v>
      </c>
      <c r="G27" s="54"/>
    </row>
    <row r="28" spans="1:7" ht="37.5" x14ac:dyDescent="0.3">
      <c r="A28" s="49">
        <v>12</v>
      </c>
      <c r="B28" s="50" t="s">
        <v>44</v>
      </c>
      <c r="C28" s="51" t="s">
        <v>5</v>
      </c>
      <c r="D28" s="167">
        <v>0</v>
      </c>
      <c r="E28" s="56">
        <v>0</v>
      </c>
      <c r="F28" s="236">
        <f t="shared" si="0"/>
        <v>0</v>
      </c>
      <c r="G28" s="54"/>
    </row>
    <row r="29" spans="1:7" ht="18.75" x14ac:dyDescent="0.3">
      <c r="A29" s="49"/>
      <c r="B29" s="50"/>
      <c r="C29" s="51"/>
      <c r="D29" s="167"/>
      <c r="E29" s="61"/>
      <c r="F29" s="236"/>
      <c r="G29" s="54"/>
    </row>
    <row r="30" spans="1:7" ht="23.45" customHeight="1" x14ac:dyDescent="0.3">
      <c r="A30" s="49"/>
      <c r="B30" s="89" t="s">
        <v>159</v>
      </c>
      <c r="C30" s="51"/>
      <c r="D30" s="167"/>
      <c r="E30" s="56"/>
      <c r="F30" s="236"/>
      <c r="G30" s="54"/>
    </row>
    <row r="31" spans="1:7" ht="37.5" x14ac:dyDescent="0.3">
      <c r="A31" s="175">
        <v>1</v>
      </c>
      <c r="B31" s="185" t="s">
        <v>167</v>
      </c>
      <c r="C31" s="126" t="s">
        <v>131</v>
      </c>
      <c r="D31" s="215">
        <v>5402.3</v>
      </c>
      <c r="E31" s="216">
        <v>2</v>
      </c>
      <c r="F31" s="237">
        <f>D31*E31</f>
        <v>10804.6</v>
      </c>
      <c r="G31" s="54"/>
    </row>
    <row r="32" spans="1:7" ht="18.75" x14ac:dyDescent="0.3">
      <c r="A32" s="175">
        <v>2</v>
      </c>
      <c r="B32" s="180" t="s">
        <v>54</v>
      </c>
      <c r="C32" s="175" t="s">
        <v>5</v>
      </c>
      <c r="D32" s="217">
        <v>90360</v>
      </c>
      <c r="E32" s="217">
        <v>0.42</v>
      </c>
      <c r="F32" s="217">
        <f>D32*E32</f>
        <v>37951.199999999997</v>
      </c>
      <c r="G32" s="54"/>
    </row>
    <row r="33" spans="1:7" ht="18.75" x14ac:dyDescent="0.3">
      <c r="A33" s="165"/>
      <c r="B33" s="165"/>
      <c r="C33" s="165"/>
      <c r="D33" s="165"/>
      <c r="E33" s="165"/>
      <c r="F33" s="165"/>
      <c r="G33" s="54"/>
    </row>
    <row r="34" spans="1:7" ht="18.75" x14ac:dyDescent="0.3">
      <c r="A34" s="51">
        <v>1</v>
      </c>
      <c r="B34" s="180" t="s">
        <v>160</v>
      </c>
      <c r="C34" s="51" t="s">
        <v>27</v>
      </c>
      <c r="D34" s="212"/>
      <c r="E34" s="207">
        <v>2</v>
      </c>
      <c r="F34" s="238">
        <f>D34*E34</f>
        <v>0</v>
      </c>
      <c r="G34" s="54"/>
    </row>
    <row r="35" spans="1:7" ht="0.6" hidden="1" customHeight="1" x14ac:dyDescent="0.3">
      <c r="A35" s="51">
        <v>5</v>
      </c>
      <c r="B35" s="180" t="s">
        <v>119</v>
      </c>
      <c r="C35" s="51" t="s">
        <v>5</v>
      </c>
      <c r="D35" s="212">
        <v>45443</v>
      </c>
      <c r="E35" s="239">
        <v>0.11</v>
      </c>
      <c r="F35" s="238">
        <f>D35*E35</f>
        <v>4998.7300000000005</v>
      </c>
      <c r="G35" s="54"/>
    </row>
    <row r="36" spans="1:7" ht="18.75" hidden="1" x14ac:dyDescent="0.3">
      <c r="A36" s="51">
        <v>6</v>
      </c>
      <c r="B36" s="180" t="s">
        <v>120</v>
      </c>
      <c r="C36" s="51" t="s">
        <v>6</v>
      </c>
      <c r="D36" s="212"/>
      <c r="E36" s="194">
        <v>139.83000000000001</v>
      </c>
      <c r="F36" s="240">
        <f>D36*E36</f>
        <v>0</v>
      </c>
      <c r="G36" s="54"/>
    </row>
    <row r="37" spans="1:7" ht="18.75" hidden="1" x14ac:dyDescent="0.3">
      <c r="A37" s="51"/>
      <c r="B37" s="180"/>
      <c r="C37" s="51"/>
      <c r="D37" s="212"/>
      <c r="E37" s="56"/>
      <c r="F37" s="241"/>
      <c r="G37" s="54"/>
    </row>
    <row r="38" spans="1:7" ht="18.75" hidden="1" x14ac:dyDescent="0.3">
      <c r="A38" s="51"/>
      <c r="B38" s="180"/>
      <c r="C38" s="51"/>
      <c r="D38" s="212"/>
      <c r="E38" s="56"/>
      <c r="F38" s="241"/>
      <c r="G38" s="54"/>
    </row>
    <row r="39" spans="1:7" ht="18.75" hidden="1" x14ac:dyDescent="0.3">
      <c r="A39" s="51"/>
      <c r="B39" s="180"/>
      <c r="C39" s="51"/>
      <c r="D39" s="212"/>
      <c r="E39" s="56"/>
      <c r="F39" s="241"/>
      <c r="G39" s="54"/>
    </row>
    <row r="40" spans="1:7" ht="18.75" hidden="1" x14ac:dyDescent="0.3">
      <c r="A40" s="51"/>
      <c r="B40" s="180"/>
      <c r="C40" s="51"/>
      <c r="D40" s="212"/>
      <c r="E40" s="56"/>
      <c r="F40" s="241"/>
      <c r="G40" s="54"/>
    </row>
    <row r="41" spans="1:7" ht="18.75" hidden="1" x14ac:dyDescent="0.3">
      <c r="A41" s="51"/>
      <c r="B41" s="180"/>
      <c r="C41" s="51"/>
      <c r="D41" s="212"/>
      <c r="E41" s="56"/>
      <c r="F41" s="241"/>
      <c r="G41" s="54"/>
    </row>
    <row r="42" spans="1:7" ht="18.75" hidden="1" x14ac:dyDescent="0.3">
      <c r="A42" s="51"/>
      <c r="B42" s="180"/>
      <c r="C42" s="51"/>
      <c r="D42" s="212"/>
      <c r="E42" s="56"/>
      <c r="F42" s="241"/>
      <c r="G42" s="54"/>
    </row>
    <row r="43" spans="1:7" ht="18.75" hidden="1" x14ac:dyDescent="0.3">
      <c r="A43" s="51"/>
      <c r="B43" s="180"/>
      <c r="C43" s="51"/>
      <c r="D43" s="212"/>
      <c r="E43" s="56"/>
      <c r="F43" s="241"/>
      <c r="G43" s="54"/>
    </row>
    <row r="44" spans="1:7" ht="18.75" hidden="1" x14ac:dyDescent="0.3">
      <c r="A44" s="51"/>
      <c r="B44" s="180"/>
      <c r="C44" s="51"/>
      <c r="D44" s="212"/>
      <c r="E44" s="56"/>
      <c r="F44" s="241"/>
      <c r="G44" s="54"/>
    </row>
    <row r="45" spans="1:7" ht="18.75" hidden="1" x14ac:dyDescent="0.3">
      <c r="A45" s="51"/>
      <c r="B45" s="180"/>
      <c r="C45" s="51"/>
      <c r="D45" s="212"/>
      <c r="E45" s="56"/>
      <c r="F45" s="241"/>
      <c r="G45" s="54"/>
    </row>
    <row r="46" spans="1:7" ht="18.75" hidden="1" x14ac:dyDescent="0.3">
      <c r="A46" s="51"/>
      <c r="B46" s="180"/>
      <c r="C46" s="51"/>
      <c r="D46" s="212"/>
      <c r="E46" s="56"/>
      <c r="F46" s="241"/>
      <c r="G46" s="54"/>
    </row>
    <row r="47" spans="1:7" ht="18.75" hidden="1" x14ac:dyDescent="0.3">
      <c r="A47" s="51"/>
      <c r="B47" s="180"/>
      <c r="C47" s="51"/>
      <c r="D47" s="212"/>
      <c r="E47" s="56"/>
      <c r="F47" s="241"/>
      <c r="G47" s="54"/>
    </row>
    <row r="48" spans="1:7" ht="0.6" hidden="1" customHeight="1" x14ac:dyDescent="0.3">
      <c r="A48" s="51"/>
      <c r="B48" s="180"/>
      <c r="C48" s="51"/>
      <c r="D48" s="212"/>
      <c r="E48" s="56"/>
      <c r="F48" s="241"/>
      <c r="G48" s="54"/>
    </row>
    <row r="49" spans="1:7" ht="18.75" hidden="1" x14ac:dyDescent="0.3">
      <c r="A49" s="51"/>
      <c r="B49" s="180"/>
      <c r="C49" s="51"/>
      <c r="D49" s="212"/>
      <c r="E49" s="56"/>
      <c r="F49" s="241"/>
      <c r="G49" s="54"/>
    </row>
    <row r="50" spans="1:7" ht="18.75" hidden="1" x14ac:dyDescent="0.3">
      <c r="A50" s="51">
        <v>22</v>
      </c>
      <c r="B50" s="180"/>
      <c r="C50" s="51"/>
      <c r="D50" s="212"/>
      <c r="E50" s="242"/>
      <c r="F50" s="241"/>
      <c r="G50" s="54"/>
    </row>
    <row r="51" spans="1:7" ht="37.5" x14ac:dyDescent="0.3">
      <c r="A51" s="49">
        <v>4</v>
      </c>
      <c r="B51" s="50" t="s">
        <v>125</v>
      </c>
      <c r="C51" s="51" t="s">
        <v>5</v>
      </c>
      <c r="D51" s="167">
        <v>15264</v>
      </c>
      <c r="E51" s="195">
        <v>0.11</v>
      </c>
      <c r="F51" s="243">
        <f>D51*E51</f>
        <v>1679.04</v>
      </c>
      <c r="G51" s="54"/>
    </row>
    <row r="52" spans="1:7" ht="37.5" x14ac:dyDescent="0.3">
      <c r="A52" s="49">
        <v>5</v>
      </c>
      <c r="B52" s="50" t="s">
        <v>119</v>
      </c>
      <c r="C52" s="51" t="s">
        <v>5</v>
      </c>
      <c r="D52" s="167">
        <v>45443</v>
      </c>
      <c r="E52" s="208">
        <v>0.11</v>
      </c>
      <c r="F52" s="243">
        <f>D52*E52</f>
        <v>4998.7300000000005</v>
      </c>
      <c r="G52" s="96"/>
    </row>
    <row r="53" spans="1:7" ht="18.75" x14ac:dyDescent="0.3">
      <c r="A53" s="49">
        <v>6</v>
      </c>
      <c r="B53" s="50" t="s">
        <v>120</v>
      </c>
      <c r="C53" s="51" t="s">
        <v>6</v>
      </c>
      <c r="D53" s="167">
        <f>357+120</f>
        <v>477</v>
      </c>
      <c r="E53" s="194">
        <v>139.83000000000001</v>
      </c>
      <c r="F53" s="244">
        <f>D53*E53</f>
        <v>66698.91</v>
      </c>
      <c r="G53" s="96"/>
    </row>
    <row r="54" spans="1:7" ht="19.5" x14ac:dyDescent="0.35">
      <c r="A54" s="162" t="s">
        <v>22</v>
      </c>
      <c r="B54" s="162"/>
      <c r="C54" s="93"/>
      <c r="D54" s="204"/>
      <c r="E54" s="245"/>
      <c r="F54" s="246">
        <f>SUM(F17:F50)</f>
        <v>186187.97800000003</v>
      </c>
      <c r="G54" s="96"/>
    </row>
    <row r="55" spans="1:7" ht="21" customHeight="1" x14ac:dyDescent="0.35">
      <c r="A55" s="162" t="s">
        <v>23</v>
      </c>
      <c r="B55" s="162"/>
      <c r="C55" s="93"/>
      <c r="D55" s="204"/>
      <c r="E55" s="245"/>
      <c r="F55" s="246">
        <f>F54*0.18</f>
        <v>33513.836040000002</v>
      </c>
      <c r="G55" s="96"/>
    </row>
    <row r="56" spans="1:7" ht="20.25" customHeight="1" x14ac:dyDescent="0.35">
      <c r="A56" s="289" t="s">
        <v>24</v>
      </c>
      <c r="B56" s="289"/>
      <c r="C56" s="93"/>
      <c r="D56" s="347">
        <f>SUM(F54:F55)</f>
        <v>219701.81404000003</v>
      </c>
      <c r="E56" s="348"/>
      <c r="F56" s="349"/>
      <c r="G56" s="96"/>
    </row>
    <row r="57" spans="1:7" ht="15" customHeight="1" x14ac:dyDescent="0.3">
      <c r="G57" s="96"/>
    </row>
    <row r="58" spans="1:7" ht="15" customHeight="1" x14ac:dyDescent="0.3">
      <c r="G58" s="54"/>
    </row>
    <row r="59" spans="1:7" ht="15" customHeight="1" x14ac:dyDescent="0.3">
      <c r="A59" s="340" t="s">
        <v>128</v>
      </c>
      <c r="B59" s="340"/>
      <c r="C59" s="340"/>
      <c r="D59" s="340"/>
      <c r="E59" s="340"/>
      <c r="F59" s="340"/>
      <c r="G59" s="107"/>
    </row>
    <row r="60" spans="1:7" ht="15" customHeight="1" x14ac:dyDescent="0.3">
      <c r="A60" s="86"/>
      <c r="B60" s="104"/>
      <c r="C60" s="108"/>
      <c r="D60" s="108"/>
      <c r="E60" s="108" t="s">
        <v>30</v>
      </c>
      <c r="F60" s="108"/>
      <c r="G60" s="54"/>
    </row>
    <row r="61" spans="1:7" ht="15" customHeight="1" x14ac:dyDescent="0.3">
      <c r="A61" s="54"/>
      <c r="B61" s="54"/>
      <c r="C61" s="108"/>
      <c r="D61" s="108"/>
      <c r="E61" s="108"/>
      <c r="F61" s="108"/>
      <c r="G61" s="54"/>
    </row>
    <row r="62" spans="1:7" ht="15" customHeight="1" x14ac:dyDescent="0.3">
      <c r="A62" s="6"/>
      <c r="B62" s="6"/>
      <c r="C62" s="43"/>
      <c r="D62" s="43"/>
      <c r="E62" s="43"/>
      <c r="F62" s="43"/>
      <c r="G62" s="6"/>
    </row>
    <row r="63" spans="1:7" ht="15" customHeight="1" x14ac:dyDescent="0.3">
      <c r="A63" s="6"/>
      <c r="B63" s="6"/>
      <c r="C63" s="43"/>
      <c r="D63" s="43"/>
      <c r="E63" s="43"/>
      <c r="F63" s="43"/>
      <c r="G63" s="6"/>
    </row>
    <row r="64" spans="1:7" ht="15" customHeight="1" x14ac:dyDescent="0.3">
      <c r="A64" s="6"/>
      <c r="B64" s="6"/>
      <c r="C64" s="43"/>
      <c r="D64" s="43"/>
      <c r="E64" s="43"/>
      <c r="F64" s="43"/>
      <c r="G64" s="6"/>
    </row>
    <row r="65" spans="1:7" ht="15" customHeight="1" x14ac:dyDescent="0.3">
      <c r="A65" s="6"/>
      <c r="B65" s="6"/>
      <c r="C65" s="43"/>
      <c r="D65" s="43"/>
      <c r="E65" s="43"/>
      <c r="F65" s="43"/>
      <c r="G65" s="6"/>
    </row>
    <row r="66" spans="1:7" ht="15" customHeight="1" x14ac:dyDescent="0.3">
      <c r="A66" s="6"/>
      <c r="B66" s="6"/>
      <c r="C66" s="43"/>
      <c r="D66" s="43"/>
      <c r="E66" s="43"/>
      <c r="F66" s="43"/>
      <c r="G66" s="6"/>
    </row>
    <row r="67" spans="1:7" ht="15" customHeight="1" x14ac:dyDescent="0.3">
      <c r="A67" s="252"/>
      <c r="B67" s="252"/>
      <c r="C67" s="43"/>
      <c r="D67" s="43"/>
      <c r="E67" s="43"/>
      <c r="F67" s="43"/>
      <c r="G67" s="6"/>
    </row>
    <row r="68" spans="1:7" ht="15" customHeight="1" x14ac:dyDescent="0.3">
      <c r="A68" s="34"/>
      <c r="B68" s="104" t="s">
        <v>127</v>
      </c>
      <c r="C68" s="108"/>
      <c r="D68" s="108"/>
      <c r="E68" s="108" t="s">
        <v>30</v>
      </c>
      <c r="F68" s="108"/>
      <c r="G68" s="6"/>
    </row>
    <row r="69" spans="1:7" ht="15" customHeight="1" x14ac:dyDescent="0.3">
      <c r="G69" s="6"/>
    </row>
    <row r="70" spans="1:7" ht="15" customHeight="1" x14ac:dyDescent="0.3">
      <c r="G70" s="6"/>
    </row>
    <row r="71" spans="1:7" ht="15" customHeight="1" x14ac:dyDescent="0.3">
      <c r="G71" s="6"/>
    </row>
    <row r="72" spans="1:7" ht="15" customHeight="1" x14ac:dyDescent="0.25"/>
    <row r="73" spans="1:7" ht="15" customHeight="1" x14ac:dyDescent="0.25"/>
    <row r="74" spans="1:7" ht="15" customHeight="1" x14ac:dyDescent="0.25"/>
    <row r="75" spans="1:7" ht="15" customHeight="1" x14ac:dyDescent="0.25"/>
    <row r="76" spans="1:7" ht="15" customHeight="1" x14ac:dyDescent="0.25"/>
    <row r="77" spans="1:7" ht="15" customHeight="1" x14ac:dyDescent="0.25"/>
    <row r="78" spans="1:7" ht="15" customHeight="1" x14ac:dyDescent="0.25"/>
  </sheetData>
  <mergeCells count="17">
    <mergeCell ref="A10:F10"/>
    <mergeCell ref="E1:F1"/>
    <mergeCell ref="C3:F3"/>
    <mergeCell ref="C5:F5"/>
    <mergeCell ref="C7:G7"/>
    <mergeCell ref="C8:F9"/>
    <mergeCell ref="A56:B56"/>
    <mergeCell ref="A59:F59"/>
    <mergeCell ref="A67:B67"/>
    <mergeCell ref="D56:F56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9"/>
  <sheetViews>
    <sheetView topLeftCell="A23" workbookViewId="0">
      <selection activeCell="F53" sqref="F53"/>
    </sheetView>
  </sheetViews>
  <sheetFormatPr defaultRowHeight="15" x14ac:dyDescent="0.25"/>
  <cols>
    <col min="1" max="1" width="6.7109375" customWidth="1"/>
    <col min="2" max="2" width="39.28515625" customWidth="1"/>
    <col min="3" max="3" width="6.7109375" customWidth="1"/>
    <col min="4" max="4" width="12.7109375" customWidth="1"/>
    <col min="5" max="5" width="12" customWidth="1"/>
    <col min="6" max="6" width="16.85546875" customWidth="1"/>
    <col min="7" max="7" width="0.140625" hidden="1" customWidth="1"/>
    <col min="8" max="8" width="0.140625" customWidth="1"/>
  </cols>
  <sheetData>
    <row r="1" spans="1:7" ht="18.75" x14ac:dyDescent="0.3">
      <c r="A1" s="78"/>
      <c r="B1" s="54"/>
      <c r="C1" s="79"/>
      <c r="D1" s="78"/>
      <c r="E1" s="285" t="s">
        <v>10</v>
      </c>
      <c r="F1" s="285"/>
      <c r="G1" s="54"/>
    </row>
    <row r="2" spans="1:7" ht="18.75" x14ac:dyDescent="0.3">
      <c r="A2" s="78"/>
      <c r="B2" s="54"/>
      <c r="C2" s="79"/>
      <c r="D2" s="78"/>
      <c r="E2" s="80"/>
      <c r="F2" s="80"/>
      <c r="G2" s="54"/>
    </row>
    <row r="3" spans="1:7" ht="18.75" x14ac:dyDescent="0.3">
      <c r="A3" s="79"/>
      <c r="B3" s="81" t="s">
        <v>11</v>
      </c>
      <c r="C3" s="286" t="s">
        <v>77</v>
      </c>
      <c r="D3" s="286"/>
      <c r="E3" s="286"/>
      <c r="F3" s="286"/>
      <c r="G3" s="54"/>
    </row>
    <row r="4" spans="1:7" ht="18.75" x14ac:dyDescent="0.3">
      <c r="A4" s="79"/>
      <c r="B4" s="81"/>
      <c r="C4" s="82"/>
      <c r="D4" s="82"/>
      <c r="E4" s="83"/>
      <c r="F4" s="82"/>
      <c r="G4" s="54"/>
    </row>
    <row r="5" spans="1:7" ht="18.75" x14ac:dyDescent="0.3">
      <c r="A5" s="78"/>
      <c r="B5" s="84" t="s">
        <v>12</v>
      </c>
      <c r="C5" s="286" t="s">
        <v>77</v>
      </c>
      <c r="D5" s="286"/>
      <c r="E5" s="286"/>
      <c r="F5" s="286"/>
      <c r="G5" s="54"/>
    </row>
    <row r="6" spans="1:7" ht="18.75" x14ac:dyDescent="0.3">
      <c r="A6" s="78"/>
      <c r="B6" s="84"/>
      <c r="C6" s="82"/>
      <c r="D6" s="82"/>
      <c r="E6" s="83"/>
      <c r="F6" s="82"/>
      <c r="G6" s="54"/>
    </row>
    <row r="7" spans="1:7" ht="18.75" x14ac:dyDescent="0.25">
      <c r="A7" s="79"/>
      <c r="B7" s="85" t="s">
        <v>13</v>
      </c>
      <c r="C7" s="287" t="s">
        <v>25</v>
      </c>
      <c r="D7" s="287"/>
      <c r="E7" s="287"/>
      <c r="F7" s="287"/>
      <c r="G7" s="287"/>
    </row>
    <row r="8" spans="1:7" ht="18.75" x14ac:dyDescent="0.3">
      <c r="A8" s="78"/>
      <c r="B8" s="85" t="s">
        <v>14</v>
      </c>
      <c r="C8" s="286" t="s">
        <v>78</v>
      </c>
      <c r="D8" s="286"/>
      <c r="E8" s="286"/>
      <c r="F8" s="286"/>
      <c r="G8" s="54"/>
    </row>
    <row r="9" spans="1:7" ht="18.75" x14ac:dyDescent="0.3">
      <c r="A9" s="78"/>
      <c r="B9" s="85"/>
      <c r="C9" s="286"/>
      <c r="D9" s="286"/>
      <c r="E9" s="286"/>
      <c r="F9" s="286"/>
      <c r="G9" s="54"/>
    </row>
    <row r="10" spans="1:7" ht="18.75" x14ac:dyDescent="0.3">
      <c r="A10" s="292" t="s">
        <v>139</v>
      </c>
      <c r="B10" s="292"/>
      <c r="C10" s="292"/>
      <c r="D10" s="292"/>
      <c r="E10" s="292"/>
      <c r="F10" s="292"/>
      <c r="G10" s="54"/>
    </row>
    <row r="11" spans="1:7" ht="10.15" customHeight="1" thickBot="1" x14ac:dyDescent="0.35">
      <c r="A11" s="86"/>
      <c r="B11" s="292" t="s">
        <v>15</v>
      </c>
      <c r="C11" s="292"/>
      <c r="D11" s="292"/>
      <c r="E11" s="292"/>
      <c r="F11" s="292"/>
      <c r="G11" s="54"/>
    </row>
    <row r="12" spans="1:7" ht="18.75" x14ac:dyDescent="0.3">
      <c r="A12" s="293" t="s">
        <v>16</v>
      </c>
      <c r="B12" s="296" t="s">
        <v>0</v>
      </c>
      <c r="C12" s="299" t="s">
        <v>17</v>
      </c>
      <c r="D12" s="296" t="s">
        <v>18</v>
      </c>
      <c r="E12" s="341" t="s">
        <v>19</v>
      </c>
      <c r="F12" s="344" t="s">
        <v>20</v>
      </c>
      <c r="G12" s="54"/>
    </row>
    <row r="13" spans="1:7" ht="18.75" x14ac:dyDescent="0.3">
      <c r="A13" s="294"/>
      <c r="B13" s="297"/>
      <c r="C13" s="300"/>
      <c r="D13" s="297"/>
      <c r="E13" s="342"/>
      <c r="F13" s="345"/>
      <c r="G13" s="54"/>
    </row>
    <row r="14" spans="1:7" ht="19.5" thickBot="1" x14ac:dyDescent="0.35">
      <c r="A14" s="295"/>
      <c r="B14" s="298"/>
      <c r="C14" s="301"/>
      <c r="D14" s="298"/>
      <c r="E14" s="343"/>
      <c r="F14" s="346"/>
      <c r="G14" s="54"/>
    </row>
    <row r="15" spans="1:7" ht="18.75" x14ac:dyDescent="0.3">
      <c r="A15" s="87">
        <v>1</v>
      </c>
      <c r="B15" s="88">
        <v>2</v>
      </c>
      <c r="C15" s="89">
        <v>3</v>
      </c>
      <c r="D15" s="88">
        <v>4</v>
      </c>
      <c r="E15" s="90">
        <v>5</v>
      </c>
      <c r="F15" s="91">
        <v>6</v>
      </c>
      <c r="G15" s="54"/>
    </row>
    <row r="16" spans="1:7" ht="45" customHeight="1" x14ac:dyDescent="0.3">
      <c r="A16" s="110"/>
      <c r="B16" s="109" t="s">
        <v>138</v>
      </c>
      <c r="C16" s="109"/>
      <c r="D16" s="123"/>
      <c r="E16" s="111"/>
      <c r="F16" s="112"/>
      <c r="G16" s="54"/>
    </row>
    <row r="17" spans="1:7" ht="37.5" x14ac:dyDescent="0.3">
      <c r="A17" s="49">
        <v>1</v>
      </c>
      <c r="B17" s="60" t="s">
        <v>137</v>
      </c>
      <c r="C17" s="51" t="s">
        <v>27</v>
      </c>
      <c r="D17" s="52">
        <v>1417</v>
      </c>
      <c r="E17" s="69">
        <v>10</v>
      </c>
      <c r="F17" s="53">
        <f t="shared" ref="F17:F28" si="0">D17*E17</f>
        <v>14170</v>
      </c>
      <c r="G17" s="54"/>
    </row>
    <row r="18" spans="1:7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53">
        <f t="shared" si="0"/>
        <v>40500</v>
      </c>
      <c r="G18" s="54"/>
    </row>
    <row r="19" spans="1:7" ht="18.75" x14ac:dyDescent="0.3">
      <c r="A19" s="49">
        <v>3</v>
      </c>
      <c r="B19" s="50" t="s">
        <v>79</v>
      </c>
      <c r="C19" s="51" t="s">
        <v>1</v>
      </c>
      <c r="D19" s="167">
        <v>9.11</v>
      </c>
      <c r="E19" s="56">
        <v>312</v>
      </c>
      <c r="F19" s="53">
        <f>D19*E19</f>
        <v>2842.3199999999997</v>
      </c>
      <c r="G19" s="54"/>
    </row>
    <row r="20" spans="1:7" ht="18.75" x14ac:dyDescent="0.3">
      <c r="A20" s="49">
        <v>4</v>
      </c>
      <c r="B20" s="50" t="s">
        <v>124</v>
      </c>
      <c r="C20" s="51" t="s">
        <v>1</v>
      </c>
      <c r="D20" s="167">
        <v>2.7869999999999999</v>
      </c>
      <c r="E20" s="195">
        <v>944</v>
      </c>
      <c r="F20" s="53">
        <f t="shared" si="0"/>
        <v>2630.9279999999999</v>
      </c>
      <c r="G20" s="54"/>
    </row>
    <row r="21" spans="1:7" ht="18.75" x14ac:dyDescent="0.3">
      <c r="A21" s="49">
        <v>5</v>
      </c>
      <c r="B21" s="50" t="s">
        <v>43</v>
      </c>
      <c r="C21" s="51" t="s">
        <v>6</v>
      </c>
      <c r="D21" s="167">
        <v>7</v>
      </c>
      <c r="E21" s="56">
        <v>1226</v>
      </c>
      <c r="F21" s="53">
        <f t="shared" si="0"/>
        <v>8582</v>
      </c>
      <c r="G21" s="54"/>
    </row>
    <row r="22" spans="1:7" ht="18.75" x14ac:dyDescent="0.3">
      <c r="A22" s="49">
        <v>6</v>
      </c>
      <c r="B22" s="50" t="s">
        <v>121</v>
      </c>
      <c r="C22" s="51" t="s">
        <v>6</v>
      </c>
      <c r="D22" s="167">
        <v>66.2</v>
      </c>
      <c r="E22" s="56">
        <v>946</v>
      </c>
      <c r="F22" s="53">
        <f t="shared" si="0"/>
        <v>62625.200000000004</v>
      </c>
      <c r="G22" s="54"/>
    </row>
    <row r="23" spans="1:7" ht="18.75" x14ac:dyDescent="0.3">
      <c r="A23" s="49">
        <v>7</v>
      </c>
      <c r="B23" s="50" t="s">
        <v>31</v>
      </c>
      <c r="C23" s="51" t="s">
        <v>32</v>
      </c>
      <c r="D23" s="167">
        <v>120</v>
      </c>
      <c r="E23" s="56">
        <v>1.4</v>
      </c>
      <c r="F23" s="53">
        <f t="shared" si="0"/>
        <v>168</v>
      </c>
      <c r="G23" s="54"/>
    </row>
    <row r="24" spans="1:7" ht="18.75" x14ac:dyDescent="0.3">
      <c r="A24" s="49">
        <v>8</v>
      </c>
      <c r="B24" s="50" t="s">
        <v>93</v>
      </c>
      <c r="C24" s="51" t="s">
        <v>32</v>
      </c>
      <c r="D24" s="167">
        <v>70</v>
      </c>
      <c r="E24" s="56">
        <v>1.4</v>
      </c>
      <c r="F24" s="53">
        <f t="shared" si="0"/>
        <v>98</v>
      </c>
      <c r="G24" s="54"/>
    </row>
    <row r="25" spans="1:7" ht="18.75" x14ac:dyDescent="0.3">
      <c r="A25" s="49">
        <v>9</v>
      </c>
      <c r="B25" s="50" t="s">
        <v>33</v>
      </c>
      <c r="C25" s="51" t="s">
        <v>32</v>
      </c>
      <c r="D25" s="167">
        <v>650</v>
      </c>
      <c r="E25" s="56">
        <v>1.3</v>
      </c>
      <c r="F25" s="53">
        <f t="shared" si="0"/>
        <v>845</v>
      </c>
      <c r="G25" s="54"/>
    </row>
    <row r="26" spans="1:7" ht="18.75" x14ac:dyDescent="0.3">
      <c r="A26" s="49">
        <v>10</v>
      </c>
      <c r="B26" s="50" t="s">
        <v>34</v>
      </c>
      <c r="C26" s="51" t="s">
        <v>5</v>
      </c>
      <c r="D26" s="167">
        <v>0</v>
      </c>
      <c r="E26" s="56">
        <v>0</v>
      </c>
      <c r="F26" s="53">
        <f t="shared" si="0"/>
        <v>0</v>
      </c>
      <c r="G26" s="54"/>
    </row>
    <row r="27" spans="1:7" ht="18.75" x14ac:dyDescent="0.3">
      <c r="A27" s="49">
        <v>11</v>
      </c>
      <c r="B27" s="50" t="s">
        <v>35</v>
      </c>
      <c r="C27" s="51" t="s">
        <v>32</v>
      </c>
      <c r="D27" s="167">
        <v>30</v>
      </c>
      <c r="E27" s="56">
        <v>3.9</v>
      </c>
      <c r="F27" s="53">
        <f t="shared" si="0"/>
        <v>117</v>
      </c>
      <c r="G27" s="54"/>
    </row>
    <row r="28" spans="1:7" ht="18.75" x14ac:dyDescent="0.3">
      <c r="A28" s="49">
        <v>12</v>
      </c>
      <c r="B28" s="50" t="s">
        <v>44</v>
      </c>
      <c r="C28" s="51" t="s">
        <v>5</v>
      </c>
      <c r="D28" s="167">
        <v>0</v>
      </c>
      <c r="E28" s="56">
        <v>0</v>
      </c>
      <c r="F28" s="53">
        <f t="shared" si="0"/>
        <v>0</v>
      </c>
      <c r="G28" s="54"/>
    </row>
    <row r="29" spans="1:7" ht="18.75" x14ac:dyDescent="0.3">
      <c r="A29" s="49"/>
      <c r="B29" s="50"/>
      <c r="C29" s="51"/>
      <c r="D29" s="167"/>
      <c r="E29" s="61"/>
      <c r="F29" s="53"/>
      <c r="G29" s="54"/>
    </row>
    <row r="30" spans="1:7" ht="19.899999999999999" customHeight="1" x14ac:dyDescent="0.3">
      <c r="A30" s="49"/>
      <c r="B30" s="89" t="s">
        <v>142</v>
      </c>
      <c r="C30" s="51"/>
      <c r="D30" s="167"/>
      <c r="E30" s="56"/>
      <c r="F30" s="53"/>
      <c r="G30" s="54"/>
    </row>
    <row r="31" spans="1:7" ht="18.75" x14ac:dyDescent="0.3">
      <c r="A31" s="49">
        <v>1</v>
      </c>
      <c r="B31" s="50" t="s">
        <v>143</v>
      </c>
      <c r="C31" s="51" t="s">
        <v>27</v>
      </c>
      <c r="D31" s="167"/>
      <c r="E31" s="207">
        <v>2</v>
      </c>
      <c r="F31" s="73">
        <f>D31*E31</f>
        <v>0</v>
      </c>
      <c r="G31" s="54"/>
    </row>
    <row r="32" spans="1:7" ht="18.75" x14ac:dyDescent="0.3">
      <c r="A32" s="49">
        <v>4</v>
      </c>
      <c r="B32" s="50" t="s">
        <v>125</v>
      </c>
      <c r="C32" s="51" t="s">
        <v>5</v>
      </c>
      <c r="D32" s="167">
        <v>15264</v>
      </c>
      <c r="E32" s="195">
        <v>0.27</v>
      </c>
      <c r="F32" s="73">
        <f>D32*E32</f>
        <v>4121.2800000000007</v>
      </c>
      <c r="G32" s="54"/>
    </row>
    <row r="33" spans="1:7" ht="18.75" x14ac:dyDescent="0.3">
      <c r="A33" s="49">
        <v>5</v>
      </c>
      <c r="B33" s="50" t="s">
        <v>119</v>
      </c>
      <c r="C33" s="51" t="s">
        <v>5</v>
      </c>
      <c r="D33" s="167">
        <v>45443</v>
      </c>
      <c r="E33" s="208">
        <v>0.11</v>
      </c>
      <c r="F33" s="73">
        <f>D33*E33</f>
        <v>4998.7300000000005</v>
      </c>
      <c r="G33" s="54"/>
    </row>
    <row r="34" spans="1:7" ht="18.75" x14ac:dyDescent="0.3">
      <c r="A34" s="49">
        <v>6</v>
      </c>
      <c r="B34" s="50" t="s">
        <v>120</v>
      </c>
      <c r="C34" s="51" t="s">
        <v>6</v>
      </c>
      <c r="D34" s="167">
        <v>120</v>
      </c>
      <c r="E34" s="194">
        <v>139.83000000000001</v>
      </c>
      <c r="F34" s="72">
        <f>D34*E34</f>
        <v>16779.600000000002</v>
      </c>
      <c r="G34" s="54"/>
    </row>
    <row r="35" spans="1:7" ht="18.75" x14ac:dyDescent="0.3">
      <c r="A35" s="49"/>
      <c r="B35" s="50"/>
      <c r="C35" s="51"/>
      <c r="D35" s="167"/>
      <c r="E35" s="56"/>
      <c r="F35" s="53"/>
      <c r="G35" s="54"/>
    </row>
    <row r="36" spans="1:7" ht="18.75" x14ac:dyDescent="0.3">
      <c r="A36" s="49"/>
      <c r="B36" s="50"/>
      <c r="C36" s="51"/>
      <c r="D36" s="167"/>
      <c r="E36" s="56"/>
      <c r="F36" s="53"/>
      <c r="G36" s="54"/>
    </row>
    <row r="37" spans="1:7" ht="18.75" x14ac:dyDescent="0.3">
      <c r="A37" s="49"/>
      <c r="B37" s="50"/>
      <c r="C37" s="51"/>
      <c r="D37" s="167"/>
      <c r="E37" s="56"/>
      <c r="F37" s="53"/>
      <c r="G37" s="54"/>
    </row>
    <row r="38" spans="1:7" ht="18.75" x14ac:dyDescent="0.3">
      <c r="A38" s="49"/>
      <c r="B38" s="50"/>
      <c r="C38" s="51"/>
      <c r="D38" s="167"/>
      <c r="E38" s="56"/>
      <c r="F38" s="53"/>
      <c r="G38" s="54"/>
    </row>
    <row r="39" spans="1:7" ht="18.75" x14ac:dyDescent="0.3">
      <c r="A39" s="49"/>
      <c r="B39" s="50"/>
      <c r="C39" s="51"/>
      <c r="D39" s="167"/>
      <c r="E39" s="56"/>
      <c r="F39" s="53"/>
      <c r="G39" s="54"/>
    </row>
    <row r="40" spans="1:7" ht="18.75" x14ac:dyDescent="0.3">
      <c r="A40" s="49"/>
      <c r="B40" s="50"/>
      <c r="C40" s="51"/>
      <c r="D40" s="167"/>
      <c r="E40" s="56"/>
      <c r="F40" s="53"/>
      <c r="G40" s="54"/>
    </row>
    <row r="41" spans="1:7" ht="18.75" x14ac:dyDescent="0.3">
      <c r="A41" s="49"/>
      <c r="B41" s="50"/>
      <c r="C41" s="51"/>
      <c r="D41" s="167"/>
      <c r="E41" s="56"/>
      <c r="F41" s="53"/>
      <c r="G41" s="54"/>
    </row>
    <row r="42" spans="1:7" ht="18.75" x14ac:dyDescent="0.3">
      <c r="A42" s="49"/>
      <c r="B42" s="50"/>
      <c r="C42" s="51"/>
      <c r="D42" s="167"/>
      <c r="E42" s="56"/>
      <c r="F42" s="53"/>
      <c r="G42" s="54"/>
    </row>
    <row r="43" spans="1:7" ht="18.75" x14ac:dyDescent="0.3">
      <c r="A43" s="49"/>
      <c r="B43" s="50"/>
      <c r="C43" s="51"/>
      <c r="D43" s="167"/>
      <c r="E43" s="56"/>
      <c r="F43" s="53"/>
      <c r="G43" s="54"/>
    </row>
    <row r="44" spans="1:7" ht="18.75" x14ac:dyDescent="0.3">
      <c r="A44" s="49"/>
      <c r="B44" s="50"/>
      <c r="C44" s="51"/>
      <c r="D44" s="167"/>
      <c r="E44" s="56"/>
      <c r="F44" s="53"/>
      <c r="G44" s="54"/>
    </row>
    <row r="45" spans="1:7" ht="13.15" customHeight="1" x14ac:dyDescent="0.3">
      <c r="A45" s="49"/>
      <c r="B45" s="50"/>
      <c r="C45" s="51"/>
      <c r="D45" s="167"/>
      <c r="E45" s="56"/>
      <c r="F45" s="53"/>
      <c r="G45" s="54"/>
    </row>
    <row r="46" spans="1:7" ht="18.75" hidden="1" x14ac:dyDescent="0.3">
      <c r="A46" s="49"/>
      <c r="B46" s="50"/>
      <c r="C46" s="51"/>
      <c r="D46" s="167"/>
      <c r="E46" s="56"/>
      <c r="F46" s="53"/>
      <c r="G46" s="54"/>
    </row>
    <row r="47" spans="1:7" ht="18.75" hidden="1" x14ac:dyDescent="0.3">
      <c r="A47" s="49"/>
      <c r="B47" s="50"/>
      <c r="C47" s="51"/>
      <c r="D47" s="167"/>
      <c r="E47" s="56"/>
      <c r="F47" s="53"/>
      <c r="G47" s="54"/>
    </row>
    <row r="48" spans="1:7" ht="18.75" hidden="1" x14ac:dyDescent="0.3">
      <c r="A48" s="49"/>
      <c r="B48" s="50"/>
      <c r="C48" s="51"/>
      <c r="D48" s="167"/>
      <c r="E48" s="56"/>
      <c r="F48" s="53"/>
      <c r="G48" s="54"/>
    </row>
    <row r="49" spans="1:7" ht="18.75" hidden="1" x14ac:dyDescent="0.3">
      <c r="A49" s="49"/>
      <c r="B49" s="50"/>
      <c r="C49" s="51"/>
      <c r="D49" s="167"/>
      <c r="E49" s="61"/>
      <c r="F49" s="53"/>
      <c r="G49" s="54"/>
    </row>
    <row r="50" spans="1:7" ht="18.75" hidden="1" x14ac:dyDescent="0.3">
      <c r="A50" s="49"/>
      <c r="B50" s="50"/>
      <c r="C50" s="51"/>
      <c r="D50" s="167"/>
      <c r="E50" s="61"/>
      <c r="F50" s="53"/>
      <c r="G50" s="54"/>
    </row>
    <row r="51" spans="1:7" ht="18.75" hidden="1" x14ac:dyDescent="0.3">
      <c r="A51" s="49">
        <v>22</v>
      </c>
      <c r="B51" s="50"/>
      <c r="C51" s="51"/>
      <c r="D51" s="167"/>
      <c r="E51" s="247"/>
      <c r="F51" s="53"/>
      <c r="G51" s="54"/>
    </row>
    <row r="52" spans="1:7" ht="18.75" x14ac:dyDescent="0.3">
      <c r="A52" s="49"/>
      <c r="B52" s="57"/>
      <c r="C52" s="51"/>
      <c r="D52" s="167"/>
      <c r="E52" s="247"/>
      <c r="F52" s="53"/>
      <c r="G52" s="54"/>
    </row>
    <row r="53" spans="1:7" ht="19.5" x14ac:dyDescent="0.3">
      <c r="A53" s="288" t="s">
        <v>22</v>
      </c>
      <c r="B53" s="289"/>
      <c r="C53" s="93"/>
      <c r="D53" s="204"/>
      <c r="E53" s="245"/>
      <c r="F53" s="95">
        <f>SUM(F17:F52)</f>
        <v>158478.05800000002</v>
      </c>
      <c r="G53" s="96"/>
    </row>
    <row r="54" spans="1:7" ht="19.5" x14ac:dyDescent="0.3">
      <c r="A54" s="288" t="s">
        <v>23</v>
      </c>
      <c r="B54" s="289"/>
      <c r="C54" s="93"/>
      <c r="D54" s="204"/>
      <c r="E54" s="245"/>
      <c r="F54" s="95">
        <f>F53*0.18</f>
        <v>28526.050440000003</v>
      </c>
      <c r="G54" s="96"/>
    </row>
    <row r="55" spans="1:7" ht="20.25" thickBot="1" x14ac:dyDescent="0.35">
      <c r="A55" s="290" t="s">
        <v>24</v>
      </c>
      <c r="B55" s="291"/>
      <c r="C55" s="97"/>
      <c r="D55" s="97"/>
      <c r="E55" s="98"/>
      <c r="F55" s="99">
        <f>SUM(F53:F54)</f>
        <v>187004.10844000001</v>
      </c>
      <c r="G55" s="96"/>
    </row>
    <row r="56" spans="1:7" ht="19.5" x14ac:dyDescent="0.3">
      <c r="A56" s="100"/>
      <c r="B56" s="100"/>
      <c r="C56" s="101"/>
      <c r="D56" s="101"/>
      <c r="E56" s="102"/>
      <c r="F56" s="103"/>
      <c r="G56" s="96"/>
    </row>
    <row r="57" spans="1:7" ht="9.6" customHeight="1" x14ac:dyDescent="0.3">
      <c r="A57" s="100"/>
      <c r="B57" s="100"/>
      <c r="C57" s="101"/>
      <c r="D57" s="101"/>
      <c r="E57" s="102"/>
      <c r="F57" s="103"/>
      <c r="G57" s="96"/>
    </row>
    <row r="58" spans="1:7" ht="19.5" hidden="1" x14ac:dyDescent="0.3">
      <c r="A58" s="100"/>
      <c r="B58" s="100"/>
      <c r="C58" s="101"/>
      <c r="D58" s="101"/>
      <c r="E58" s="102"/>
      <c r="F58" s="103"/>
      <c r="G58" s="96"/>
    </row>
    <row r="59" spans="1:7" ht="18.75" hidden="1" x14ac:dyDescent="0.3">
      <c r="A59" s="86"/>
      <c r="B59" s="104"/>
      <c r="C59" s="79"/>
      <c r="D59" s="79"/>
      <c r="E59" s="105"/>
      <c r="F59" s="106"/>
      <c r="G59" s="54"/>
    </row>
    <row r="60" spans="1:7" ht="18.75" x14ac:dyDescent="0.3">
      <c r="A60" s="340" t="s">
        <v>134</v>
      </c>
      <c r="B60" s="340"/>
      <c r="C60" s="340"/>
      <c r="D60" s="340"/>
      <c r="E60" s="340"/>
      <c r="F60" s="340"/>
      <c r="G60" s="107"/>
    </row>
    <row r="61" spans="1:7" ht="18.75" x14ac:dyDescent="0.3">
      <c r="A61" s="86"/>
      <c r="B61" s="104"/>
      <c r="C61" s="108"/>
      <c r="D61" s="108"/>
      <c r="E61" s="108" t="s">
        <v>30</v>
      </c>
      <c r="F61" s="108"/>
      <c r="G61" s="54"/>
    </row>
    <row r="62" spans="1:7" ht="10.9" customHeight="1" x14ac:dyDescent="0.3">
      <c r="A62" s="54"/>
      <c r="B62" s="54"/>
      <c r="C62" s="108"/>
      <c r="D62" s="108"/>
      <c r="E62" s="108"/>
      <c r="F62" s="108"/>
      <c r="G62" s="54"/>
    </row>
    <row r="63" spans="1:7" ht="7.9" hidden="1" customHeight="1" x14ac:dyDescent="0.3">
      <c r="A63" s="6"/>
      <c r="B63" s="6"/>
      <c r="C63" s="43"/>
      <c r="D63" s="43"/>
      <c r="E63" s="43"/>
      <c r="F63" s="43"/>
      <c r="G63" s="6"/>
    </row>
    <row r="64" spans="1:7" ht="20.25" hidden="1" x14ac:dyDescent="0.3">
      <c r="A64" s="6"/>
      <c r="B64" s="6"/>
      <c r="C64" s="43"/>
      <c r="D64" s="43"/>
      <c r="E64" s="43"/>
      <c r="F64" s="43"/>
      <c r="G64" s="6"/>
    </row>
    <row r="65" spans="1:7" ht="20.25" hidden="1" x14ac:dyDescent="0.3">
      <c r="A65" s="6"/>
      <c r="B65" s="6"/>
      <c r="C65" s="43"/>
      <c r="D65" s="43"/>
      <c r="E65" s="43"/>
      <c r="F65" s="43"/>
      <c r="G65" s="6"/>
    </row>
    <row r="66" spans="1:7" ht="20.25" hidden="1" x14ac:dyDescent="0.3">
      <c r="A66" s="6"/>
      <c r="B66" s="6"/>
      <c r="C66" s="43"/>
      <c r="D66" s="43"/>
      <c r="E66" s="43"/>
      <c r="F66" s="43"/>
      <c r="G66" s="6"/>
    </row>
    <row r="67" spans="1:7" ht="20.25" hidden="1" x14ac:dyDescent="0.3">
      <c r="A67" s="6"/>
      <c r="B67" s="6"/>
      <c r="C67" s="43"/>
      <c r="D67" s="43"/>
      <c r="E67" s="43"/>
      <c r="F67" s="43"/>
      <c r="G67" s="6"/>
    </row>
    <row r="68" spans="1:7" ht="20.25" hidden="1" x14ac:dyDescent="0.3">
      <c r="A68" s="252"/>
      <c r="B68" s="252"/>
      <c r="C68" s="43"/>
      <c r="D68" s="43"/>
      <c r="E68" s="43"/>
      <c r="F68" s="43"/>
      <c r="G68" s="6"/>
    </row>
    <row r="69" spans="1:7" ht="20.25" x14ac:dyDescent="0.3">
      <c r="A69" s="34"/>
      <c r="B69" s="104" t="s">
        <v>127</v>
      </c>
      <c r="C69" s="108"/>
      <c r="D69" s="108"/>
      <c r="E69" s="108" t="s">
        <v>30</v>
      </c>
      <c r="F69" s="108"/>
      <c r="G69" s="6"/>
    </row>
  </sheetData>
  <mergeCells count="18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  <mergeCell ref="A53:B53"/>
    <mergeCell ref="A54:B54"/>
    <mergeCell ref="A55:B55"/>
    <mergeCell ref="A60:F60"/>
    <mergeCell ref="A68:B6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6"/>
  <sheetViews>
    <sheetView topLeftCell="A71" zoomScale="102" zoomScaleNormal="102" workbookViewId="0">
      <selection activeCell="F99" sqref="F99"/>
    </sheetView>
  </sheetViews>
  <sheetFormatPr defaultRowHeight="15" x14ac:dyDescent="0.25"/>
  <cols>
    <col min="1" max="1" width="6.28515625" customWidth="1"/>
    <col min="2" max="2" width="32.7109375" customWidth="1"/>
    <col min="3" max="3" width="6.85546875" customWidth="1"/>
    <col min="4" max="4" width="14.7109375" customWidth="1"/>
    <col min="5" max="5" width="12.7109375" customWidth="1"/>
    <col min="6" max="6" width="20.42578125" customWidth="1"/>
  </cols>
  <sheetData>
    <row r="1" ht="18.600000000000001" hidden="1" customHeight="1" x14ac:dyDescent="0.25"/>
    <row r="2" ht="3" hidden="1" customHeight="1" x14ac:dyDescent="0.25"/>
    <row r="3" hidden="1" x14ac:dyDescent="0.25"/>
    <row r="4" ht="3" hidden="1" customHeight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spans="1:7" ht="13.15" hidden="1" customHeight="1" x14ac:dyDescent="0.25"/>
    <row r="34" spans="1:7" hidden="1" x14ac:dyDescent="0.25"/>
    <row r="35" spans="1:7" hidden="1" x14ac:dyDescent="0.25"/>
    <row r="36" spans="1:7" hidden="1" x14ac:dyDescent="0.25"/>
    <row r="37" spans="1:7" hidden="1" x14ac:dyDescent="0.25"/>
    <row r="38" spans="1:7" hidden="1" x14ac:dyDescent="0.25"/>
    <row r="39" spans="1:7" hidden="1" x14ac:dyDescent="0.25"/>
    <row r="40" spans="1:7" hidden="1" x14ac:dyDescent="0.25"/>
    <row r="41" spans="1:7" hidden="1" x14ac:dyDescent="0.25"/>
    <row r="42" spans="1:7" hidden="1" x14ac:dyDescent="0.25"/>
    <row r="43" spans="1:7" hidden="1" x14ac:dyDescent="0.25"/>
    <row r="44" spans="1:7" hidden="1" x14ac:dyDescent="0.25"/>
    <row r="45" spans="1:7" hidden="1" x14ac:dyDescent="0.25"/>
    <row r="46" spans="1:7" ht="4.9000000000000004" customHeight="1" x14ac:dyDescent="0.25"/>
    <row r="47" spans="1:7" ht="18.75" x14ac:dyDescent="0.3">
      <c r="A47" s="78"/>
      <c r="B47" s="54"/>
      <c r="C47" s="79"/>
      <c r="D47" s="78"/>
      <c r="E47" s="285" t="s">
        <v>10</v>
      </c>
      <c r="F47" s="285"/>
      <c r="G47" s="54"/>
    </row>
    <row r="48" spans="1:7" ht="18.75" x14ac:dyDescent="0.3">
      <c r="A48" s="78"/>
      <c r="B48" s="54"/>
      <c r="C48" s="79"/>
      <c r="D48" s="78"/>
      <c r="E48" s="80"/>
      <c r="F48" s="80"/>
      <c r="G48" s="54"/>
    </row>
    <row r="49" spans="1:7" ht="18.75" x14ac:dyDescent="0.3">
      <c r="A49" s="79"/>
      <c r="B49" s="81" t="s">
        <v>11</v>
      </c>
      <c r="C49" s="286" t="s">
        <v>77</v>
      </c>
      <c r="D49" s="286"/>
      <c r="E49" s="286"/>
      <c r="F49" s="286"/>
      <c r="G49" s="54"/>
    </row>
    <row r="50" spans="1:7" ht="18.75" x14ac:dyDescent="0.3">
      <c r="A50" s="79"/>
      <c r="B50" s="81"/>
      <c r="C50" s="82"/>
      <c r="D50" s="82"/>
      <c r="E50" s="83"/>
      <c r="F50" s="82"/>
      <c r="G50" s="54"/>
    </row>
    <row r="51" spans="1:7" ht="18.75" x14ac:dyDescent="0.3">
      <c r="A51" s="78"/>
      <c r="B51" s="84" t="s">
        <v>12</v>
      </c>
      <c r="C51" s="286" t="s">
        <v>77</v>
      </c>
      <c r="D51" s="286"/>
      <c r="E51" s="286"/>
      <c r="F51" s="286"/>
      <c r="G51" s="54"/>
    </row>
    <row r="52" spans="1:7" ht="3.6" customHeight="1" x14ac:dyDescent="0.3">
      <c r="A52" s="78"/>
      <c r="B52" s="84"/>
      <c r="C52" s="82"/>
      <c r="D52" s="82"/>
      <c r="E52" s="83"/>
      <c r="F52" s="82"/>
      <c r="G52" s="54"/>
    </row>
    <row r="53" spans="1:7" ht="18.75" x14ac:dyDescent="0.25">
      <c r="A53" s="79"/>
      <c r="B53" s="85" t="s">
        <v>13</v>
      </c>
      <c r="C53" s="287" t="s">
        <v>25</v>
      </c>
      <c r="D53" s="287"/>
      <c r="E53" s="287"/>
      <c r="F53" s="287"/>
      <c r="G53" s="287"/>
    </row>
    <row r="54" spans="1:7" ht="43.15" customHeight="1" x14ac:dyDescent="0.3">
      <c r="A54" s="78"/>
      <c r="B54" s="85" t="s">
        <v>14</v>
      </c>
      <c r="C54" s="286" t="s">
        <v>78</v>
      </c>
      <c r="D54" s="286"/>
      <c r="E54" s="286"/>
      <c r="F54" s="286"/>
      <c r="G54" s="54"/>
    </row>
    <row r="55" spans="1:7" ht="18.75" x14ac:dyDescent="0.3">
      <c r="A55" s="78"/>
      <c r="B55" s="85"/>
      <c r="C55" s="286"/>
      <c r="D55" s="286"/>
      <c r="E55" s="286"/>
      <c r="F55" s="286"/>
      <c r="G55" s="54"/>
    </row>
    <row r="56" spans="1:7" ht="18.75" x14ac:dyDescent="0.3">
      <c r="A56" s="292" t="s">
        <v>139</v>
      </c>
      <c r="B56" s="292"/>
      <c r="C56" s="292"/>
      <c r="D56" s="292"/>
      <c r="E56" s="292"/>
      <c r="F56" s="292"/>
      <c r="G56" s="54"/>
    </row>
    <row r="57" spans="1:7" ht="19.5" thickBot="1" x14ac:dyDescent="0.35">
      <c r="A57" s="86"/>
      <c r="B57" s="292" t="s">
        <v>15</v>
      </c>
      <c r="C57" s="292"/>
      <c r="D57" s="292"/>
      <c r="E57" s="292"/>
      <c r="F57" s="292"/>
      <c r="G57" s="54"/>
    </row>
    <row r="58" spans="1:7" ht="18.75" x14ac:dyDescent="0.3">
      <c r="A58" s="293" t="s">
        <v>16</v>
      </c>
      <c r="B58" s="296" t="s">
        <v>0</v>
      </c>
      <c r="C58" s="299" t="s">
        <v>17</v>
      </c>
      <c r="D58" s="296" t="s">
        <v>18</v>
      </c>
      <c r="E58" s="341" t="s">
        <v>19</v>
      </c>
      <c r="F58" s="344" t="s">
        <v>20</v>
      </c>
      <c r="G58" s="54"/>
    </row>
    <row r="59" spans="1:7" ht="18.75" x14ac:dyDescent="0.3">
      <c r="A59" s="294"/>
      <c r="B59" s="297"/>
      <c r="C59" s="300"/>
      <c r="D59" s="297"/>
      <c r="E59" s="342"/>
      <c r="F59" s="345"/>
      <c r="G59" s="54"/>
    </row>
    <row r="60" spans="1:7" ht="19.5" thickBot="1" x14ac:dyDescent="0.35">
      <c r="A60" s="295"/>
      <c r="B60" s="298"/>
      <c r="C60" s="301"/>
      <c r="D60" s="298"/>
      <c r="E60" s="343"/>
      <c r="F60" s="346"/>
      <c r="G60" s="54"/>
    </row>
    <row r="61" spans="1:7" ht="18.75" x14ac:dyDescent="0.3">
      <c r="A61" s="87">
        <v>1</v>
      </c>
      <c r="B61" s="88">
        <v>2</v>
      </c>
      <c r="C61" s="89">
        <v>3</v>
      </c>
      <c r="D61" s="88">
        <v>4</v>
      </c>
      <c r="E61" s="90">
        <v>5</v>
      </c>
      <c r="F61" s="91">
        <v>6</v>
      </c>
      <c r="G61" s="54"/>
    </row>
    <row r="62" spans="1:7" ht="49.9" customHeight="1" x14ac:dyDescent="0.3">
      <c r="A62" s="87"/>
      <c r="B62" s="89" t="s">
        <v>140</v>
      </c>
      <c r="C62" s="89"/>
      <c r="D62" s="88"/>
      <c r="E62" s="90"/>
      <c r="F62" s="91"/>
      <c r="G62" s="54"/>
    </row>
    <row r="63" spans="1:7" ht="37.5" x14ac:dyDescent="0.3">
      <c r="A63" s="49">
        <v>1</v>
      </c>
      <c r="B63" s="60" t="s">
        <v>141</v>
      </c>
      <c r="C63" s="51" t="s">
        <v>27</v>
      </c>
      <c r="D63" s="52">
        <v>1417</v>
      </c>
      <c r="E63" s="69">
        <v>10</v>
      </c>
      <c r="F63" s="53">
        <f t="shared" ref="F63:F74" si="0">D63*E63</f>
        <v>14170</v>
      </c>
      <c r="G63" s="54"/>
    </row>
    <row r="64" spans="1:7" ht="18.75" x14ac:dyDescent="0.3">
      <c r="A64" s="49">
        <v>2</v>
      </c>
      <c r="B64" s="57" t="s">
        <v>38</v>
      </c>
      <c r="C64" s="51" t="s">
        <v>21</v>
      </c>
      <c r="D64" s="167">
        <v>540</v>
      </c>
      <c r="E64" s="210">
        <v>75</v>
      </c>
      <c r="F64" s="53">
        <f t="shared" si="0"/>
        <v>40500</v>
      </c>
      <c r="G64" s="54"/>
    </row>
    <row r="65" spans="1:7" ht="18.75" x14ac:dyDescent="0.3">
      <c r="A65" s="49">
        <v>3</v>
      </c>
      <c r="B65" s="50" t="s">
        <v>79</v>
      </c>
      <c r="C65" s="51" t="s">
        <v>1</v>
      </c>
      <c r="D65" s="167">
        <v>9.11</v>
      </c>
      <c r="E65" s="56">
        <v>312</v>
      </c>
      <c r="F65" s="53">
        <f t="shared" si="0"/>
        <v>2842.3199999999997</v>
      </c>
      <c r="G65" s="54"/>
    </row>
    <row r="66" spans="1:7" ht="18.75" x14ac:dyDescent="0.3">
      <c r="A66" s="49">
        <v>4</v>
      </c>
      <c r="B66" s="50" t="s">
        <v>124</v>
      </c>
      <c r="C66" s="51" t="s">
        <v>1</v>
      </c>
      <c r="D66" s="167">
        <v>2.7869999999999999</v>
      </c>
      <c r="E66" s="195">
        <v>944</v>
      </c>
      <c r="F66" s="53">
        <f t="shared" si="0"/>
        <v>2630.9279999999999</v>
      </c>
      <c r="G66" s="54"/>
    </row>
    <row r="67" spans="1:7" ht="18.75" x14ac:dyDescent="0.3">
      <c r="A67" s="49">
        <v>5</v>
      </c>
      <c r="B67" s="50" t="s">
        <v>43</v>
      </c>
      <c r="C67" s="51" t="s">
        <v>6</v>
      </c>
      <c r="D67" s="167">
        <v>7</v>
      </c>
      <c r="E67" s="56">
        <v>1226</v>
      </c>
      <c r="F67" s="53">
        <f t="shared" si="0"/>
        <v>8582</v>
      </c>
      <c r="G67" s="54"/>
    </row>
    <row r="68" spans="1:7" ht="18.75" x14ac:dyDescent="0.3">
      <c r="A68" s="49">
        <v>6</v>
      </c>
      <c r="B68" s="50" t="s">
        <v>121</v>
      </c>
      <c r="C68" s="51" t="s">
        <v>6</v>
      </c>
      <c r="D68" s="167">
        <v>66.2</v>
      </c>
      <c r="E68" s="56">
        <v>946</v>
      </c>
      <c r="F68" s="53">
        <f t="shared" si="0"/>
        <v>62625.200000000004</v>
      </c>
      <c r="G68" s="54"/>
    </row>
    <row r="69" spans="1:7" ht="18.75" x14ac:dyDescent="0.3">
      <c r="A69" s="49">
        <v>7</v>
      </c>
      <c r="B69" s="50" t="s">
        <v>31</v>
      </c>
      <c r="C69" s="51" t="s">
        <v>32</v>
      </c>
      <c r="D69" s="167"/>
      <c r="E69" s="56">
        <v>1.4</v>
      </c>
      <c r="F69" s="53">
        <f t="shared" si="0"/>
        <v>0</v>
      </c>
      <c r="G69" s="54"/>
    </row>
    <row r="70" spans="1:7" ht="18.75" x14ac:dyDescent="0.3">
      <c r="A70" s="49">
        <v>8</v>
      </c>
      <c r="B70" s="50" t="s">
        <v>93</v>
      </c>
      <c r="C70" s="51" t="s">
        <v>32</v>
      </c>
      <c r="D70" s="167"/>
      <c r="E70" s="56">
        <v>1.4</v>
      </c>
      <c r="F70" s="53">
        <f t="shared" si="0"/>
        <v>0</v>
      </c>
      <c r="G70" s="54"/>
    </row>
    <row r="71" spans="1:7" ht="18.75" x14ac:dyDescent="0.3">
      <c r="A71" s="49">
        <v>9</v>
      </c>
      <c r="B71" s="50" t="s">
        <v>33</v>
      </c>
      <c r="C71" s="51" t="s">
        <v>32</v>
      </c>
      <c r="D71" s="167">
        <v>650</v>
      </c>
      <c r="E71" s="56">
        <v>1.3</v>
      </c>
      <c r="F71" s="53">
        <f t="shared" si="0"/>
        <v>845</v>
      </c>
      <c r="G71" s="54"/>
    </row>
    <row r="72" spans="1:7" ht="18.75" x14ac:dyDescent="0.3">
      <c r="A72" s="49">
        <v>10</v>
      </c>
      <c r="B72" s="50" t="s">
        <v>34</v>
      </c>
      <c r="C72" s="51" t="s">
        <v>5</v>
      </c>
      <c r="D72" s="167">
        <v>0</v>
      </c>
      <c r="E72" s="56">
        <v>0</v>
      </c>
      <c r="F72" s="53">
        <f t="shared" si="0"/>
        <v>0</v>
      </c>
      <c r="G72" s="54"/>
    </row>
    <row r="73" spans="1:7" ht="18.75" x14ac:dyDescent="0.3">
      <c r="A73" s="49">
        <v>11</v>
      </c>
      <c r="B73" s="50" t="s">
        <v>35</v>
      </c>
      <c r="C73" s="51" t="s">
        <v>32</v>
      </c>
      <c r="D73" s="167">
        <v>27</v>
      </c>
      <c r="E73" s="56">
        <v>3.9</v>
      </c>
      <c r="F73" s="53">
        <f t="shared" si="0"/>
        <v>105.3</v>
      </c>
      <c r="G73" s="54"/>
    </row>
    <row r="74" spans="1:7" ht="18.75" x14ac:dyDescent="0.3">
      <c r="A74" s="49">
        <v>12</v>
      </c>
      <c r="B74" s="50" t="s">
        <v>44</v>
      </c>
      <c r="C74" s="51" t="s">
        <v>5</v>
      </c>
      <c r="D74" s="167">
        <v>0</v>
      </c>
      <c r="E74" s="56">
        <v>0</v>
      </c>
      <c r="F74" s="53">
        <f t="shared" si="0"/>
        <v>0</v>
      </c>
      <c r="G74" s="54"/>
    </row>
    <row r="75" spans="1:7" ht="18.75" x14ac:dyDescent="0.3">
      <c r="A75" s="49"/>
      <c r="B75" s="50"/>
      <c r="C75" s="51"/>
      <c r="D75" s="167"/>
      <c r="E75" s="61"/>
      <c r="F75" s="53"/>
      <c r="G75" s="54"/>
    </row>
    <row r="76" spans="1:7" ht="23.45" customHeight="1" x14ac:dyDescent="0.3">
      <c r="A76" s="49"/>
      <c r="B76" s="89" t="s">
        <v>148</v>
      </c>
      <c r="C76" s="51"/>
      <c r="D76" s="167"/>
      <c r="E76" s="56"/>
      <c r="F76" s="53"/>
      <c r="G76" s="54"/>
    </row>
    <row r="77" spans="1:7" ht="18.75" x14ac:dyDescent="0.3">
      <c r="A77" s="49">
        <v>1</v>
      </c>
      <c r="B77" s="50" t="s">
        <v>149</v>
      </c>
      <c r="C77" s="51" t="s">
        <v>27</v>
      </c>
      <c r="D77" s="167"/>
      <c r="E77" s="207">
        <v>2</v>
      </c>
      <c r="F77" s="73">
        <f>D77*E77</f>
        <v>0</v>
      </c>
      <c r="G77" s="54"/>
    </row>
    <row r="78" spans="1:7" ht="18.75" x14ac:dyDescent="0.3">
      <c r="A78" s="49">
        <v>4</v>
      </c>
      <c r="B78" s="50" t="s">
        <v>125</v>
      </c>
      <c r="C78" s="51" t="s">
        <v>5</v>
      </c>
      <c r="D78" s="167">
        <v>15264</v>
      </c>
      <c r="E78" s="195">
        <v>0.27</v>
      </c>
      <c r="F78" s="73">
        <f>D78*E78</f>
        <v>4121.2800000000007</v>
      </c>
      <c r="G78" s="54"/>
    </row>
    <row r="79" spans="1:7" ht="18.75" x14ac:dyDescent="0.3">
      <c r="A79" s="49">
        <v>5</v>
      </c>
      <c r="B79" s="50" t="s">
        <v>119</v>
      </c>
      <c r="C79" s="51" t="s">
        <v>5</v>
      </c>
      <c r="D79" s="167">
        <v>45443</v>
      </c>
      <c r="E79" s="208">
        <v>0.11</v>
      </c>
      <c r="F79" s="73">
        <f>D79*E79</f>
        <v>4998.7300000000005</v>
      </c>
      <c r="G79" s="54"/>
    </row>
    <row r="80" spans="1:7" ht="18.75" x14ac:dyDescent="0.3">
      <c r="A80" s="49">
        <v>6</v>
      </c>
      <c r="B80" s="50" t="s">
        <v>120</v>
      </c>
      <c r="C80" s="51" t="s">
        <v>6</v>
      </c>
      <c r="D80" s="167">
        <v>120</v>
      </c>
      <c r="E80" s="194">
        <v>139.83000000000001</v>
      </c>
      <c r="F80" s="72">
        <f>D80*E80</f>
        <v>16779.600000000002</v>
      </c>
      <c r="G80" s="54"/>
    </row>
    <row r="81" spans="1:7" ht="18.75" x14ac:dyDescent="0.3">
      <c r="A81" s="49"/>
      <c r="B81" s="50"/>
      <c r="C81" s="51"/>
      <c r="D81" s="167"/>
      <c r="E81" s="56"/>
      <c r="F81" s="53"/>
      <c r="G81" s="54"/>
    </row>
    <row r="82" spans="1:7" ht="16.149999999999999" customHeight="1" x14ac:dyDescent="0.3">
      <c r="A82" s="49"/>
      <c r="B82" s="50"/>
      <c r="C82" s="51"/>
      <c r="D82" s="52"/>
      <c r="E82" s="56"/>
      <c r="F82" s="53"/>
      <c r="G82" s="54"/>
    </row>
    <row r="83" spans="1:7" ht="18.75" hidden="1" x14ac:dyDescent="0.3">
      <c r="A83" s="49"/>
      <c r="B83" s="50"/>
      <c r="C83" s="51"/>
      <c r="D83" s="52"/>
      <c r="E83" s="56"/>
      <c r="F83" s="53"/>
      <c r="G83" s="54"/>
    </row>
    <row r="84" spans="1:7" ht="18.75" hidden="1" x14ac:dyDescent="0.3">
      <c r="A84" s="49"/>
      <c r="B84" s="50"/>
      <c r="C84" s="51"/>
      <c r="D84" s="52"/>
      <c r="E84" s="56"/>
      <c r="F84" s="53"/>
      <c r="G84" s="54"/>
    </row>
    <row r="85" spans="1:7" ht="18.75" hidden="1" x14ac:dyDescent="0.3">
      <c r="A85" s="49"/>
      <c r="B85" s="50"/>
      <c r="C85" s="51"/>
      <c r="D85" s="52"/>
      <c r="E85" s="56"/>
      <c r="F85" s="53"/>
      <c r="G85" s="54"/>
    </row>
    <row r="86" spans="1:7" ht="18.75" hidden="1" x14ac:dyDescent="0.3">
      <c r="A86" s="49"/>
      <c r="B86" s="50"/>
      <c r="C86" s="51"/>
      <c r="D86" s="52"/>
      <c r="E86" s="56"/>
      <c r="F86" s="53"/>
      <c r="G86" s="54"/>
    </row>
    <row r="87" spans="1:7" ht="18.75" hidden="1" x14ac:dyDescent="0.3">
      <c r="A87" s="49"/>
      <c r="B87" s="50"/>
      <c r="C87" s="51"/>
      <c r="D87" s="52"/>
      <c r="E87" s="56"/>
      <c r="F87" s="53"/>
      <c r="G87" s="54"/>
    </row>
    <row r="88" spans="1:7" ht="4.1500000000000004" hidden="1" customHeight="1" x14ac:dyDescent="0.3">
      <c r="A88" s="49"/>
      <c r="B88" s="50"/>
      <c r="C88" s="51"/>
      <c r="D88" s="52"/>
      <c r="E88" s="56"/>
      <c r="F88" s="53"/>
      <c r="G88" s="54"/>
    </row>
    <row r="89" spans="1:7" ht="18.75" hidden="1" x14ac:dyDescent="0.3">
      <c r="A89" s="49"/>
      <c r="B89" s="50"/>
      <c r="C89" s="51"/>
      <c r="D89" s="52"/>
      <c r="E89" s="56"/>
      <c r="F89" s="53"/>
      <c r="G89" s="54"/>
    </row>
    <row r="90" spans="1:7" ht="17.45" hidden="1" customHeight="1" x14ac:dyDescent="0.3">
      <c r="A90" s="49"/>
      <c r="B90" s="50"/>
      <c r="C90" s="51"/>
      <c r="D90" s="52"/>
      <c r="E90" s="56"/>
      <c r="F90" s="53"/>
      <c r="G90" s="54"/>
    </row>
    <row r="91" spans="1:7" ht="18.75" hidden="1" x14ac:dyDescent="0.3">
      <c r="A91" s="49"/>
      <c r="B91" s="50"/>
      <c r="C91" s="51"/>
      <c r="D91" s="52"/>
      <c r="E91" s="56"/>
      <c r="F91" s="53"/>
      <c r="G91" s="54"/>
    </row>
    <row r="92" spans="1:7" ht="18.75" hidden="1" x14ac:dyDescent="0.3">
      <c r="A92" s="49"/>
      <c r="B92" s="50"/>
      <c r="C92" s="51"/>
      <c r="D92" s="52"/>
      <c r="E92" s="56"/>
      <c r="F92" s="53"/>
      <c r="G92" s="54"/>
    </row>
    <row r="93" spans="1:7" ht="18.75" hidden="1" x14ac:dyDescent="0.3">
      <c r="A93" s="49"/>
      <c r="B93" s="50"/>
      <c r="C93" s="51"/>
      <c r="D93" s="52"/>
      <c r="E93" s="56"/>
      <c r="F93" s="53"/>
      <c r="G93" s="54"/>
    </row>
    <row r="94" spans="1:7" ht="18.75" hidden="1" x14ac:dyDescent="0.3">
      <c r="A94" s="49"/>
      <c r="B94" s="50"/>
      <c r="C94" s="51"/>
      <c r="D94" s="52"/>
      <c r="E94" s="56"/>
      <c r="F94" s="53"/>
      <c r="G94" s="54"/>
    </row>
    <row r="95" spans="1:7" ht="18.75" hidden="1" x14ac:dyDescent="0.3">
      <c r="A95" s="49"/>
      <c r="B95" s="50"/>
      <c r="C95" s="51"/>
      <c r="D95" s="52"/>
      <c r="E95" s="61"/>
      <c r="F95" s="53"/>
      <c r="G95" s="54"/>
    </row>
    <row r="96" spans="1:7" ht="18.75" hidden="1" x14ac:dyDescent="0.3">
      <c r="A96" s="49"/>
      <c r="B96" s="50"/>
      <c r="C96" s="51"/>
      <c r="D96" s="52"/>
      <c r="E96" s="61"/>
      <c r="F96" s="53"/>
      <c r="G96" s="54"/>
    </row>
    <row r="97" spans="1:7" ht="18.75" hidden="1" x14ac:dyDescent="0.3">
      <c r="A97" s="49">
        <v>22</v>
      </c>
      <c r="B97" s="50"/>
      <c r="C97" s="51"/>
      <c r="D97" s="52"/>
      <c r="E97" s="92"/>
      <c r="F97" s="53"/>
      <c r="G97" s="54"/>
    </row>
    <row r="98" spans="1:7" ht="18.75" hidden="1" x14ac:dyDescent="0.3">
      <c r="A98" s="49"/>
      <c r="B98" s="57"/>
      <c r="C98" s="51"/>
      <c r="D98" s="52"/>
      <c r="E98" s="92"/>
      <c r="F98" s="53"/>
      <c r="G98" s="54"/>
    </row>
    <row r="99" spans="1:7" ht="19.5" x14ac:dyDescent="0.3">
      <c r="A99" s="288" t="s">
        <v>22</v>
      </c>
      <c r="B99" s="289"/>
      <c r="C99" s="93"/>
      <c r="D99" s="93"/>
      <c r="E99" s="94"/>
      <c r="F99" s="95">
        <f>SUM(F63:F98)</f>
        <v>158200.35800000001</v>
      </c>
      <c r="G99" s="96"/>
    </row>
    <row r="100" spans="1:7" ht="19.5" x14ac:dyDescent="0.3">
      <c r="A100" s="288" t="s">
        <v>23</v>
      </c>
      <c r="B100" s="289"/>
      <c r="C100" s="93"/>
      <c r="D100" s="93"/>
      <c r="E100" s="94"/>
      <c r="F100" s="95">
        <f>F99*0.18</f>
        <v>28476.064440000002</v>
      </c>
      <c r="G100" s="96"/>
    </row>
    <row r="101" spans="1:7" ht="20.25" thickBot="1" x14ac:dyDescent="0.35">
      <c r="A101" s="290" t="s">
        <v>24</v>
      </c>
      <c r="B101" s="291"/>
      <c r="C101" s="97"/>
      <c r="D101" s="97"/>
      <c r="E101" s="98"/>
      <c r="F101" s="99">
        <f>SUM(F99:F100)</f>
        <v>186676.42243999999</v>
      </c>
      <c r="G101" s="96"/>
    </row>
    <row r="102" spans="1:7" ht="15.6" customHeight="1" x14ac:dyDescent="0.3">
      <c r="A102" s="100"/>
      <c r="B102" s="100"/>
      <c r="C102" s="101"/>
      <c r="D102" s="101"/>
      <c r="E102" s="102"/>
      <c r="F102" s="103"/>
      <c r="G102" s="96"/>
    </row>
    <row r="103" spans="1:7" ht="16.149999999999999" hidden="1" customHeight="1" x14ac:dyDescent="0.3">
      <c r="A103" s="100"/>
      <c r="B103" s="100"/>
      <c r="C103" s="101"/>
      <c r="D103" s="101"/>
      <c r="E103" s="102"/>
      <c r="F103" s="103"/>
      <c r="G103" s="96"/>
    </row>
    <row r="104" spans="1:7" ht="19.5" hidden="1" x14ac:dyDescent="0.3">
      <c r="A104" s="100"/>
      <c r="B104" s="100"/>
      <c r="C104" s="101"/>
      <c r="D104" s="101"/>
      <c r="E104" s="102"/>
      <c r="F104" s="103"/>
      <c r="G104" s="96"/>
    </row>
    <row r="105" spans="1:7" ht="18.75" hidden="1" x14ac:dyDescent="0.3">
      <c r="A105" s="86"/>
      <c r="B105" s="104"/>
      <c r="C105" s="79"/>
      <c r="D105" s="79"/>
      <c r="E105" s="105"/>
      <c r="F105" s="106"/>
      <c r="G105" s="54"/>
    </row>
    <row r="106" spans="1:7" ht="18.75" x14ac:dyDescent="0.3">
      <c r="A106" s="340" t="s">
        <v>144</v>
      </c>
      <c r="B106" s="340"/>
      <c r="C106" s="340"/>
      <c r="D106" s="340"/>
      <c r="E106" s="340"/>
      <c r="F106" s="340"/>
      <c r="G106" s="107"/>
    </row>
    <row r="107" spans="1:7" ht="12" customHeight="1" x14ac:dyDescent="0.3">
      <c r="A107" s="86"/>
      <c r="B107" s="104"/>
      <c r="C107" s="108"/>
      <c r="D107" s="108"/>
      <c r="E107" s="108" t="s">
        <v>30</v>
      </c>
      <c r="F107" s="108"/>
      <c r="G107" s="54"/>
    </row>
    <row r="108" spans="1:7" ht="15.6" hidden="1" customHeight="1" x14ac:dyDescent="0.3">
      <c r="A108" s="54"/>
      <c r="B108" s="54"/>
      <c r="C108" s="108"/>
      <c r="D108" s="108"/>
      <c r="E108" s="108"/>
      <c r="F108" s="108"/>
      <c r="G108" s="54"/>
    </row>
    <row r="109" spans="1:7" ht="0.6" hidden="1" customHeight="1" x14ac:dyDescent="0.3">
      <c r="A109" s="54"/>
      <c r="B109" s="54"/>
      <c r="C109" s="108"/>
      <c r="D109" s="108"/>
      <c r="E109" s="108"/>
      <c r="F109" s="108"/>
      <c r="G109" s="54"/>
    </row>
    <row r="110" spans="1:7" ht="18.75" hidden="1" x14ac:dyDescent="0.3">
      <c r="A110" s="54"/>
      <c r="B110" s="54"/>
      <c r="C110" s="108"/>
      <c r="D110" s="108"/>
      <c r="E110" s="108"/>
      <c r="F110" s="108"/>
      <c r="G110" s="54"/>
    </row>
    <row r="111" spans="1:7" ht="18.75" hidden="1" x14ac:dyDescent="0.3">
      <c r="A111" s="54"/>
      <c r="B111" s="54"/>
      <c r="C111" s="108"/>
      <c r="D111" s="108"/>
      <c r="E111" s="108"/>
      <c r="F111" s="108"/>
      <c r="G111" s="54"/>
    </row>
    <row r="112" spans="1:7" ht="18.75" hidden="1" x14ac:dyDescent="0.3">
      <c r="A112" s="54"/>
      <c r="B112" s="54"/>
      <c r="C112" s="108"/>
      <c r="D112" s="108"/>
      <c r="E112" s="108"/>
      <c r="F112" s="108"/>
      <c r="G112" s="54"/>
    </row>
    <row r="113" spans="1:7" ht="18.75" hidden="1" x14ac:dyDescent="0.3">
      <c r="A113" s="54"/>
      <c r="B113" s="54"/>
      <c r="C113" s="108"/>
      <c r="D113" s="108"/>
      <c r="E113" s="108"/>
      <c r="F113" s="108"/>
      <c r="G113" s="54"/>
    </row>
    <row r="114" spans="1:7" ht="21.6" customHeight="1" x14ac:dyDescent="0.3">
      <c r="A114" s="287"/>
      <c r="B114" s="287"/>
      <c r="C114" s="108"/>
      <c r="D114" s="108"/>
      <c r="E114" s="108"/>
      <c r="F114" s="108"/>
      <c r="G114" s="54"/>
    </row>
    <row r="115" spans="1:7" ht="18.75" x14ac:dyDescent="0.3">
      <c r="A115" s="104"/>
      <c r="B115" s="104" t="s">
        <v>127</v>
      </c>
      <c r="C115" s="108"/>
      <c r="D115" s="108"/>
      <c r="E115" s="108" t="s">
        <v>30</v>
      </c>
      <c r="F115" s="108"/>
      <c r="G115" s="54"/>
    </row>
    <row r="116" spans="1:7" ht="3.6" customHeight="1" x14ac:dyDescent="0.25"/>
  </sheetData>
  <mergeCells count="18">
    <mergeCell ref="A56:F56"/>
    <mergeCell ref="E47:F47"/>
    <mergeCell ref="C49:F49"/>
    <mergeCell ref="C51:F51"/>
    <mergeCell ref="C53:G53"/>
    <mergeCell ref="C54:F55"/>
    <mergeCell ref="B57:F57"/>
    <mergeCell ref="A58:A60"/>
    <mergeCell ref="B58:B60"/>
    <mergeCell ref="C58:C60"/>
    <mergeCell ref="D58:D60"/>
    <mergeCell ref="E58:E60"/>
    <mergeCell ref="F58:F60"/>
    <mergeCell ref="A99:B99"/>
    <mergeCell ref="A100:B100"/>
    <mergeCell ref="A101:B101"/>
    <mergeCell ref="A106:F106"/>
    <mergeCell ref="A114:B1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8"/>
  <sheetViews>
    <sheetView topLeftCell="A22" zoomScale="80" zoomScaleNormal="80" workbookViewId="0">
      <selection activeCell="C48" sqref="C48"/>
    </sheetView>
  </sheetViews>
  <sheetFormatPr defaultRowHeight="15" x14ac:dyDescent="0.25"/>
  <cols>
    <col min="1" max="1" width="6.28515625" customWidth="1"/>
    <col min="2" max="2" width="40" customWidth="1"/>
    <col min="4" max="4" width="15.28515625" customWidth="1"/>
    <col min="6" max="6" width="28" customWidth="1"/>
    <col min="7" max="7" width="0.140625" customWidth="1"/>
    <col min="8" max="8" width="8.85546875" hidden="1" customWidth="1"/>
  </cols>
  <sheetData>
    <row r="1" spans="1:13" ht="18.75" x14ac:dyDescent="0.3">
      <c r="A1" s="78"/>
      <c r="B1" s="54"/>
      <c r="C1" s="79"/>
      <c r="D1" s="78"/>
      <c r="E1" s="285" t="s">
        <v>10</v>
      </c>
      <c r="F1" s="285"/>
      <c r="G1" s="54"/>
    </row>
    <row r="2" spans="1:13" ht="18.75" x14ac:dyDescent="0.3">
      <c r="A2" s="78"/>
      <c r="B2" s="54"/>
      <c r="C2" s="79"/>
      <c r="D2" s="78"/>
      <c r="E2" s="80"/>
      <c r="F2" s="80"/>
      <c r="G2" s="54"/>
    </row>
    <row r="3" spans="1:13" ht="18.75" x14ac:dyDescent="0.3">
      <c r="A3" s="79"/>
      <c r="B3" s="81" t="s">
        <v>11</v>
      </c>
      <c r="C3" s="286" t="s">
        <v>77</v>
      </c>
      <c r="D3" s="286"/>
      <c r="E3" s="286"/>
      <c r="F3" s="286"/>
      <c r="G3" s="54"/>
    </row>
    <row r="4" spans="1:13" ht="5.45" customHeight="1" x14ac:dyDescent="0.3">
      <c r="A4" s="79"/>
      <c r="B4" s="81"/>
      <c r="C4" s="82"/>
      <c r="D4" s="82"/>
      <c r="E4" s="83"/>
      <c r="F4" s="82"/>
      <c r="G4" s="54"/>
    </row>
    <row r="5" spans="1:13" ht="18.75" x14ac:dyDescent="0.3">
      <c r="A5" s="78"/>
      <c r="B5" s="84" t="s">
        <v>12</v>
      </c>
      <c r="C5" s="286" t="s">
        <v>77</v>
      </c>
      <c r="D5" s="286"/>
      <c r="E5" s="286"/>
      <c r="F5" s="286"/>
      <c r="G5" s="54"/>
    </row>
    <row r="6" spans="1:13" ht="5.45" customHeight="1" x14ac:dyDescent="0.3">
      <c r="A6" s="78"/>
      <c r="B6" s="84"/>
      <c r="C6" s="82"/>
      <c r="D6" s="82"/>
      <c r="E6" s="83"/>
      <c r="F6" s="82"/>
      <c r="G6" s="54"/>
    </row>
    <row r="7" spans="1:13" ht="28.9" customHeight="1" x14ac:dyDescent="0.25">
      <c r="A7" s="79"/>
      <c r="B7" s="85" t="s">
        <v>13</v>
      </c>
      <c r="C7" s="287" t="s">
        <v>25</v>
      </c>
      <c r="D7" s="287"/>
      <c r="E7" s="287"/>
      <c r="F7" s="287"/>
      <c r="G7" s="287"/>
    </row>
    <row r="8" spans="1:13" ht="18.75" x14ac:dyDescent="0.3">
      <c r="A8" s="78"/>
      <c r="B8" s="85" t="s">
        <v>14</v>
      </c>
      <c r="C8" s="286" t="s">
        <v>78</v>
      </c>
      <c r="D8" s="286"/>
      <c r="E8" s="286"/>
      <c r="F8" s="286"/>
      <c r="G8" s="54"/>
    </row>
    <row r="9" spans="1:13" ht="45.75" customHeight="1" x14ac:dyDescent="0.3">
      <c r="A9" s="78"/>
      <c r="B9" s="85"/>
      <c r="C9" s="286"/>
      <c r="D9" s="286"/>
      <c r="E9" s="286"/>
      <c r="F9" s="286"/>
      <c r="G9" s="54"/>
    </row>
    <row r="10" spans="1:13" ht="30.75" customHeight="1" x14ac:dyDescent="0.3">
      <c r="A10" s="292" t="s">
        <v>133</v>
      </c>
      <c r="B10" s="292"/>
      <c r="C10" s="292"/>
      <c r="D10" s="292"/>
      <c r="E10" s="292"/>
      <c r="F10" s="292"/>
      <c r="G10" s="54"/>
    </row>
    <row r="11" spans="1:13" ht="19.5" thickBot="1" x14ac:dyDescent="0.35">
      <c r="A11" s="86"/>
      <c r="B11" s="292" t="s">
        <v>15</v>
      </c>
      <c r="C11" s="292"/>
      <c r="D11" s="292"/>
      <c r="E11" s="292"/>
      <c r="F11" s="292"/>
      <c r="G11" s="54"/>
    </row>
    <row r="12" spans="1:13" ht="18.75" x14ac:dyDescent="0.3">
      <c r="A12" s="293" t="s">
        <v>16</v>
      </c>
      <c r="B12" s="296" t="s">
        <v>0</v>
      </c>
      <c r="C12" s="299" t="s">
        <v>17</v>
      </c>
      <c r="D12" s="296" t="s">
        <v>18</v>
      </c>
      <c r="E12" s="341" t="s">
        <v>19</v>
      </c>
      <c r="F12" s="344" t="s">
        <v>20</v>
      </c>
      <c r="G12" s="54"/>
      <c r="M12">
        <f>540+81</f>
        <v>621</v>
      </c>
    </row>
    <row r="13" spans="1:13" ht="18.75" x14ac:dyDescent="0.3">
      <c r="A13" s="294"/>
      <c r="B13" s="297"/>
      <c r="C13" s="300"/>
      <c r="D13" s="297"/>
      <c r="E13" s="342"/>
      <c r="F13" s="345"/>
      <c r="G13" s="54"/>
    </row>
    <row r="14" spans="1:13" ht="19.5" thickBot="1" x14ac:dyDescent="0.35">
      <c r="A14" s="295"/>
      <c r="B14" s="298"/>
      <c r="C14" s="301"/>
      <c r="D14" s="298"/>
      <c r="E14" s="343"/>
      <c r="F14" s="346"/>
      <c r="G14" s="54"/>
    </row>
    <row r="15" spans="1:13" ht="18.75" x14ac:dyDescent="0.3">
      <c r="A15" s="87">
        <v>1</v>
      </c>
      <c r="B15" s="88">
        <v>2</v>
      </c>
      <c r="C15" s="89">
        <v>3</v>
      </c>
      <c r="D15" s="88">
        <v>4</v>
      </c>
      <c r="E15" s="90">
        <v>5</v>
      </c>
      <c r="F15" s="91">
        <v>6</v>
      </c>
      <c r="G15" s="54"/>
    </row>
    <row r="16" spans="1:13" ht="30" customHeight="1" x14ac:dyDescent="0.3">
      <c r="A16" s="87"/>
      <c r="B16" s="109" t="s">
        <v>145</v>
      </c>
      <c r="C16" s="89"/>
      <c r="D16" s="88"/>
      <c r="E16" s="90"/>
      <c r="F16" s="91"/>
      <c r="G16" s="54"/>
    </row>
    <row r="17" spans="1:7" ht="38.450000000000003" customHeight="1" x14ac:dyDescent="0.3">
      <c r="A17" s="49">
        <v>1</v>
      </c>
      <c r="B17" s="60" t="s">
        <v>146</v>
      </c>
      <c r="C17" s="51" t="s">
        <v>27</v>
      </c>
      <c r="D17" s="52">
        <v>1417</v>
      </c>
      <c r="E17" s="69">
        <v>10</v>
      </c>
      <c r="F17" s="53">
        <f t="shared" ref="F17:F28" si="0">D17*E17</f>
        <v>14170</v>
      </c>
      <c r="G17" s="54"/>
    </row>
    <row r="18" spans="1:7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53">
        <f t="shared" si="0"/>
        <v>40500</v>
      </c>
      <c r="G18" s="54"/>
    </row>
    <row r="19" spans="1:7" ht="18.75" x14ac:dyDescent="0.3">
      <c r="A19" s="49">
        <v>3</v>
      </c>
      <c r="B19" s="50" t="s">
        <v>79</v>
      </c>
      <c r="C19" s="51" t="s">
        <v>1</v>
      </c>
      <c r="D19" s="167">
        <v>9.11</v>
      </c>
      <c r="E19" s="56">
        <v>312</v>
      </c>
      <c r="F19" s="53">
        <f t="shared" si="0"/>
        <v>2842.3199999999997</v>
      </c>
      <c r="G19" s="54"/>
    </row>
    <row r="20" spans="1:7" ht="18.75" x14ac:dyDescent="0.3">
      <c r="A20" s="49">
        <v>4</v>
      </c>
      <c r="B20" s="50" t="s">
        <v>124</v>
      </c>
      <c r="C20" s="51" t="s">
        <v>1</v>
      </c>
      <c r="D20" s="167">
        <v>2.7869999999999999</v>
      </c>
      <c r="E20" s="195">
        <v>944</v>
      </c>
      <c r="F20" s="53">
        <f t="shared" si="0"/>
        <v>2630.9279999999999</v>
      </c>
      <c r="G20" s="54"/>
    </row>
    <row r="21" spans="1:7" ht="18.75" x14ac:dyDescent="0.3">
      <c r="A21" s="49">
        <v>5</v>
      </c>
      <c r="B21" s="50" t="s">
        <v>43</v>
      </c>
      <c r="C21" s="51" t="s">
        <v>6</v>
      </c>
      <c r="D21" s="167">
        <v>7</v>
      </c>
      <c r="E21" s="56">
        <v>1226</v>
      </c>
      <c r="F21" s="53">
        <f t="shared" si="0"/>
        <v>8582</v>
      </c>
      <c r="G21" s="54"/>
    </row>
    <row r="22" spans="1:7" ht="18.75" x14ac:dyDescent="0.3">
      <c r="A22" s="49">
        <v>6</v>
      </c>
      <c r="B22" s="50" t="s">
        <v>121</v>
      </c>
      <c r="C22" s="51" t="s">
        <v>6</v>
      </c>
      <c r="D22" s="167">
        <v>66.2</v>
      </c>
      <c r="E22" s="56">
        <v>946</v>
      </c>
      <c r="F22" s="53">
        <f t="shared" si="0"/>
        <v>62625.200000000004</v>
      </c>
      <c r="G22" s="54"/>
    </row>
    <row r="23" spans="1:7" ht="18.75" x14ac:dyDescent="0.3">
      <c r="A23" s="49">
        <v>7</v>
      </c>
      <c r="B23" s="50" t="s">
        <v>31</v>
      </c>
      <c r="C23" s="51" t="s">
        <v>32</v>
      </c>
      <c r="D23" s="167">
        <v>0</v>
      </c>
      <c r="E23" s="56">
        <v>0</v>
      </c>
      <c r="F23" s="53">
        <f t="shared" si="0"/>
        <v>0</v>
      </c>
      <c r="G23" s="54"/>
    </row>
    <row r="24" spans="1:7" ht="18.75" x14ac:dyDescent="0.3">
      <c r="A24" s="49">
        <v>8</v>
      </c>
      <c r="B24" s="50" t="s">
        <v>93</v>
      </c>
      <c r="C24" s="51" t="s">
        <v>32</v>
      </c>
      <c r="D24" s="167">
        <v>0</v>
      </c>
      <c r="E24" s="56">
        <v>0</v>
      </c>
      <c r="F24" s="53">
        <f t="shared" si="0"/>
        <v>0</v>
      </c>
      <c r="G24" s="54"/>
    </row>
    <row r="25" spans="1:7" ht="18.75" x14ac:dyDescent="0.3">
      <c r="A25" s="49">
        <v>9</v>
      </c>
      <c r="B25" s="50" t="s">
        <v>33</v>
      </c>
      <c r="C25" s="51" t="s">
        <v>32</v>
      </c>
      <c r="D25" s="167">
        <v>650</v>
      </c>
      <c r="E25" s="56">
        <v>1.3</v>
      </c>
      <c r="F25" s="53">
        <f t="shared" si="0"/>
        <v>845</v>
      </c>
      <c r="G25" s="54"/>
    </row>
    <row r="26" spans="1:7" ht="18.75" x14ac:dyDescent="0.3">
      <c r="A26" s="49">
        <v>10</v>
      </c>
      <c r="B26" s="50" t="s">
        <v>34</v>
      </c>
      <c r="C26" s="51" t="s">
        <v>5</v>
      </c>
      <c r="D26" s="167">
        <v>0</v>
      </c>
      <c r="E26" s="56">
        <v>0</v>
      </c>
      <c r="F26" s="53">
        <f t="shared" si="0"/>
        <v>0</v>
      </c>
      <c r="G26" s="54"/>
    </row>
    <row r="27" spans="1:7" ht="18.75" x14ac:dyDescent="0.3">
      <c r="A27" s="49">
        <v>11</v>
      </c>
      <c r="B27" s="50" t="s">
        <v>35</v>
      </c>
      <c r="C27" s="51" t="s">
        <v>32</v>
      </c>
      <c r="D27" s="167">
        <v>0</v>
      </c>
      <c r="E27" s="56">
        <v>0</v>
      </c>
      <c r="F27" s="53">
        <f t="shared" si="0"/>
        <v>0</v>
      </c>
      <c r="G27" s="54"/>
    </row>
    <row r="28" spans="1:7" ht="18.75" x14ac:dyDescent="0.3">
      <c r="A28" s="49">
        <v>12</v>
      </c>
      <c r="B28" s="50" t="s">
        <v>44</v>
      </c>
      <c r="C28" s="51" t="s">
        <v>5</v>
      </c>
      <c r="D28" s="167">
        <v>0</v>
      </c>
      <c r="E28" s="56">
        <v>0</v>
      </c>
      <c r="F28" s="53">
        <f t="shared" si="0"/>
        <v>0</v>
      </c>
      <c r="G28" s="54"/>
    </row>
    <row r="29" spans="1:7" ht="18.75" x14ac:dyDescent="0.3">
      <c r="A29" s="49"/>
      <c r="B29" s="89" t="s">
        <v>161</v>
      </c>
      <c r="C29" s="51"/>
      <c r="D29" s="167"/>
      <c r="E29" s="56"/>
      <c r="F29" s="53"/>
      <c r="G29" s="54"/>
    </row>
    <row r="30" spans="1:7" ht="18.75" x14ac:dyDescent="0.3">
      <c r="A30" s="49">
        <v>1</v>
      </c>
      <c r="B30" s="50" t="s">
        <v>162</v>
      </c>
      <c r="C30" s="51" t="s">
        <v>27</v>
      </c>
      <c r="D30" s="167"/>
      <c r="E30" s="207">
        <v>2</v>
      </c>
      <c r="F30" s="73">
        <f>D30*E30</f>
        <v>0</v>
      </c>
      <c r="G30" s="54"/>
    </row>
    <row r="31" spans="1:7" ht="18.75" x14ac:dyDescent="0.3">
      <c r="A31" s="49">
        <v>4</v>
      </c>
      <c r="B31" s="50" t="s">
        <v>125</v>
      </c>
      <c r="C31" s="51" t="s">
        <v>5</v>
      </c>
      <c r="D31" s="167">
        <v>15264</v>
      </c>
      <c r="E31" s="195">
        <v>0.27</v>
      </c>
      <c r="F31" s="73">
        <f>D31*E31</f>
        <v>4121.2800000000007</v>
      </c>
      <c r="G31" s="54"/>
    </row>
    <row r="32" spans="1:7" ht="18.75" x14ac:dyDescent="0.3">
      <c r="A32" s="49">
        <v>5</v>
      </c>
      <c r="B32" s="50" t="s">
        <v>119</v>
      </c>
      <c r="C32" s="51" t="s">
        <v>5</v>
      </c>
      <c r="D32" s="167">
        <v>45443</v>
      </c>
      <c r="E32" s="208">
        <v>0.11</v>
      </c>
      <c r="F32" s="73">
        <f>D32*E32</f>
        <v>4998.7300000000005</v>
      </c>
      <c r="G32" s="54"/>
    </row>
    <row r="33" spans="1:7" ht="18.75" x14ac:dyDescent="0.3">
      <c r="A33" s="49">
        <v>6</v>
      </c>
      <c r="B33" s="50" t="s">
        <v>120</v>
      </c>
      <c r="C33" s="51" t="s">
        <v>6</v>
      </c>
      <c r="D33" s="167">
        <v>120</v>
      </c>
      <c r="E33" s="194">
        <v>139.83000000000001</v>
      </c>
      <c r="F33" s="72">
        <f>D33*E33</f>
        <v>16779.600000000002</v>
      </c>
      <c r="G33" s="54"/>
    </row>
    <row r="34" spans="1:7" ht="18.75" x14ac:dyDescent="0.3">
      <c r="A34" s="49"/>
      <c r="B34" s="165"/>
      <c r="C34" s="165"/>
      <c r="D34" s="165"/>
      <c r="F34" s="53"/>
      <c r="G34" s="54"/>
    </row>
    <row r="35" spans="1:7" ht="18.75" x14ac:dyDescent="0.3">
      <c r="A35" s="49"/>
      <c r="B35" s="160" t="s">
        <v>163</v>
      </c>
      <c r="C35" s="51"/>
      <c r="D35" s="212"/>
      <c r="E35" s="56"/>
      <c r="F35" s="181"/>
      <c r="G35" s="54"/>
    </row>
    <row r="36" spans="1:7" ht="56.25" x14ac:dyDescent="0.3">
      <c r="A36" s="175">
        <v>1</v>
      </c>
      <c r="B36" s="185" t="s">
        <v>168</v>
      </c>
      <c r="C36" s="51" t="s">
        <v>27</v>
      </c>
      <c r="D36" s="248">
        <v>4321.84</v>
      </c>
      <c r="E36" s="239">
        <v>2</v>
      </c>
      <c r="F36" s="188">
        <f>D36*E36</f>
        <v>8643.68</v>
      </c>
      <c r="G36" s="54"/>
    </row>
    <row r="37" spans="1:7" ht="18.75" x14ac:dyDescent="0.3">
      <c r="A37" s="175">
        <v>2</v>
      </c>
      <c r="B37" s="180" t="s">
        <v>54</v>
      </c>
      <c r="C37" s="175" t="s">
        <v>5</v>
      </c>
      <c r="D37" s="217">
        <v>72288</v>
      </c>
      <c r="E37" s="217">
        <v>0.42</v>
      </c>
      <c r="F37" s="175">
        <f>D37*E37</f>
        <v>30360.959999999999</v>
      </c>
      <c r="G37" s="54"/>
    </row>
    <row r="38" spans="1:7" ht="18.75" x14ac:dyDescent="0.3">
      <c r="A38" s="165"/>
      <c r="B38" s="165"/>
      <c r="C38" s="165"/>
      <c r="D38" s="165"/>
      <c r="E38" s="165"/>
      <c r="F38" s="165"/>
      <c r="G38" s="54"/>
    </row>
    <row r="39" spans="1:7" ht="18.75" x14ac:dyDescent="0.3">
      <c r="A39" s="51">
        <v>1</v>
      </c>
      <c r="B39" s="180" t="s">
        <v>164</v>
      </c>
      <c r="C39" s="51" t="s">
        <v>27</v>
      </c>
      <c r="D39" s="212">
        <f>60707/25</f>
        <v>2428.2800000000002</v>
      </c>
      <c r="E39" s="239">
        <v>2</v>
      </c>
      <c r="F39" s="181">
        <f>D39*E39</f>
        <v>4856.5600000000004</v>
      </c>
      <c r="G39" s="54"/>
    </row>
    <row r="40" spans="1:7" ht="15" customHeight="1" x14ac:dyDescent="0.3">
      <c r="A40" s="49">
        <v>2</v>
      </c>
      <c r="B40" s="180" t="s">
        <v>125</v>
      </c>
      <c r="C40" s="51" t="s">
        <v>5</v>
      </c>
      <c r="D40" s="212">
        <v>15264</v>
      </c>
      <c r="E40" s="202">
        <v>0.27</v>
      </c>
      <c r="F40" s="181">
        <f>D40*E40</f>
        <v>4121.2800000000007</v>
      </c>
      <c r="G40" s="54"/>
    </row>
    <row r="41" spans="1:7" ht="15" customHeight="1" x14ac:dyDescent="0.3">
      <c r="A41" s="49">
        <v>3</v>
      </c>
      <c r="B41" s="180" t="s">
        <v>119</v>
      </c>
      <c r="C41" s="51" t="s">
        <v>5</v>
      </c>
      <c r="D41" s="212">
        <v>45443</v>
      </c>
      <c r="E41" s="239">
        <v>0.11</v>
      </c>
      <c r="F41" s="181">
        <f>D41*E41</f>
        <v>4998.7300000000005</v>
      </c>
      <c r="G41" s="54"/>
    </row>
    <row r="42" spans="1:7" ht="15" customHeight="1" x14ac:dyDescent="0.3">
      <c r="A42" s="49">
        <v>4</v>
      </c>
      <c r="B42" s="180" t="s">
        <v>120</v>
      </c>
      <c r="C42" s="51" t="s">
        <v>6</v>
      </c>
      <c r="D42" s="212">
        <v>120</v>
      </c>
      <c r="E42" s="56"/>
      <c r="F42" s="181"/>
      <c r="G42" s="54"/>
    </row>
    <row r="43" spans="1:7" ht="19.5" x14ac:dyDescent="0.35">
      <c r="A43" s="161" t="s">
        <v>22</v>
      </c>
      <c r="B43" s="162"/>
      <c r="C43" s="93"/>
      <c r="D43" s="204"/>
      <c r="E43" s="245"/>
      <c r="F43" s="189">
        <f ca="1">SUM(F17:F45)</f>
        <v>180320.098</v>
      </c>
      <c r="G43" s="54"/>
    </row>
    <row r="44" spans="1:7" ht="19.5" x14ac:dyDescent="0.35">
      <c r="A44" s="161" t="s">
        <v>23</v>
      </c>
      <c r="B44" s="162"/>
      <c r="C44" s="93"/>
      <c r="D44" s="93"/>
      <c r="E44" s="94"/>
      <c r="F44" s="189">
        <f ca="1">F43*0.18</f>
        <v>32457.617639999997</v>
      </c>
      <c r="G44" s="54"/>
    </row>
    <row r="45" spans="1:7" ht="20.25" thickBot="1" x14ac:dyDescent="0.35">
      <c r="A45" s="163" t="s">
        <v>24</v>
      </c>
      <c r="B45" s="162"/>
      <c r="C45" s="93"/>
      <c r="D45" s="350">
        <f ca="1">SUM(F43:F44)</f>
        <v>212777.71564000001</v>
      </c>
      <c r="E45" s="351"/>
      <c r="F45" s="352"/>
      <c r="G45" s="54"/>
    </row>
    <row r="46" spans="1:7" ht="15" customHeight="1" x14ac:dyDescent="0.3">
      <c r="G46" s="54"/>
    </row>
    <row r="47" spans="1:7" ht="15" customHeight="1" x14ac:dyDescent="0.3">
      <c r="G47" s="54"/>
    </row>
    <row r="48" spans="1:7" ht="15" customHeight="1" x14ac:dyDescent="0.3">
      <c r="G48" s="54"/>
    </row>
    <row r="49" spans="1:7" ht="15" customHeight="1" x14ac:dyDescent="0.3">
      <c r="A49" s="100"/>
      <c r="B49" s="100"/>
      <c r="C49" s="101"/>
      <c r="D49" s="101"/>
      <c r="E49" s="102"/>
      <c r="F49" s="103"/>
      <c r="G49" s="54"/>
    </row>
    <row r="50" spans="1:7" ht="15" customHeight="1" x14ac:dyDescent="0.3">
      <c r="A50" s="100"/>
      <c r="B50" s="100"/>
      <c r="C50" s="101"/>
      <c r="D50" s="101"/>
      <c r="E50" s="102"/>
      <c r="F50" s="103"/>
      <c r="G50" s="54"/>
    </row>
    <row r="51" spans="1:7" ht="15" customHeight="1" x14ac:dyDescent="0.3">
      <c r="A51" s="86"/>
      <c r="B51" s="104"/>
      <c r="C51" s="79"/>
      <c r="D51" s="79"/>
      <c r="F51" s="106"/>
      <c r="G51" s="54"/>
    </row>
    <row r="52" spans="1:7" ht="15" customHeight="1" x14ac:dyDescent="0.3">
      <c r="A52" s="168" t="s">
        <v>144</v>
      </c>
      <c r="B52" s="168"/>
      <c r="C52" s="168"/>
      <c r="D52" s="168"/>
      <c r="E52" s="108" t="s">
        <v>30</v>
      </c>
      <c r="F52" s="168"/>
      <c r="G52" s="96"/>
    </row>
    <row r="53" spans="1:7" ht="15" customHeight="1" x14ac:dyDescent="0.3">
      <c r="A53" s="86"/>
      <c r="B53" s="104"/>
      <c r="C53" s="108"/>
      <c r="D53" s="108"/>
      <c r="F53" s="108"/>
      <c r="G53" s="96"/>
    </row>
    <row r="54" spans="1:7" ht="15" customHeight="1" x14ac:dyDescent="0.3">
      <c r="A54" s="54"/>
      <c r="B54" s="54"/>
      <c r="C54" s="108"/>
      <c r="D54" s="108"/>
      <c r="E54" s="108"/>
      <c r="F54" s="108"/>
      <c r="G54" s="96"/>
    </row>
    <row r="55" spans="1:7" ht="15" customHeight="1" x14ac:dyDescent="0.3">
      <c r="A55" s="6"/>
      <c r="B55" s="6"/>
      <c r="C55" s="43"/>
      <c r="D55" s="43"/>
      <c r="E55" s="43"/>
      <c r="F55" s="43"/>
      <c r="G55" s="96"/>
    </row>
    <row r="56" spans="1:7" ht="15" customHeight="1" x14ac:dyDescent="0.3">
      <c r="A56" s="6"/>
      <c r="B56" s="6"/>
      <c r="C56" s="43"/>
      <c r="D56" s="43"/>
      <c r="E56" s="43"/>
      <c r="F56" s="43"/>
      <c r="G56" s="96"/>
    </row>
    <row r="57" spans="1:7" ht="15" customHeight="1" x14ac:dyDescent="0.3">
      <c r="A57" s="252"/>
      <c r="B57" s="252"/>
      <c r="C57" s="43"/>
      <c r="D57" s="43"/>
      <c r="E57" s="43"/>
      <c r="F57" s="43"/>
      <c r="G57" s="96"/>
    </row>
    <row r="58" spans="1:7" ht="15" customHeight="1" x14ac:dyDescent="0.3">
      <c r="A58" s="34"/>
      <c r="B58" s="104" t="s">
        <v>127</v>
      </c>
      <c r="C58" s="108"/>
      <c r="D58" s="108"/>
      <c r="E58" s="108" t="s">
        <v>30</v>
      </c>
      <c r="F58" s="108"/>
      <c r="G58" s="54"/>
    </row>
    <row r="59" spans="1:7" ht="15" customHeight="1" x14ac:dyDescent="0.3">
      <c r="G59" s="107"/>
    </row>
    <row r="60" spans="1:7" ht="15" customHeight="1" x14ac:dyDescent="0.3">
      <c r="G60" s="54"/>
    </row>
    <row r="61" spans="1:7" ht="15" customHeight="1" x14ac:dyDescent="0.3">
      <c r="G61" s="54"/>
    </row>
    <row r="62" spans="1:7" ht="15" customHeight="1" x14ac:dyDescent="0.3">
      <c r="G62" s="6"/>
    </row>
    <row r="63" spans="1:7" ht="15" customHeight="1" x14ac:dyDescent="0.3">
      <c r="G63" s="6"/>
    </row>
    <row r="64" spans="1:7" ht="15" customHeight="1" x14ac:dyDescent="0.3">
      <c r="G64" s="6"/>
    </row>
    <row r="65" spans="7:7" ht="15" customHeight="1" x14ac:dyDescent="0.3">
      <c r="G65" s="6"/>
    </row>
    <row r="66" spans="7:7" ht="15" customHeight="1" x14ac:dyDescent="0.3">
      <c r="G66" s="6"/>
    </row>
    <row r="67" spans="7:7" ht="15" customHeight="1" x14ac:dyDescent="0.3">
      <c r="G67" s="6"/>
    </row>
    <row r="68" spans="7:7" ht="15" customHeight="1" x14ac:dyDescent="0.3">
      <c r="G68" s="6"/>
    </row>
  </sheetData>
  <mergeCells count="15">
    <mergeCell ref="A57:B57"/>
    <mergeCell ref="D45:F45"/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2"/>
  <sheetViews>
    <sheetView topLeftCell="A10" zoomScale="90" zoomScaleNormal="90" workbookViewId="0">
      <selection activeCell="B27" sqref="B27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42" customWidth="1"/>
    <col min="6" max="6" width="17.140625" style="42" bestFit="1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22.9" customHeight="1" x14ac:dyDescent="0.35">
      <c r="A3" s="35"/>
      <c r="B3" s="45" t="s">
        <v>11</v>
      </c>
      <c r="C3" s="253" t="s">
        <v>77</v>
      </c>
      <c r="D3" s="253"/>
      <c r="E3" s="253"/>
      <c r="F3" s="253"/>
      <c r="G3" s="6"/>
    </row>
    <row r="4" spans="1:10" s="2" customFormat="1" ht="6.75" customHeight="1" x14ac:dyDescent="0.35">
      <c r="A4" s="35"/>
      <c r="B4" s="45"/>
      <c r="C4" s="46"/>
      <c r="D4" s="46"/>
      <c r="E4" s="63"/>
      <c r="F4" s="46"/>
      <c r="G4" s="6"/>
    </row>
    <row r="5" spans="1:10" s="2" customFormat="1" ht="21.75" customHeight="1" x14ac:dyDescent="0.35">
      <c r="A5" s="7"/>
      <c r="B5" s="47" t="s">
        <v>12</v>
      </c>
      <c r="C5" s="253" t="s">
        <v>77</v>
      </c>
      <c r="D5" s="253"/>
      <c r="E5" s="253"/>
      <c r="F5" s="253"/>
      <c r="G5" s="6"/>
    </row>
    <row r="6" spans="1:10" s="2" customFormat="1" ht="11.25" customHeight="1" x14ac:dyDescent="0.35">
      <c r="A6" s="7"/>
      <c r="B6" s="47"/>
      <c r="C6" s="46"/>
      <c r="D6" s="46"/>
      <c r="E6" s="63"/>
      <c r="F6" s="46"/>
      <c r="G6" s="6"/>
    </row>
    <row r="7" spans="1:10" s="5" customFormat="1" ht="26.25" customHeight="1" x14ac:dyDescent="0.25">
      <c r="A7" s="35"/>
      <c r="B7" s="48" t="s">
        <v>13</v>
      </c>
      <c r="C7" s="252" t="s">
        <v>25</v>
      </c>
      <c r="D7" s="252"/>
      <c r="E7" s="252"/>
      <c r="F7" s="252"/>
      <c r="G7" s="252"/>
    </row>
    <row r="8" spans="1:10" s="2" customFormat="1" ht="102" customHeight="1" x14ac:dyDescent="0.35">
      <c r="A8" s="7"/>
      <c r="B8" s="48" t="s">
        <v>14</v>
      </c>
      <c r="C8" s="253" t="s">
        <v>78</v>
      </c>
      <c r="D8" s="253"/>
      <c r="E8" s="253"/>
      <c r="F8" s="253"/>
      <c r="G8" s="6"/>
      <c r="J8" s="1"/>
    </row>
    <row r="9" spans="1:10" s="2" customFormat="1" ht="18.75" customHeight="1" x14ac:dyDescent="0.35">
      <c r="A9" s="7"/>
      <c r="B9" s="48"/>
      <c r="C9" s="253"/>
      <c r="D9" s="253"/>
      <c r="E9" s="253"/>
      <c r="F9" s="253"/>
      <c r="G9" s="6"/>
      <c r="J9" s="1"/>
    </row>
    <row r="10" spans="1:10" ht="30" customHeight="1" x14ac:dyDescent="0.3">
      <c r="A10" s="278" t="s">
        <v>153</v>
      </c>
      <c r="B10" s="278"/>
      <c r="C10" s="278"/>
      <c r="D10" s="278"/>
      <c r="E10" s="278"/>
      <c r="F10" s="278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ht="40.5" x14ac:dyDescent="0.3">
      <c r="A16" s="9"/>
      <c r="B16" s="11" t="s">
        <v>37</v>
      </c>
      <c r="C16" s="11"/>
      <c r="D16" s="10"/>
      <c r="E16" s="75"/>
      <c r="F16" s="13"/>
    </row>
    <row r="17" spans="1:6" s="54" customFormat="1" ht="18.75" x14ac:dyDescent="0.3">
      <c r="A17" s="49">
        <v>3</v>
      </c>
      <c r="B17" s="55" t="s">
        <v>36</v>
      </c>
      <c r="C17" s="51" t="s">
        <v>27</v>
      </c>
      <c r="D17" s="52">
        <v>1417</v>
      </c>
      <c r="E17" s="71">
        <v>9.5</v>
      </c>
      <c r="F17" s="72">
        <f t="shared" ref="F17:F25" si="0">D17*E17</f>
        <v>13461.5</v>
      </c>
    </row>
    <row r="18" spans="1:6" s="54" customFormat="1" ht="18.75" x14ac:dyDescent="0.3">
      <c r="A18" s="49"/>
      <c r="B18" s="77" t="s">
        <v>83</v>
      </c>
      <c r="C18" s="51" t="s">
        <v>82</v>
      </c>
      <c r="D18" s="167">
        <v>1900</v>
      </c>
      <c r="E18" s="195">
        <v>75</v>
      </c>
      <c r="F18" s="72">
        <f>D18*E18</f>
        <v>142500</v>
      </c>
    </row>
    <row r="19" spans="1:6" s="54" customFormat="1" ht="18.75" x14ac:dyDescent="0.3">
      <c r="A19" s="49"/>
      <c r="B19" s="77" t="s">
        <v>84</v>
      </c>
      <c r="C19" s="51" t="s">
        <v>6</v>
      </c>
      <c r="D19" s="167">
        <v>215.2</v>
      </c>
      <c r="E19" s="195">
        <v>946</v>
      </c>
      <c r="F19" s="72"/>
    </row>
    <row r="20" spans="1:6" s="54" customFormat="1" ht="18.75" x14ac:dyDescent="0.3">
      <c r="A20" s="49">
        <v>4</v>
      </c>
      <c r="B20" s="50" t="s">
        <v>79</v>
      </c>
      <c r="C20" s="51" t="s">
        <v>1</v>
      </c>
      <c r="D20" s="167">
        <v>14.8</v>
      </c>
      <c r="E20" s="194">
        <v>312</v>
      </c>
      <c r="F20" s="72">
        <f t="shared" si="0"/>
        <v>4617.6000000000004</v>
      </c>
    </row>
    <row r="21" spans="1:6" s="54" customFormat="1" ht="18.75" x14ac:dyDescent="0.3">
      <c r="A21" s="49">
        <v>5</v>
      </c>
      <c r="B21" s="50" t="s">
        <v>80</v>
      </c>
      <c r="C21" s="51" t="s">
        <v>1</v>
      </c>
      <c r="D21" s="167">
        <v>3.81</v>
      </c>
      <c r="E21" s="194">
        <v>944</v>
      </c>
      <c r="F21" s="72">
        <f t="shared" si="0"/>
        <v>3596.64</v>
      </c>
    </row>
    <row r="22" spans="1:6" s="54" customFormat="1" ht="18.75" x14ac:dyDescent="0.3">
      <c r="A22" s="49">
        <v>6</v>
      </c>
      <c r="B22" s="50" t="s">
        <v>150</v>
      </c>
      <c r="C22" s="51" t="s">
        <v>6</v>
      </c>
      <c r="D22" s="196">
        <v>59.26</v>
      </c>
      <c r="E22" s="194">
        <v>946</v>
      </c>
      <c r="F22" s="72">
        <f t="shared" si="0"/>
        <v>56059.96</v>
      </c>
    </row>
    <row r="23" spans="1:6" s="54" customFormat="1" ht="18.75" x14ac:dyDescent="0.3">
      <c r="A23" s="49">
        <v>7</v>
      </c>
      <c r="B23" s="50" t="s">
        <v>31</v>
      </c>
      <c r="C23" s="51" t="s">
        <v>32</v>
      </c>
      <c r="D23" s="167">
        <v>180</v>
      </c>
      <c r="E23" s="56">
        <v>1.43</v>
      </c>
      <c r="F23" s="72">
        <f t="shared" si="0"/>
        <v>257.39999999999998</v>
      </c>
    </row>
    <row r="24" spans="1:6" s="54" customFormat="1" ht="18.75" x14ac:dyDescent="0.3">
      <c r="A24" s="49">
        <v>8</v>
      </c>
      <c r="B24" s="50" t="s">
        <v>33</v>
      </c>
      <c r="C24" s="51" t="s">
        <v>32</v>
      </c>
      <c r="D24" s="167">
        <v>600</v>
      </c>
      <c r="E24" s="56">
        <v>1.3</v>
      </c>
      <c r="F24" s="72">
        <f t="shared" si="0"/>
        <v>780</v>
      </c>
    </row>
    <row r="25" spans="1:6" s="54" customFormat="1" ht="18.75" x14ac:dyDescent="0.3">
      <c r="A25" s="49">
        <v>9</v>
      </c>
      <c r="B25" s="50" t="s">
        <v>34</v>
      </c>
      <c r="C25" s="51" t="s">
        <v>5</v>
      </c>
      <c r="D25" s="167">
        <v>1200</v>
      </c>
      <c r="E25" s="194">
        <v>1.66</v>
      </c>
      <c r="F25" s="72">
        <f t="shared" si="0"/>
        <v>1992</v>
      </c>
    </row>
    <row r="26" spans="1:6" x14ac:dyDescent="0.3">
      <c r="A26" s="49"/>
      <c r="B26" s="44"/>
      <c r="C26" s="16"/>
      <c r="D26" s="191"/>
      <c r="E26" s="197"/>
      <c r="F26" s="19"/>
    </row>
    <row r="27" spans="1:6" x14ac:dyDescent="0.3">
      <c r="A27" s="49"/>
      <c r="B27" s="20"/>
      <c r="C27" s="16"/>
      <c r="D27" s="191"/>
      <c r="E27" s="197"/>
      <c r="F27" s="19"/>
    </row>
    <row r="28" spans="1:6" s="25" customFormat="1" ht="21.75" customHeight="1" x14ac:dyDescent="0.35">
      <c r="A28" s="260" t="s">
        <v>22</v>
      </c>
      <c r="B28" s="261"/>
      <c r="C28" s="22"/>
      <c r="D28" s="22"/>
      <c r="E28" s="23"/>
      <c r="F28" s="24">
        <f>SUM(F17:F27)</f>
        <v>223265.1</v>
      </c>
    </row>
    <row r="29" spans="1:6" s="25" customFormat="1" ht="21.75" customHeight="1" x14ac:dyDescent="0.35">
      <c r="A29" s="260" t="s">
        <v>23</v>
      </c>
      <c r="B29" s="261"/>
      <c r="C29" s="22"/>
      <c r="D29" s="22"/>
      <c r="E29" s="23"/>
      <c r="F29" s="24">
        <f>F28*0.18</f>
        <v>40187.718000000001</v>
      </c>
    </row>
    <row r="30" spans="1:6" s="25" customFormat="1" ht="21.75" customHeight="1" thickBot="1" x14ac:dyDescent="0.4">
      <c r="A30" s="262" t="s">
        <v>24</v>
      </c>
      <c r="B30" s="263"/>
      <c r="C30" s="26"/>
      <c r="D30" s="26"/>
      <c r="E30" s="27"/>
      <c r="F30" s="28">
        <f>SUM(F28:F29)</f>
        <v>263452.81800000003</v>
      </c>
    </row>
    <row r="31" spans="1:6" s="33" customFormat="1" ht="18.75" customHeight="1" x14ac:dyDescent="0.3">
      <c r="A31" s="29"/>
      <c r="B31" s="29"/>
      <c r="C31" s="30"/>
      <c r="D31" s="30"/>
      <c r="E31" s="31"/>
      <c r="F31" s="32"/>
    </row>
    <row r="32" spans="1:6" s="33" customFormat="1" ht="18.75" customHeight="1" x14ac:dyDescent="0.3">
      <c r="A32" s="29"/>
      <c r="B32" s="29"/>
      <c r="C32" s="30"/>
      <c r="D32" s="30"/>
      <c r="E32" s="31"/>
      <c r="F32" s="32"/>
    </row>
    <row r="33" spans="1:6" s="33" customFormat="1" ht="18.75" customHeight="1" x14ac:dyDescent="0.3">
      <c r="A33" s="29"/>
      <c r="B33" s="29"/>
      <c r="C33" s="30"/>
      <c r="D33" s="30"/>
      <c r="E33" s="31"/>
      <c r="F33" s="32"/>
    </row>
    <row r="34" spans="1:6" ht="18.75" customHeight="1" x14ac:dyDescent="0.3">
      <c r="A34" s="8"/>
      <c r="B34" s="34"/>
      <c r="D34" s="35"/>
      <c r="E34" s="36"/>
      <c r="F34" s="37"/>
    </row>
    <row r="35" spans="1:6" s="38" customFormat="1" x14ac:dyDescent="0.3">
      <c r="A35" s="251" t="s">
        <v>28</v>
      </c>
      <c r="B35" s="251"/>
      <c r="C35" s="251"/>
      <c r="D35" s="251"/>
      <c r="E35" s="251"/>
      <c r="F35" s="251"/>
    </row>
    <row r="36" spans="1:6" ht="18.75" customHeight="1" x14ac:dyDescent="0.3">
      <c r="A36" s="8"/>
      <c r="B36" s="34"/>
      <c r="C36" s="43"/>
      <c r="D36" s="43"/>
      <c r="E36" s="43" t="s">
        <v>30</v>
      </c>
      <c r="F36" s="43"/>
    </row>
    <row r="37" spans="1:6" ht="15.75" customHeight="1" x14ac:dyDescent="0.3">
      <c r="A37" s="6"/>
      <c r="C37" s="43"/>
      <c r="D37" s="43"/>
      <c r="E37" s="43"/>
      <c r="F37" s="43"/>
    </row>
    <row r="38" spans="1:6" ht="15.75" customHeight="1" x14ac:dyDescent="0.3">
      <c r="A38" s="6"/>
      <c r="C38" s="43"/>
      <c r="D38" s="43"/>
      <c r="E38" s="43"/>
      <c r="F38" s="43"/>
    </row>
    <row r="39" spans="1:6" ht="15.75" customHeight="1" x14ac:dyDescent="0.3">
      <c r="A39" s="6"/>
      <c r="C39" s="43"/>
      <c r="D39" s="43"/>
      <c r="E39" s="43"/>
      <c r="F39" s="43"/>
    </row>
    <row r="40" spans="1:6" ht="15.75" customHeight="1" x14ac:dyDescent="0.3">
      <c r="A40" s="6"/>
      <c r="C40" s="43"/>
      <c r="D40" s="43"/>
      <c r="E40" s="43"/>
      <c r="F40" s="43"/>
    </row>
    <row r="41" spans="1:6" ht="15.75" customHeight="1" x14ac:dyDescent="0.3">
      <c r="A41" s="6"/>
      <c r="C41" s="43"/>
      <c r="D41" s="43"/>
      <c r="E41" s="43"/>
      <c r="F41" s="43"/>
    </row>
    <row r="42" spans="1:6" ht="15.75" customHeight="1" x14ac:dyDescent="0.3">
      <c r="A42" s="6"/>
      <c r="C42" s="43"/>
      <c r="D42" s="43"/>
      <c r="E42" s="43"/>
      <c r="F42" s="43"/>
    </row>
    <row r="43" spans="1:6" ht="15.75" customHeight="1" x14ac:dyDescent="0.3">
      <c r="A43" s="252"/>
      <c r="B43" s="252"/>
      <c r="C43" s="43"/>
      <c r="D43" s="43"/>
      <c r="E43" s="43"/>
      <c r="F43" s="43"/>
    </row>
    <row r="44" spans="1:6" ht="15.75" customHeight="1" x14ac:dyDescent="0.3">
      <c r="A44" s="34"/>
      <c r="B44" s="34" t="s">
        <v>29</v>
      </c>
      <c r="C44" s="43"/>
      <c r="D44" s="43"/>
      <c r="E44" s="43"/>
      <c r="F44" s="43"/>
    </row>
    <row r="45" spans="1:6" ht="16.5" customHeight="1" x14ac:dyDescent="0.3">
      <c r="A45" s="264"/>
      <c r="B45" s="264"/>
      <c r="C45" s="43"/>
      <c r="D45" s="43"/>
      <c r="E45" s="43"/>
      <c r="F45" s="43"/>
    </row>
    <row r="46" spans="1:6" x14ac:dyDescent="0.3">
      <c r="A46" s="251"/>
      <c r="B46" s="251"/>
      <c r="C46" s="256" t="s">
        <v>30</v>
      </c>
      <c r="D46" s="256"/>
      <c r="E46" s="256"/>
      <c r="F46" s="256"/>
    </row>
    <row r="47" spans="1:6" ht="38.25" customHeight="1" x14ac:dyDescent="0.3">
      <c r="A47" s="254"/>
      <c r="B47" s="255"/>
      <c r="C47" s="39"/>
      <c r="D47" s="8"/>
      <c r="E47" s="250"/>
      <c r="F47" s="250"/>
    </row>
    <row r="48" spans="1:6" ht="10.5" customHeight="1" x14ac:dyDescent="0.3">
      <c r="A48" s="251"/>
      <c r="B48" s="251"/>
      <c r="C48" s="39"/>
      <c r="D48" s="40"/>
      <c r="E48" s="250"/>
      <c r="F48" s="250"/>
    </row>
    <row r="49" spans="1:6" ht="25.5" customHeight="1" x14ac:dyDescent="0.3">
      <c r="A49" s="39"/>
      <c r="B49" s="39"/>
      <c r="C49" s="39"/>
      <c r="D49" s="40"/>
      <c r="E49" s="41"/>
      <c r="F49" s="41"/>
    </row>
    <row r="50" spans="1:6" ht="16.5" customHeight="1" x14ac:dyDescent="0.3">
      <c r="A50" s="249"/>
      <c r="B50" s="249"/>
      <c r="C50" s="8"/>
      <c r="D50" s="8"/>
      <c r="E50" s="250"/>
      <c r="F50" s="250"/>
    </row>
    <row r="51" spans="1:6" x14ac:dyDescent="0.3">
      <c r="A51" s="251"/>
      <c r="B51" s="251"/>
      <c r="C51" s="39"/>
      <c r="D51" s="40"/>
      <c r="E51" s="250"/>
      <c r="F51" s="250"/>
    </row>
    <row r="52" spans="1:6" x14ac:dyDescent="0.3">
      <c r="A52" s="38"/>
      <c r="B52" s="38"/>
      <c r="C52" s="38"/>
    </row>
  </sheetData>
  <mergeCells count="29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  <mergeCell ref="A43:B43"/>
    <mergeCell ref="A28:B28"/>
    <mergeCell ref="A29:B29"/>
    <mergeCell ref="A30:B30"/>
    <mergeCell ref="A35:F35"/>
    <mergeCell ref="A45:B45"/>
    <mergeCell ref="A46:B46"/>
    <mergeCell ref="A47:B47"/>
    <mergeCell ref="E47:F47"/>
    <mergeCell ref="A48:B48"/>
    <mergeCell ref="E48:F48"/>
    <mergeCell ref="A50:B50"/>
    <mergeCell ref="E50:F50"/>
    <mergeCell ref="A51:B51"/>
    <mergeCell ref="E51:F51"/>
    <mergeCell ref="C46:F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5"/>
  <sheetViews>
    <sheetView topLeftCell="A12" zoomScale="80" zoomScaleNormal="80" workbookViewId="0">
      <selection activeCell="B29" sqref="B29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42" customWidth="1"/>
    <col min="6" max="6" width="17.140625" style="42" bestFit="1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22.9" customHeight="1" x14ac:dyDescent="0.35">
      <c r="A3" s="35"/>
      <c r="B3" s="45" t="s">
        <v>11</v>
      </c>
      <c r="C3" s="253" t="s">
        <v>77</v>
      </c>
      <c r="D3" s="253"/>
      <c r="E3" s="253"/>
      <c r="F3" s="253"/>
      <c r="G3" s="6"/>
    </row>
    <row r="4" spans="1:10" s="2" customFormat="1" ht="6.75" customHeight="1" x14ac:dyDescent="0.35">
      <c r="A4" s="35"/>
      <c r="B4" s="45"/>
      <c r="C4" s="46"/>
      <c r="D4" s="46"/>
      <c r="E4" s="63"/>
      <c r="F4" s="46"/>
      <c r="G4" s="6"/>
    </row>
    <row r="5" spans="1:10" s="2" customFormat="1" ht="21.75" customHeight="1" x14ac:dyDescent="0.35">
      <c r="A5" s="7"/>
      <c r="B5" s="47" t="s">
        <v>12</v>
      </c>
      <c r="C5" s="253" t="s">
        <v>77</v>
      </c>
      <c r="D5" s="253"/>
      <c r="E5" s="253"/>
      <c r="F5" s="253"/>
      <c r="G5" s="6"/>
    </row>
    <row r="6" spans="1:10" s="2" customFormat="1" ht="11.25" customHeight="1" x14ac:dyDescent="0.35">
      <c r="A6" s="7"/>
      <c r="B6" s="47"/>
      <c r="C6" s="46"/>
      <c r="D6" s="46"/>
      <c r="E6" s="63"/>
      <c r="F6" s="46"/>
      <c r="G6" s="6"/>
    </row>
    <row r="7" spans="1:10" s="5" customFormat="1" ht="26.25" customHeight="1" x14ac:dyDescent="0.25">
      <c r="A7" s="35"/>
      <c r="B7" s="48" t="s">
        <v>13</v>
      </c>
      <c r="C7" s="252" t="s">
        <v>25</v>
      </c>
      <c r="D7" s="252"/>
      <c r="E7" s="252"/>
      <c r="F7" s="252"/>
      <c r="G7" s="252"/>
    </row>
    <row r="8" spans="1:10" s="2" customFormat="1" ht="102" customHeight="1" x14ac:dyDescent="0.35">
      <c r="A8" s="7"/>
      <c r="B8" s="48" t="s">
        <v>14</v>
      </c>
      <c r="C8" s="253" t="s">
        <v>78</v>
      </c>
      <c r="D8" s="253"/>
      <c r="E8" s="253"/>
      <c r="F8" s="253"/>
      <c r="G8" s="6"/>
      <c r="J8" s="1"/>
    </row>
    <row r="9" spans="1:10" s="2" customFormat="1" ht="18.75" customHeight="1" x14ac:dyDescent="0.35">
      <c r="A9" s="7"/>
      <c r="B9" s="48"/>
      <c r="C9" s="253"/>
      <c r="D9" s="253"/>
      <c r="E9" s="253"/>
      <c r="F9" s="253"/>
      <c r="G9" s="6"/>
      <c r="J9" s="1"/>
    </row>
    <row r="10" spans="1:10" ht="30" customHeight="1" x14ac:dyDescent="0.3">
      <c r="A10" s="278" t="s">
        <v>153</v>
      </c>
      <c r="B10" s="278"/>
      <c r="C10" s="278"/>
      <c r="D10" s="278"/>
      <c r="E10" s="278"/>
      <c r="F10" s="278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x14ac:dyDescent="0.3">
      <c r="A16" s="9"/>
      <c r="B16" s="11" t="s">
        <v>85</v>
      </c>
      <c r="C16" s="11"/>
      <c r="D16" s="10"/>
      <c r="E16" s="12"/>
      <c r="F16" s="13"/>
    </row>
    <row r="17" spans="1:9" s="54" customFormat="1" ht="18.75" x14ac:dyDescent="0.3">
      <c r="A17" s="49">
        <v>1</v>
      </c>
      <c r="B17" s="57" t="s">
        <v>41</v>
      </c>
      <c r="C17" s="51" t="s">
        <v>27</v>
      </c>
      <c r="D17" s="52">
        <v>1417</v>
      </c>
      <c r="E17" s="71">
        <v>2</v>
      </c>
      <c r="F17" s="72">
        <f t="shared" ref="F17:F27" si="0">D17*E17</f>
        <v>2834</v>
      </c>
    </row>
    <row r="18" spans="1:9" s="54" customFormat="1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195">
        <v>75</v>
      </c>
      <c r="F18" s="72">
        <f t="shared" si="0"/>
        <v>40500</v>
      </c>
    </row>
    <row r="19" spans="1:9" s="54" customFormat="1" x14ac:dyDescent="0.3">
      <c r="A19" s="49"/>
      <c r="B19" s="59" t="s">
        <v>88</v>
      </c>
      <c r="C19" s="51"/>
      <c r="D19" s="167"/>
      <c r="E19" s="195"/>
      <c r="F19" s="72"/>
    </row>
    <row r="20" spans="1:9" s="54" customFormat="1" ht="18.75" x14ac:dyDescent="0.3">
      <c r="A20" s="49">
        <v>1</v>
      </c>
      <c r="B20" s="50" t="s">
        <v>79</v>
      </c>
      <c r="C20" s="51" t="s">
        <v>1</v>
      </c>
      <c r="D20" s="167">
        <v>18.5</v>
      </c>
      <c r="E20" s="194">
        <v>312</v>
      </c>
      <c r="F20" s="72">
        <f t="shared" si="0"/>
        <v>5772</v>
      </c>
    </row>
    <row r="21" spans="1:9" s="54" customFormat="1" ht="18.75" x14ac:dyDescent="0.3">
      <c r="A21" s="49">
        <v>2</v>
      </c>
      <c r="B21" s="50" t="s">
        <v>80</v>
      </c>
      <c r="C21" s="51" t="s">
        <v>1</v>
      </c>
      <c r="D21" s="167">
        <v>5.4</v>
      </c>
      <c r="E21" s="194">
        <v>944</v>
      </c>
      <c r="F21" s="72">
        <f t="shared" si="0"/>
        <v>5097.6000000000004</v>
      </c>
      <c r="I21" s="54" t="s">
        <v>45</v>
      </c>
    </row>
    <row r="22" spans="1:9" s="54" customFormat="1" ht="18.75" x14ac:dyDescent="0.3">
      <c r="A22" s="49">
        <v>3</v>
      </c>
      <c r="B22" s="50" t="s">
        <v>81</v>
      </c>
      <c r="C22" s="51" t="s">
        <v>6</v>
      </c>
      <c r="D22" s="167">
        <v>153</v>
      </c>
      <c r="E22" s="194">
        <v>946</v>
      </c>
      <c r="F22" s="72">
        <f t="shared" si="0"/>
        <v>144738</v>
      </c>
    </row>
    <row r="23" spans="1:9" s="54" customFormat="1" ht="18.75" x14ac:dyDescent="0.3">
      <c r="A23" s="49">
        <v>4</v>
      </c>
      <c r="B23" s="50" t="s">
        <v>42</v>
      </c>
      <c r="C23" s="51" t="s">
        <v>6</v>
      </c>
      <c r="D23" s="167">
        <f>1.64*1.03</f>
        <v>1.6892</v>
      </c>
      <c r="E23" s="194">
        <v>1226</v>
      </c>
      <c r="F23" s="72">
        <f t="shared" si="0"/>
        <v>2070.9592000000002</v>
      </c>
    </row>
    <row r="24" spans="1:9" s="54" customFormat="1" ht="18.75" x14ac:dyDescent="0.3">
      <c r="A24" s="49">
        <v>5</v>
      </c>
      <c r="B24" s="50" t="s">
        <v>31</v>
      </c>
      <c r="C24" s="51" t="s">
        <v>32</v>
      </c>
      <c r="D24" s="167">
        <v>180</v>
      </c>
      <c r="E24" s="194">
        <v>1.43</v>
      </c>
      <c r="F24" s="72">
        <f t="shared" si="0"/>
        <v>257.39999999999998</v>
      </c>
    </row>
    <row r="25" spans="1:9" s="54" customFormat="1" ht="18.75" x14ac:dyDescent="0.3">
      <c r="A25" s="49">
        <v>6</v>
      </c>
      <c r="B25" s="50" t="s">
        <v>33</v>
      </c>
      <c r="C25" s="51" t="s">
        <v>32</v>
      </c>
      <c r="D25" s="167">
        <v>650</v>
      </c>
      <c r="E25" s="194">
        <v>1.3</v>
      </c>
      <c r="F25" s="72">
        <f t="shared" si="0"/>
        <v>845</v>
      </c>
    </row>
    <row r="26" spans="1:9" s="54" customFormat="1" ht="18.75" x14ac:dyDescent="0.3">
      <c r="A26" s="49">
        <v>7</v>
      </c>
      <c r="B26" s="50" t="s">
        <v>34</v>
      </c>
      <c r="C26" s="51" t="s">
        <v>5</v>
      </c>
      <c r="D26" s="167">
        <v>1300</v>
      </c>
      <c r="E26" s="194">
        <v>1.66</v>
      </c>
      <c r="F26" s="72">
        <f t="shared" si="0"/>
        <v>2158</v>
      </c>
    </row>
    <row r="27" spans="1:9" s="54" customFormat="1" ht="18.75" x14ac:dyDescent="0.3">
      <c r="A27" s="49">
        <v>8</v>
      </c>
      <c r="B27" s="50" t="s">
        <v>35</v>
      </c>
      <c r="C27" s="51" t="s">
        <v>32</v>
      </c>
      <c r="D27" s="167">
        <v>40</v>
      </c>
      <c r="E27" s="194">
        <v>3.86</v>
      </c>
      <c r="F27" s="72">
        <f t="shared" si="0"/>
        <v>154.4</v>
      </c>
    </row>
    <row r="28" spans="1:9" s="54" customFormat="1" ht="18.75" x14ac:dyDescent="0.3">
      <c r="A28" s="49">
        <v>9</v>
      </c>
      <c r="B28" s="50"/>
      <c r="C28" s="51"/>
      <c r="D28" s="167"/>
      <c r="E28" s="194"/>
      <c r="F28" s="72"/>
    </row>
    <row r="29" spans="1:9" x14ac:dyDescent="0.3">
      <c r="A29" s="49"/>
      <c r="B29" s="44"/>
      <c r="C29" s="16"/>
      <c r="D29" s="191"/>
      <c r="E29" s="197"/>
      <c r="F29" s="19"/>
    </row>
    <row r="30" spans="1:9" x14ac:dyDescent="0.3">
      <c r="A30" s="49"/>
      <c r="B30" s="20"/>
      <c r="C30" s="16"/>
      <c r="D30" s="17"/>
      <c r="E30" s="18"/>
      <c r="F30" s="19"/>
    </row>
    <row r="31" spans="1:9" s="25" customFormat="1" ht="21.75" customHeight="1" x14ac:dyDescent="0.35">
      <c r="A31" s="260" t="s">
        <v>22</v>
      </c>
      <c r="B31" s="261"/>
      <c r="C31" s="22"/>
      <c r="D31" s="22"/>
      <c r="E31" s="23"/>
      <c r="F31" s="24">
        <f>SUM(F17:F30)</f>
        <v>204427.35920000001</v>
      </c>
    </row>
    <row r="32" spans="1:9" s="25" customFormat="1" ht="21.75" customHeight="1" x14ac:dyDescent="0.35">
      <c r="A32" s="260" t="s">
        <v>23</v>
      </c>
      <c r="B32" s="261"/>
      <c r="C32" s="22"/>
      <c r="D32" s="22"/>
      <c r="E32" s="23"/>
      <c r="F32" s="24">
        <f>F31*0.18</f>
        <v>36796.924656000003</v>
      </c>
    </row>
    <row r="33" spans="1:6" s="25" customFormat="1" ht="21.75" customHeight="1" thickBot="1" x14ac:dyDescent="0.4">
      <c r="A33" s="262" t="s">
        <v>24</v>
      </c>
      <c r="B33" s="263"/>
      <c r="C33" s="26"/>
      <c r="D33" s="26"/>
      <c r="E33" s="27"/>
      <c r="F33" s="28">
        <f>SUM(F31:F32)</f>
        <v>241224.28385599999</v>
      </c>
    </row>
    <row r="34" spans="1:6" s="33" customFormat="1" ht="18.75" customHeight="1" x14ac:dyDescent="0.3">
      <c r="A34" s="29"/>
      <c r="B34" s="29"/>
      <c r="C34" s="30"/>
      <c r="D34" s="30"/>
      <c r="E34" s="31"/>
      <c r="F34" s="32"/>
    </row>
    <row r="35" spans="1:6" s="33" customFormat="1" ht="18.75" customHeight="1" x14ac:dyDescent="0.3">
      <c r="A35" s="29"/>
      <c r="B35" s="29"/>
      <c r="C35" s="30"/>
      <c r="D35" s="30"/>
      <c r="E35" s="31"/>
      <c r="F35" s="32"/>
    </row>
    <row r="36" spans="1:6" s="33" customFormat="1" ht="18.75" customHeight="1" x14ac:dyDescent="0.3">
      <c r="A36" s="29"/>
      <c r="B36" s="29"/>
      <c r="C36" s="30"/>
      <c r="D36" s="30"/>
      <c r="E36" s="31"/>
      <c r="F36" s="32"/>
    </row>
    <row r="37" spans="1:6" ht="18.75" customHeight="1" x14ac:dyDescent="0.3">
      <c r="A37" s="8"/>
      <c r="B37" s="34"/>
      <c r="D37" s="35"/>
      <c r="E37" s="36"/>
      <c r="F37" s="37"/>
    </row>
    <row r="38" spans="1:6" s="38" customFormat="1" x14ac:dyDescent="0.3">
      <c r="A38" s="251" t="s">
        <v>28</v>
      </c>
      <c r="B38" s="251"/>
      <c r="C38" s="251"/>
      <c r="D38" s="251"/>
      <c r="E38" s="251"/>
      <c r="F38" s="251"/>
    </row>
    <row r="39" spans="1:6" ht="18.75" customHeight="1" x14ac:dyDescent="0.3">
      <c r="A39" s="8"/>
      <c r="B39" s="34"/>
      <c r="C39" s="43"/>
      <c r="D39" s="43"/>
      <c r="E39" s="43" t="s">
        <v>30</v>
      </c>
      <c r="F39" s="43"/>
    </row>
    <row r="40" spans="1:6" ht="15.75" customHeight="1" x14ac:dyDescent="0.3">
      <c r="A40" s="6"/>
      <c r="C40" s="43"/>
      <c r="D40" s="43"/>
      <c r="E40" s="43"/>
      <c r="F40" s="43"/>
    </row>
    <row r="41" spans="1:6" ht="15.75" customHeight="1" x14ac:dyDescent="0.3">
      <c r="A41" s="6"/>
      <c r="C41" s="43"/>
      <c r="D41" s="43"/>
      <c r="E41" s="43"/>
      <c r="F41" s="43"/>
    </row>
    <row r="42" spans="1:6" ht="15.75" customHeight="1" x14ac:dyDescent="0.3">
      <c r="A42" s="6"/>
      <c r="C42" s="43"/>
      <c r="D42" s="43"/>
      <c r="E42" s="43"/>
      <c r="F42" s="43"/>
    </row>
    <row r="43" spans="1:6" ht="15.75" customHeight="1" x14ac:dyDescent="0.3">
      <c r="A43" s="6"/>
      <c r="C43" s="43"/>
      <c r="D43" s="43"/>
      <c r="E43" s="43"/>
      <c r="F43" s="43"/>
    </row>
    <row r="44" spans="1:6" ht="15.75" customHeight="1" x14ac:dyDescent="0.3">
      <c r="A44" s="6"/>
      <c r="C44" s="43"/>
      <c r="D44" s="43"/>
      <c r="E44" s="43"/>
      <c r="F44" s="43"/>
    </row>
    <row r="45" spans="1:6" ht="15.75" customHeight="1" x14ac:dyDescent="0.3">
      <c r="A45" s="6"/>
      <c r="C45" s="43"/>
      <c r="D45" s="43"/>
      <c r="E45" s="43"/>
      <c r="F45" s="43"/>
    </row>
    <row r="46" spans="1:6" ht="15.75" customHeight="1" x14ac:dyDescent="0.3">
      <c r="A46" s="252"/>
      <c r="B46" s="252"/>
      <c r="C46" s="43"/>
      <c r="D46" s="43"/>
      <c r="E46" s="43"/>
      <c r="F46" s="43"/>
    </row>
    <row r="47" spans="1:6" ht="15.75" customHeight="1" x14ac:dyDescent="0.3">
      <c r="A47" s="34"/>
      <c r="B47" s="34" t="s">
        <v>29</v>
      </c>
      <c r="C47" s="43"/>
      <c r="D47" s="43"/>
      <c r="E47" s="43"/>
      <c r="F47" s="43"/>
    </row>
    <row r="48" spans="1:6" ht="16.5" customHeight="1" x14ac:dyDescent="0.3">
      <c r="A48" s="264"/>
      <c r="B48" s="264"/>
      <c r="C48" s="43"/>
      <c r="D48" s="43"/>
      <c r="E48" s="43"/>
      <c r="F48" s="43"/>
    </row>
    <row r="49" spans="1:6" x14ac:dyDescent="0.3">
      <c r="A49" s="251"/>
      <c r="B49" s="251"/>
      <c r="C49" s="256" t="s">
        <v>30</v>
      </c>
      <c r="D49" s="256"/>
      <c r="E49" s="256"/>
      <c r="F49" s="256"/>
    </row>
    <row r="50" spans="1:6" ht="38.25" customHeight="1" x14ac:dyDescent="0.3">
      <c r="A50" s="254"/>
      <c r="B50" s="255"/>
      <c r="C50" s="39"/>
      <c r="D50" s="8"/>
      <c r="E50" s="250"/>
      <c r="F50" s="250"/>
    </row>
    <row r="51" spans="1:6" ht="10.5" customHeight="1" x14ac:dyDescent="0.3">
      <c r="A51" s="251"/>
      <c r="B51" s="251"/>
      <c r="C51" s="39"/>
      <c r="D51" s="40"/>
      <c r="E51" s="250"/>
      <c r="F51" s="250"/>
    </row>
    <row r="52" spans="1:6" ht="25.5" customHeight="1" x14ac:dyDescent="0.3">
      <c r="A52" s="39"/>
      <c r="B52" s="39"/>
      <c r="C52" s="39"/>
      <c r="D52" s="40"/>
      <c r="E52" s="41"/>
      <c r="F52" s="41"/>
    </row>
    <row r="53" spans="1:6" ht="16.5" customHeight="1" x14ac:dyDescent="0.3">
      <c r="A53" s="249"/>
      <c r="B53" s="249"/>
      <c r="C53" s="8"/>
      <c r="D53" s="8"/>
      <c r="E53" s="250"/>
      <c r="F53" s="250"/>
    </row>
    <row r="54" spans="1:6" x14ac:dyDescent="0.3">
      <c r="A54" s="251"/>
      <c r="B54" s="251"/>
      <c r="C54" s="39"/>
      <c r="D54" s="40"/>
      <c r="E54" s="250"/>
      <c r="F54" s="250"/>
    </row>
    <row r="55" spans="1:6" x14ac:dyDescent="0.3">
      <c r="A55" s="38"/>
      <c r="B55" s="38"/>
      <c r="C55" s="38"/>
    </row>
  </sheetData>
  <mergeCells count="29">
    <mergeCell ref="A10:F10"/>
    <mergeCell ref="E1:F1"/>
    <mergeCell ref="C3:F3"/>
    <mergeCell ref="C5:F5"/>
    <mergeCell ref="C7:G7"/>
    <mergeCell ref="C8:F9"/>
    <mergeCell ref="A48:B48"/>
    <mergeCell ref="B11:F11"/>
    <mergeCell ref="A12:A14"/>
    <mergeCell ref="B12:B14"/>
    <mergeCell ref="C12:C14"/>
    <mergeCell ref="D12:D14"/>
    <mergeCell ref="E12:E14"/>
    <mergeCell ref="F12:F14"/>
    <mergeCell ref="A31:B31"/>
    <mergeCell ref="A32:B32"/>
    <mergeCell ref="A33:B33"/>
    <mergeCell ref="A38:F38"/>
    <mergeCell ref="A46:B46"/>
    <mergeCell ref="A53:B53"/>
    <mergeCell ref="E53:F53"/>
    <mergeCell ref="A54:B54"/>
    <mergeCell ref="E54:F54"/>
    <mergeCell ref="A49:B49"/>
    <mergeCell ref="C49:F49"/>
    <mergeCell ref="A50:B50"/>
    <mergeCell ref="E50:F50"/>
    <mergeCell ref="A51:B51"/>
    <mergeCell ref="E51:F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2"/>
  <sheetViews>
    <sheetView topLeftCell="A14" zoomScale="90" zoomScaleNormal="90" workbookViewId="0">
      <selection activeCell="B10" sqref="B10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42" customWidth="1"/>
    <col min="6" max="6" width="18.42578125" style="42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4.9000000000000004" customHeight="1" x14ac:dyDescent="0.35">
      <c r="A3" s="1"/>
      <c r="C3" s="3"/>
      <c r="D3" s="1"/>
      <c r="E3" s="4"/>
      <c r="F3" s="4"/>
    </row>
    <row r="4" spans="1:10" s="2" customFormat="1" ht="18" customHeight="1" x14ac:dyDescent="0.35">
      <c r="A4" s="35"/>
      <c r="B4" s="45" t="s">
        <v>11</v>
      </c>
      <c r="C4" s="253" t="s">
        <v>77</v>
      </c>
      <c r="D4" s="253"/>
      <c r="E4" s="253"/>
      <c r="F4" s="253"/>
      <c r="G4" s="6"/>
    </row>
    <row r="5" spans="1:10" s="2" customFormat="1" ht="18" customHeight="1" x14ac:dyDescent="0.35">
      <c r="A5" s="35"/>
      <c r="B5" s="45"/>
      <c r="C5" s="46"/>
      <c r="D5" s="46"/>
      <c r="E5" s="63"/>
      <c r="F5" s="46"/>
      <c r="G5" s="6"/>
    </row>
    <row r="6" spans="1:10" s="2" customFormat="1" ht="18" customHeight="1" x14ac:dyDescent="0.35">
      <c r="A6" s="7"/>
      <c r="B6" s="47" t="s">
        <v>12</v>
      </c>
      <c r="C6" s="253" t="s">
        <v>77</v>
      </c>
      <c r="D6" s="253"/>
      <c r="E6" s="253"/>
      <c r="F6" s="253"/>
      <c r="G6" s="6"/>
    </row>
    <row r="7" spans="1:10" s="5" customFormat="1" ht="26.25" customHeight="1" x14ac:dyDescent="0.3">
      <c r="A7" s="7"/>
      <c r="B7" s="47"/>
      <c r="C7" s="46"/>
      <c r="D7" s="46"/>
      <c r="E7" s="63"/>
      <c r="F7" s="46"/>
      <c r="G7" s="6"/>
    </row>
    <row r="8" spans="1:10" s="2" customFormat="1" ht="60" customHeight="1" x14ac:dyDescent="0.35">
      <c r="A8" s="35"/>
      <c r="B8" s="48" t="s">
        <v>13</v>
      </c>
      <c r="C8" s="252" t="s">
        <v>25</v>
      </c>
      <c r="D8" s="252"/>
      <c r="E8" s="252"/>
      <c r="F8" s="252"/>
      <c r="G8" s="252"/>
      <c r="J8" s="1"/>
    </row>
    <row r="9" spans="1:10" s="2" customFormat="1" ht="24" customHeight="1" x14ac:dyDescent="0.35">
      <c r="A9" s="7"/>
      <c r="B9" s="48" t="s">
        <v>14</v>
      </c>
      <c r="C9" s="253" t="s">
        <v>78</v>
      </c>
      <c r="D9" s="253"/>
      <c r="E9" s="253"/>
      <c r="F9" s="253"/>
      <c r="G9" s="6"/>
      <c r="J9" s="1"/>
    </row>
    <row r="10" spans="1:10" ht="66" customHeight="1" x14ac:dyDescent="0.3">
      <c r="B10" s="48" t="s">
        <v>154</v>
      </c>
      <c r="C10" s="253"/>
      <c r="D10" s="253"/>
      <c r="E10" s="253"/>
      <c r="F10" s="253"/>
      <c r="J10" s="7"/>
    </row>
    <row r="11" spans="1:10" ht="45" customHeight="1" thickBot="1" x14ac:dyDescent="0.35">
      <c r="A11" s="8"/>
      <c r="B11" s="280" t="s">
        <v>15</v>
      </c>
      <c r="C11" s="280"/>
      <c r="D11" s="280"/>
      <c r="E11" s="280"/>
      <c r="F11" s="280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ht="40.5" x14ac:dyDescent="0.3">
      <c r="A16" s="9"/>
      <c r="B16" s="11" t="s">
        <v>87</v>
      </c>
      <c r="C16" s="11"/>
      <c r="D16" s="10"/>
      <c r="E16" s="12"/>
      <c r="F16" s="13"/>
    </row>
    <row r="17" spans="1:7" s="54" customFormat="1" ht="18.75" x14ac:dyDescent="0.3">
      <c r="A17" s="49">
        <v>1</v>
      </c>
      <c r="B17" s="60" t="s">
        <v>86</v>
      </c>
      <c r="C17" s="51" t="s">
        <v>27</v>
      </c>
      <c r="D17" s="52">
        <v>1417</v>
      </c>
      <c r="E17" s="70">
        <v>10</v>
      </c>
      <c r="F17" s="72">
        <f t="shared" ref="F17:F27" si="0">D17*E17</f>
        <v>14170</v>
      </c>
    </row>
    <row r="18" spans="1:7" s="54" customFormat="1" ht="18.75" x14ac:dyDescent="0.3">
      <c r="A18" s="49">
        <v>2</v>
      </c>
      <c r="B18" s="57" t="s">
        <v>83</v>
      </c>
      <c r="C18" s="51" t="s">
        <v>21</v>
      </c>
      <c r="D18" s="167">
        <v>540</v>
      </c>
      <c r="E18" s="198">
        <v>75</v>
      </c>
      <c r="F18" s="72">
        <f t="shared" si="0"/>
        <v>40500</v>
      </c>
    </row>
    <row r="19" spans="1:7" s="54" customFormat="1" ht="18.75" x14ac:dyDescent="0.3">
      <c r="A19" s="49">
        <v>3</v>
      </c>
      <c r="B19" s="50" t="s">
        <v>79</v>
      </c>
      <c r="C19" s="51" t="s">
        <v>1</v>
      </c>
      <c r="D19" s="167">
        <f>22.46+6+12</f>
        <v>40.46</v>
      </c>
      <c r="E19" s="56">
        <v>312</v>
      </c>
      <c r="F19" s="72">
        <f t="shared" si="0"/>
        <v>12623.52</v>
      </c>
    </row>
    <row r="20" spans="1:7" s="54" customFormat="1" ht="18.75" x14ac:dyDescent="0.3">
      <c r="A20" s="49">
        <v>4</v>
      </c>
      <c r="B20" s="50" t="s">
        <v>80</v>
      </c>
      <c r="C20" s="51" t="s">
        <v>1</v>
      </c>
      <c r="D20" s="167">
        <v>8.81</v>
      </c>
      <c r="E20" s="56">
        <v>944</v>
      </c>
      <c r="F20" s="72">
        <f t="shared" si="0"/>
        <v>8316.6400000000012</v>
      </c>
    </row>
    <row r="21" spans="1:7" s="54" customFormat="1" ht="18.75" x14ac:dyDescent="0.3">
      <c r="A21" s="49">
        <v>5</v>
      </c>
      <c r="B21" s="50" t="s">
        <v>80</v>
      </c>
      <c r="C21" s="51" t="s">
        <v>1</v>
      </c>
      <c r="D21" s="167">
        <v>23.23</v>
      </c>
      <c r="E21" s="56">
        <v>944</v>
      </c>
      <c r="F21" s="72">
        <f t="shared" si="0"/>
        <v>21929.119999999999</v>
      </c>
    </row>
    <row r="22" spans="1:7" s="54" customFormat="1" ht="18.75" x14ac:dyDescent="0.3">
      <c r="A22" s="49">
        <v>6</v>
      </c>
      <c r="B22" s="50" t="s">
        <v>151</v>
      </c>
      <c r="C22" s="51" t="s">
        <v>6</v>
      </c>
      <c r="D22" s="167">
        <v>8</v>
      </c>
      <c r="E22" s="56">
        <v>1226</v>
      </c>
      <c r="F22" s="72">
        <f t="shared" si="0"/>
        <v>9808</v>
      </c>
    </row>
    <row r="23" spans="1:7" s="54" customFormat="1" ht="18.75" x14ac:dyDescent="0.3">
      <c r="A23" s="49">
        <v>7</v>
      </c>
      <c r="B23" s="50" t="s">
        <v>121</v>
      </c>
      <c r="C23" s="51" t="s">
        <v>6</v>
      </c>
      <c r="D23" s="167">
        <v>101</v>
      </c>
      <c r="E23" s="56">
        <v>946</v>
      </c>
      <c r="F23" s="72">
        <f t="shared" si="0"/>
        <v>95546</v>
      </c>
    </row>
    <row r="24" spans="1:7" s="54" customFormat="1" ht="18.75" x14ac:dyDescent="0.3">
      <c r="A24" s="49">
        <v>9</v>
      </c>
      <c r="B24" s="50" t="s">
        <v>33</v>
      </c>
      <c r="C24" s="51" t="s">
        <v>32</v>
      </c>
      <c r="D24" s="167">
        <v>600</v>
      </c>
      <c r="E24" s="56">
        <v>1.3</v>
      </c>
      <c r="F24" s="72">
        <f t="shared" si="0"/>
        <v>780</v>
      </c>
    </row>
    <row r="25" spans="1:7" s="54" customFormat="1" ht="18.75" x14ac:dyDescent="0.3">
      <c r="A25" s="49">
        <v>10</v>
      </c>
      <c r="B25" s="50" t="s">
        <v>34</v>
      </c>
      <c r="C25" s="51" t="s">
        <v>5</v>
      </c>
      <c r="D25" s="167">
        <v>1500</v>
      </c>
      <c r="E25" s="194">
        <v>1.66</v>
      </c>
      <c r="F25" s="72">
        <f t="shared" si="0"/>
        <v>2490</v>
      </c>
      <c r="G25" s="156"/>
    </row>
    <row r="26" spans="1:7" s="54" customFormat="1" ht="18.75" x14ac:dyDescent="0.3">
      <c r="A26" s="49">
        <v>11</v>
      </c>
      <c r="B26" s="50" t="s">
        <v>35</v>
      </c>
      <c r="C26" s="51" t="s">
        <v>32</v>
      </c>
      <c r="D26" s="167">
        <v>30</v>
      </c>
      <c r="E26" s="56">
        <v>3.86</v>
      </c>
      <c r="F26" s="72">
        <f t="shared" si="0"/>
        <v>115.8</v>
      </c>
    </row>
    <row r="27" spans="1:7" s="54" customFormat="1" ht="18.75" x14ac:dyDescent="0.3">
      <c r="A27" s="49">
        <v>12</v>
      </c>
      <c r="B27" s="50" t="s">
        <v>44</v>
      </c>
      <c r="C27" s="51" t="s">
        <v>5</v>
      </c>
      <c r="D27" s="167">
        <v>2350</v>
      </c>
      <c r="E27" s="56">
        <v>0</v>
      </c>
      <c r="F27" s="72">
        <f t="shared" si="0"/>
        <v>0</v>
      </c>
    </row>
    <row r="28" spans="1:7" s="25" customFormat="1" ht="21.75" customHeight="1" x14ac:dyDescent="0.35">
      <c r="A28" s="281" t="s">
        <v>22</v>
      </c>
      <c r="B28" s="282"/>
      <c r="C28" s="22"/>
      <c r="D28" s="199"/>
      <c r="E28" s="200"/>
      <c r="F28" s="24">
        <f>SUM(F17:F27)</f>
        <v>206279.08</v>
      </c>
    </row>
    <row r="29" spans="1:7" s="25" customFormat="1" ht="21.75" customHeight="1" x14ac:dyDescent="0.35">
      <c r="A29" s="281" t="s">
        <v>23</v>
      </c>
      <c r="B29" s="282"/>
      <c r="C29" s="22"/>
      <c r="D29" s="199"/>
      <c r="E29" s="200"/>
      <c r="F29" s="24">
        <f>F28*0.18</f>
        <v>37130.234399999994</v>
      </c>
    </row>
    <row r="30" spans="1:7" s="25" customFormat="1" ht="21.75" customHeight="1" thickBot="1" x14ac:dyDescent="0.4">
      <c r="A30" s="283" t="s">
        <v>24</v>
      </c>
      <c r="B30" s="284"/>
      <c r="C30" s="26"/>
      <c r="D30" s="26"/>
      <c r="E30" s="27"/>
      <c r="F30" s="28">
        <f>SUM(F28:F29)</f>
        <v>243409.31439999997</v>
      </c>
    </row>
    <row r="31" spans="1:7" s="33" customFormat="1" ht="18.75" customHeight="1" x14ac:dyDescent="0.3">
      <c r="A31" s="29"/>
      <c r="B31" s="29"/>
      <c r="C31" s="30"/>
      <c r="D31" s="30"/>
      <c r="E31" s="31"/>
      <c r="F31" s="32"/>
    </row>
    <row r="32" spans="1:7" s="33" customFormat="1" ht="18.75" customHeight="1" x14ac:dyDescent="0.3">
      <c r="A32" s="29"/>
      <c r="B32" s="29"/>
      <c r="C32" s="30"/>
      <c r="D32" s="30"/>
      <c r="E32" s="31"/>
      <c r="F32" s="32"/>
    </row>
    <row r="33" spans="1:6" s="33" customFormat="1" ht="18.75" customHeight="1" x14ac:dyDescent="0.3">
      <c r="A33" s="29"/>
      <c r="B33" s="29"/>
      <c r="C33" s="30"/>
      <c r="D33" s="30"/>
      <c r="E33" s="31"/>
      <c r="F33" s="32"/>
    </row>
    <row r="34" spans="1:6" ht="18.75" customHeight="1" x14ac:dyDescent="0.3">
      <c r="A34" s="8"/>
      <c r="B34" s="34"/>
      <c r="D34" s="35"/>
      <c r="E34" s="36"/>
      <c r="F34" s="37"/>
    </row>
    <row r="35" spans="1:6" s="38" customFormat="1" x14ac:dyDescent="0.3">
      <c r="A35" s="251" t="s">
        <v>28</v>
      </c>
      <c r="B35" s="251"/>
      <c r="C35" s="251"/>
      <c r="D35" s="251"/>
      <c r="E35" s="251"/>
      <c r="F35" s="251"/>
    </row>
    <row r="36" spans="1:6" ht="18.75" customHeight="1" x14ac:dyDescent="0.3">
      <c r="A36" s="8"/>
      <c r="B36" s="34"/>
      <c r="C36" s="43"/>
      <c r="D36" s="43"/>
      <c r="E36" s="43" t="s">
        <v>30</v>
      </c>
      <c r="F36" s="43"/>
    </row>
    <row r="37" spans="1:6" ht="15.75" customHeight="1" x14ac:dyDescent="0.3">
      <c r="A37" s="6"/>
      <c r="C37" s="43"/>
      <c r="D37" s="43"/>
      <c r="E37" s="43"/>
      <c r="F37" s="43"/>
    </row>
    <row r="38" spans="1:6" ht="15.75" customHeight="1" x14ac:dyDescent="0.3">
      <c r="A38" s="6"/>
      <c r="C38" s="43"/>
      <c r="D38" s="43"/>
      <c r="E38" s="43"/>
      <c r="F38" s="43"/>
    </row>
    <row r="39" spans="1:6" ht="15.75" customHeight="1" x14ac:dyDescent="0.3">
      <c r="A39" s="6"/>
      <c r="C39" s="43"/>
      <c r="D39" s="43"/>
      <c r="E39" s="43"/>
      <c r="F39" s="43"/>
    </row>
    <row r="40" spans="1:6" ht="15.75" customHeight="1" x14ac:dyDescent="0.3">
      <c r="A40" s="6"/>
      <c r="C40" s="43"/>
      <c r="D40" s="43"/>
      <c r="E40" s="43"/>
      <c r="F40" s="43"/>
    </row>
    <row r="41" spans="1:6" ht="15.75" customHeight="1" x14ac:dyDescent="0.3">
      <c r="A41" s="6"/>
      <c r="C41" s="43"/>
      <c r="D41" s="43"/>
      <c r="E41" s="43"/>
      <c r="F41" s="43"/>
    </row>
    <row r="42" spans="1:6" ht="15.75" customHeight="1" x14ac:dyDescent="0.3">
      <c r="A42" s="6"/>
      <c r="C42" s="43"/>
      <c r="D42" s="43"/>
      <c r="E42" s="43"/>
      <c r="F42" s="43"/>
    </row>
    <row r="43" spans="1:6" ht="15.75" customHeight="1" x14ac:dyDescent="0.3">
      <c r="A43" s="252"/>
      <c r="B43" s="252"/>
      <c r="C43" s="43"/>
      <c r="D43" s="43"/>
      <c r="E43" s="43"/>
      <c r="F43" s="43"/>
    </row>
    <row r="44" spans="1:6" ht="15.75" customHeight="1" x14ac:dyDescent="0.3">
      <c r="A44" s="34"/>
      <c r="B44" s="34" t="s">
        <v>29</v>
      </c>
      <c r="C44" s="43"/>
      <c r="D44" s="43"/>
      <c r="E44" s="43"/>
      <c r="F44" s="43"/>
    </row>
    <row r="45" spans="1:6" ht="16.5" customHeight="1" x14ac:dyDescent="0.3">
      <c r="A45" s="264"/>
      <c r="B45" s="264"/>
      <c r="C45" s="43"/>
      <c r="D45" s="43"/>
      <c r="E45" s="43"/>
      <c r="F45" s="43"/>
    </row>
    <row r="46" spans="1:6" x14ac:dyDescent="0.3">
      <c r="A46" s="251"/>
      <c r="B46" s="251"/>
      <c r="C46" s="256" t="s">
        <v>30</v>
      </c>
      <c r="D46" s="256"/>
      <c r="E46" s="256"/>
      <c r="F46" s="256"/>
    </row>
    <row r="47" spans="1:6" ht="38.25" customHeight="1" x14ac:dyDescent="0.3">
      <c r="A47" s="254"/>
      <c r="B47" s="254"/>
      <c r="C47" s="39"/>
      <c r="D47" s="8"/>
      <c r="E47" s="250"/>
      <c r="F47" s="250"/>
    </row>
    <row r="48" spans="1:6" ht="10.5" customHeight="1" x14ac:dyDescent="0.3">
      <c r="A48" s="251"/>
      <c r="B48" s="251"/>
      <c r="C48" s="39"/>
      <c r="D48" s="40"/>
      <c r="E48" s="250"/>
      <c r="F48" s="250"/>
    </row>
    <row r="49" spans="1:6" ht="25.5" customHeight="1" x14ac:dyDescent="0.3">
      <c r="A49" s="39"/>
      <c r="B49" s="39"/>
      <c r="C49" s="39"/>
      <c r="D49" s="40"/>
      <c r="E49" s="41"/>
      <c r="F49" s="41"/>
    </row>
    <row r="50" spans="1:6" ht="16.5" customHeight="1" x14ac:dyDescent="0.3">
      <c r="A50" s="249"/>
      <c r="B50" s="249"/>
      <c r="C50" s="8"/>
      <c r="D50" s="8"/>
      <c r="E50" s="250"/>
      <c r="F50" s="250"/>
    </row>
    <row r="51" spans="1:6" x14ac:dyDescent="0.3">
      <c r="A51" s="251"/>
      <c r="B51" s="251"/>
      <c r="C51" s="39"/>
      <c r="D51" s="40"/>
      <c r="E51" s="250"/>
      <c r="F51" s="250"/>
    </row>
    <row r="52" spans="1:6" x14ac:dyDescent="0.3">
      <c r="A52" s="38"/>
      <c r="B52" s="38"/>
      <c r="C52" s="38"/>
    </row>
  </sheetData>
  <mergeCells count="28">
    <mergeCell ref="A45:B45"/>
    <mergeCell ref="A12:A14"/>
    <mergeCell ref="B12:B14"/>
    <mergeCell ref="C12:C14"/>
    <mergeCell ref="D12:D14"/>
    <mergeCell ref="A35:F35"/>
    <mergeCell ref="A43:B43"/>
    <mergeCell ref="E12:E14"/>
    <mergeCell ref="F12:F14"/>
    <mergeCell ref="A28:B28"/>
    <mergeCell ref="A29:B29"/>
    <mergeCell ref="A30:B30"/>
    <mergeCell ref="A50:B50"/>
    <mergeCell ref="E50:F50"/>
    <mergeCell ref="A51:B51"/>
    <mergeCell ref="E51:F51"/>
    <mergeCell ref="A46:B46"/>
    <mergeCell ref="C46:F46"/>
    <mergeCell ref="A47:B47"/>
    <mergeCell ref="E47:F47"/>
    <mergeCell ref="A48:B48"/>
    <mergeCell ref="E48:F48"/>
    <mergeCell ref="B11:F11"/>
    <mergeCell ref="E1:F1"/>
    <mergeCell ref="C4:F4"/>
    <mergeCell ref="C6:F6"/>
    <mergeCell ref="C8:G8"/>
    <mergeCell ref="C9:F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0"/>
  <sheetViews>
    <sheetView topLeftCell="A15" zoomScale="70" zoomScaleNormal="70" workbookViewId="0">
      <selection activeCell="I13" sqref="I13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42" customWidth="1"/>
    <col min="6" max="6" width="18.42578125" style="42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22.9" customHeight="1" x14ac:dyDescent="0.35">
      <c r="A3" s="35"/>
      <c r="B3" s="45" t="s">
        <v>11</v>
      </c>
      <c r="C3" s="253" t="s">
        <v>77</v>
      </c>
      <c r="D3" s="253"/>
      <c r="E3" s="253"/>
      <c r="F3" s="253"/>
      <c r="G3" s="6"/>
    </row>
    <row r="4" spans="1:10" s="2" customFormat="1" ht="6.75" customHeight="1" x14ac:dyDescent="0.35">
      <c r="A4" s="35"/>
      <c r="B4" s="45"/>
      <c r="C4" s="46"/>
      <c r="D4" s="46"/>
      <c r="E4" s="63"/>
      <c r="F4" s="46"/>
      <c r="G4" s="6"/>
    </row>
    <row r="5" spans="1:10" s="2" customFormat="1" ht="21.75" customHeight="1" x14ac:dyDescent="0.35">
      <c r="A5" s="7"/>
      <c r="B5" s="47" t="s">
        <v>12</v>
      </c>
      <c r="C5" s="253" t="s">
        <v>77</v>
      </c>
      <c r="D5" s="253"/>
      <c r="E5" s="253"/>
      <c r="F5" s="253"/>
      <c r="G5" s="6"/>
    </row>
    <row r="6" spans="1:10" s="2" customFormat="1" ht="11.25" customHeight="1" x14ac:dyDescent="0.35">
      <c r="A6" s="7"/>
      <c r="B6" s="47"/>
      <c r="C6" s="46"/>
      <c r="D6" s="46"/>
      <c r="E6" s="63"/>
      <c r="F6" s="46"/>
      <c r="G6" s="6"/>
    </row>
    <row r="7" spans="1:10" s="5" customFormat="1" ht="26.25" customHeight="1" x14ac:dyDescent="0.25">
      <c r="A7" s="35"/>
      <c r="B7" s="48" t="s">
        <v>13</v>
      </c>
      <c r="C7" s="252" t="s">
        <v>25</v>
      </c>
      <c r="D7" s="252"/>
      <c r="E7" s="252"/>
      <c r="F7" s="252"/>
      <c r="G7" s="252"/>
    </row>
    <row r="8" spans="1:10" s="2" customFormat="1" ht="102" customHeight="1" x14ac:dyDescent="0.35">
      <c r="A8" s="7"/>
      <c r="B8" s="48" t="s">
        <v>14</v>
      </c>
      <c r="C8" s="253" t="s">
        <v>78</v>
      </c>
      <c r="D8" s="253"/>
      <c r="E8" s="253"/>
      <c r="F8" s="253"/>
      <c r="G8" s="6"/>
      <c r="J8" s="1"/>
    </row>
    <row r="9" spans="1:10" s="2" customFormat="1" ht="18.75" customHeight="1" x14ac:dyDescent="0.35">
      <c r="A9" s="7"/>
      <c r="B9" s="48"/>
      <c r="C9" s="253"/>
      <c r="D9" s="253"/>
      <c r="E9" s="253"/>
      <c r="F9" s="253"/>
      <c r="G9" s="6"/>
      <c r="J9" s="1"/>
    </row>
    <row r="10" spans="1:10" ht="30" customHeight="1" x14ac:dyDescent="0.3">
      <c r="A10" s="278" t="s">
        <v>152</v>
      </c>
      <c r="B10" s="278"/>
      <c r="C10" s="278"/>
      <c r="D10" s="278"/>
      <c r="E10" s="278"/>
      <c r="F10" s="278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ht="40.5" x14ac:dyDescent="0.3">
      <c r="A16" s="9"/>
      <c r="B16" s="11" t="s">
        <v>89</v>
      </c>
      <c r="C16" s="11"/>
      <c r="D16" s="10"/>
      <c r="E16" s="12"/>
      <c r="F16" s="13"/>
    </row>
    <row r="17" spans="1:6" s="54" customFormat="1" ht="18.75" x14ac:dyDescent="0.3">
      <c r="A17" s="49">
        <v>1</v>
      </c>
      <c r="B17" s="60" t="s">
        <v>90</v>
      </c>
      <c r="C17" s="51" t="s">
        <v>27</v>
      </c>
      <c r="D17" s="52">
        <v>1417</v>
      </c>
      <c r="E17" s="70">
        <v>10</v>
      </c>
      <c r="F17" s="72">
        <f t="shared" ref="F17:F33" si="0">D17*E17</f>
        <v>14170</v>
      </c>
    </row>
    <row r="18" spans="1:6" s="54" customFormat="1" ht="18.75" x14ac:dyDescent="0.3">
      <c r="A18" s="49">
        <v>2</v>
      </c>
      <c r="B18" s="57" t="s">
        <v>91</v>
      </c>
      <c r="C18" s="51" t="s">
        <v>21</v>
      </c>
      <c r="D18" s="167">
        <v>540</v>
      </c>
      <c r="E18" s="198">
        <v>75</v>
      </c>
      <c r="F18" s="72">
        <f t="shared" si="0"/>
        <v>40500</v>
      </c>
    </row>
    <row r="19" spans="1:6" s="54" customFormat="1" ht="18.75" x14ac:dyDescent="0.3">
      <c r="A19" s="49">
        <v>3</v>
      </c>
      <c r="B19" s="50" t="s">
        <v>79</v>
      </c>
      <c r="C19" s="51" t="s">
        <v>1</v>
      </c>
      <c r="D19" s="167"/>
      <c r="E19" s="56"/>
      <c r="F19" s="72">
        <f t="shared" si="0"/>
        <v>0</v>
      </c>
    </row>
    <row r="20" spans="1:6" s="54" customFormat="1" ht="18.75" x14ac:dyDescent="0.3">
      <c r="A20" s="49">
        <v>4</v>
      </c>
      <c r="B20" s="50" t="s">
        <v>79</v>
      </c>
      <c r="C20" s="51" t="s">
        <v>1</v>
      </c>
      <c r="D20" s="167"/>
      <c r="E20" s="56"/>
      <c r="F20" s="72">
        <f t="shared" si="0"/>
        <v>0</v>
      </c>
    </row>
    <row r="21" spans="1:6" s="54" customFormat="1" ht="18.75" x14ac:dyDescent="0.3">
      <c r="A21" s="49">
        <v>5</v>
      </c>
      <c r="B21" s="50" t="s">
        <v>80</v>
      </c>
      <c r="C21" s="51" t="s">
        <v>1</v>
      </c>
      <c r="D21" s="167"/>
      <c r="E21" s="56"/>
      <c r="F21" s="72">
        <f t="shared" si="0"/>
        <v>0</v>
      </c>
    </row>
    <row r="22" spans="1:6" s="54" customFormat="1" ht="18.75" x14ac:dyDescent="0.3">
      <c r="A22" s="49">
        <v>6</v>
      </c>
      <c r="B22" s="50" t="s">
        <v>43</v>
      </c>
      <c r="C22" s="51" t="s">
        <v>6</v>
      </c>
      <c r="D22" s="167">
        <v>4.78</v>
      </c>
      <c r="E22" s="56">
        <v>1226</v>
      </c>
      <c r="F22" s="72">
        <f t="shared" si="0"/>
        <v>5860.2800000000007</v>
      </c>
    </row>
    <row r="23" spans="1:6" s="54" customFormat="1" ht="18.75" x14ac:dyDescent="0.3">
      <c r="A23" s="49">
        <v>7</v>
      </c>
      <c r="B23" s="50" t="s">
        <v>92</v>
      </c>
      <c r="C23" s="51" t="s">
        <v>6</v>
      </c>
      <c r="D23" s="167">
        <v>98</v>
      </c>
      <c r="E23" s="56">
        <v>946</v>
      </c>
      <c r="F23" s="72">
        <f t="shared" si="0"/>
        <v>92708</v>
      </c>
    </row>
    <row r="24" spans="1:6" s="54" customFormat="1" ht="18.75" x14ac:dyDescent="0.3">
      <c r="A24" s="49">
        <v>8</v>
      </c>
      <c r="B24" s="50" t="s">
        <v>31</v>
      </c>
      <c r="C24" s="51" t="s">
        <v>32</v>
      </c>
      <c r="D24" s="167">
        <v>180</v>
      </c>
      <c r="E24" s="56">
        <v>1.43</v>
      </c>
      <c r="F24" s="72">
        <f t="shared" si="0"/>
        <v>257.39999999999998</v>
      </c>
    </row>
    <row r="25" spans="1:6" s="54" customFormat="1" ht="18.75" x14ac:dyDescent="0.3">
      <c r="A25" s="49">
        <v>9</v>
      </c>
      <c r="B25" s="50" t="s">
        <v>33</v>
      </c>
      <c r="C25" s="51" t="s">
        <v>32</v>
      </c>
      <c r="D25" s="167">
        <v>650</v>
      </c>
      <c r="E25" s="56">
        <v>1.3</v>
      </c>
      <c r="F25" s="72">
        <f t="shared" si="0"/>
        <v>845</v>
      </c>
    </row>
    <row r="26" spans="1:6" s="54" customFormat="1" ht="18.75" x14ac:dyDescent="0.3">
      <c r="A26" s="49">
        <v>10</v>
      </c>
      <c r="B26" s="50" t="s">
        <v>34</v>
      </c>
      <c r="C26" s="51" t="s">
        <v>5</v>
      </c>
      <c r="D26" s="167">
        <v>1400</v>
      </c>
      <c r="E26" s="194">
        <v>1.66</v>
      </c>
      <c r="F26" s="72"/>
    </row>
    <row r="27" spans="1:6" s="54" customFormat="1" ht="18.75" x14ac:dyDescent="0.3">
      <c r="A27" s="49">
        <v>11</v>
      </c>
      <c r="B27" s="50" t="s">
        <v>44</v>
      </c>
      <c r="C27" s="51" t="s">
        <v>5</v>
      </c>
      <c r="D27" s="167">
        <v>2350</v>
      </c>
      <c r="E27" s="56">
        <v>0</v>
      </c>
      <c r="F27" s="72">
        <f t="shared" si="0"/>
        <v>0</v>
      </c>
    </row>
    <row r="28" spans="1:6" s="54" customFormat="1" ht="18.75" x14ac:dyDescent="0.3">
      <c r="A28" s="49"/>
      <c r="B28" s="50"/>
      <c r="C28" s="51"/>
      <c r="D28" s="167"/>
      <c r="E28" s="61"/>
      <c r="F28" s="53"/>
    </row>
    <row r="29" spans="1:6" ht="40.5" x14ac:dyDescent="0.3">
      <c r="A29" s="14">
        <v>1</v>
      </c>
      <c r="B29" s="11" t="s">
        <v>47</v>
      </c>
      <c r="C29" s="51" t="s">
        <v>27</v>
      </c>
      <c r="D29" s="167">
        <v>346</v>
      </c>
      <c r="E29" s="201">
        <v>2</v>
      </c>
      <c r="F29" s="72">
        <f t="shared" si="0"/>
        <v>692</v>
      </c>
    </row>
    <row r="30" spans="1:6" s="54" customFormat="1" x14ac:dyDescent="0.3">
      <c r="A30" s="14">
        <v>3</v>
      </c>
      <c r="B30" s="68" t="s">
        <v>49</v>
      </c>
      <c r="C30" s="51" t="s">
        <v>48</v>
      </c>
      <c r="D30" s="167">
        <v>240</v>
      </c>
      <c r="E30" s="195">
        <v>3.6</v>
      </c>
      <c r="F30" s="72">
        <f t="shared" si="0"/>
        <v>864</v>
      </c>
    </row>
    <row r="31" spans="1:6" s="54" customFormat="1" x14ac:dyDescent="0.3">
      <c r="A31" s="14">
        <v>4</v>
      </c>
      <c r="B31" s="68" t="s">
        <v>50</v>
      </c>
      <c r="C31" s="51" t="s">
        <v>48</v>
      </c>
      <c r="D31" s="167">
        <v>88</v>
      </c>
      <c r="E31" s="202">
        <v>4.5</v>
      </c>
      <c r="F31" s="72">
        <f t="shared" si="0"/>
        <v>396</v>
      </c>
    </row>
    <row r="32" spans="1:6" s="54" customFormat="1" x14ac:dyDescent="0.3">
      <c r="A32" s="14">
        <v>5</v>
      </c>
      <c r="B32" s="68" t="s">
        <v>51</v>
      </c>
      <c r="C32" s="51" t="s">
        <v>48</v>
      </c>
      <c r="D32" s="167">
        <v>76</v>
      </c>
      <c r="E32" s="202">
        <v>5.5</v>
      </c>
      <c r="F32" s="72">
        <f t="shared" si="0"/>
        <v>418</v>
      </c>
    </row>
    <row r="33" spans="1:13" s="54" customFormat="1" x14ac:dyDescent="0.3">
      <c r="A33" s="14">
        <v>6</v>
      </c>
      <c r="B33" s="68" t="s">
        <v>52</v>
      </c>
      <c r="C33" s="51" t="s">
        <v>48</v>
      </c>
      <c r="D33" s="167">
        <v>26</v>
      </c>
      <c r="E33" s="202">
        <v>7.4</v>
      </c>
      <c r="F33" s="72">
        <f t="shared" si="0"/>
        <v>192.4</v>
      </c>
      <c r="M33" s="54" t="s">
        <v>45</v>
      </c>
    </row>
    <row r="34" spans="1:13" s="54" customFormat="1" x14ac:dyDescent="0.3">
      <c r="A34" s="14"/>
      <c r="B34" s="68"/>
      <c r="C34" s="51"/>
      <c r="D34" s="167"/>
      <c r="E34" s="202"/>
      <c r="F34" s="72"/>
    </row>
    <row r="35" spans="1:13" s="54" customFormat="1" x14ac:dyDescent="0.3">
      <c r="A35" s="14"/>
      <c r="B35" s="68"/>
      <c r="C35" s="51"/>
      <c r="D35" s="167"/>
      <c r="E35" s="202"/>
      <c r="F35" s="72"/>
    </row>
    <row r="36" spans="1:13" s="25" customFormat="1" ht="21.75" customHeight="1" x14ac:dyDescent="0.35">
      <c r="A36" s="260" t="s">
        <v>22</v>
      </c>
      <c r="B36" s="261"/>
      <c r="C36" s="22"/>
      <c r="D36" s="22"/>
      <c r="E36" s="23"/>
      <c r="F36" s="24">
        <f>SUM(F17:F33)</f>
        <v>156903.07999999999</v>
      </c>
    </row>
    <row r="37" spans="1:13" s="25" customFormat="1" ht="21.75" customHeight="1" x14ac:dyDescent="0.35">
      <c r="A37" s="260" t="s">
        <v>23</v>
      </c>
      <c r="B37" s="261"/>
      <c r="C37" s="22"/>
      <c r="D37" s="22"/>
      <c r="E37" s="23"/>
      <c r="F37" s="24">
        <f>F36*0.18</f>
        <v>28242.554399999997</v>
      </c>
    </row>
    <row r="38" spans="1:13" s="25" customFormat="1" ht="21.75" customHeight="1" thickBot="1" x14ac:dyDescent="0.4">
      <c r="A38" s="262" t="s">
        <v>24</v>
      </c>
      <c r="B38" s="263"/>
      <c r="C38" s="26"/>
      <c r="D38" s="26"/>
      <c r="E38" s="27"/>
      <c r="F38" s="28">
        <f>SUM(F36:F37)</f>
        <v>185145.63439999998</v>
      </c>
    </row>
    <row r="39" spans="1:13" s="33" customFormat="1" ht="18.75" customHeight="1" x14ac:dyDescent="0.3">
      <c r="A39" s="29"/>
      <c r="B39" s="29"/>
      <c r="C39" s="30"/>
      <c r="D39" s="30"/>
      <c r="E39" s="31"/>
      <c r="F39" s="32"/>
    </row>
    <row r="40" spans="1:13" s="33" customFormat="1" ht="18.75" customHeight="1" x14ac:dyDescent="0.3">
      <c r="A40" s="29"/>
      <c r="B40" s="29"/>
      <c r="C40" s="30"/>
      <c r="D40" s="30"/>
      <c r="E40" s="31"/>
      <c r="F40" s="32"/>
    </row>
    <row r="41" spans="1:13" s="33" customFormat="1" ht="18.75" customHeight="1" x14ac:dyDescent="0.3">
      <c r="A41" s="29"/>
      <c r="B41" s="29"/>
      <c r="C41" s="30"/>
      <c r="D41" s="30"/>
      <c r="E41" s="31"/>
      <c r="F41" s="32"/>
    </row>
    <row r="42" spans="1:13" ht="18.75" customHeight="1" x14ac:dyDescent="0.3">
      <c r="A42" s="8"/>
      <c r="B42" s="34"/>
      <c r="D42" s="35"/>
      <c r="E42" s="36"/>
      <c r="F42" s="37"/>
    </row>
    <row r="43" spans="1:13" s="38" customFormat="1" x14ac:dyDescent="0.3">
      <c r="A43" s="251" t="s">
        <v>28</v>
      </c>
      <c r="B43" s="251"/>
      <c r="C43" s="251"/>
      <c r="D43" s="251"/>
      <c r="E43" s="251"/>
      <c r="F43" s="251"/>
    </row>
    <row r="44" spans="1:13" ht="18.75" customHeight="1" x14ac:dyDescent="0.3">
      <c r="A44" s="8"/>
      <c r="B44" s="34"/>
      <c r="C44" s="43"/>
      <c r="D44" s="43"/>
      <c r="E44" s="43" t="s">
        <v>30</v>
      </c>
      <c r="F44" s="43"/>
    </row>
    <row r="45" spans="1:13" ht="15.75" customHeight="1" x14ac:dyDescent="0.3">
      <c r="A45" s="6"/>
      <c r="C45" s="43"/>
      <c r="D45" s="43"/>
      <c r="E45" s="43"/>
      <c r="F45" s="43"/>
    </row>
    <row r="46" spans="1:13" ht="15.75" customHeight="1" x14ac:dyDescent="0.3">
      <c r="A46" s="6"/>
      <c r="C46" s="43"/>
      <c r="D46" s="43"/>
      <c r="E46" s="43"/>
      <c r="F46" s="43"/>
    </row>
    <row r="47" spans="1:13" ht="15.75" customHeight="1" x14ac:dyDescent="0.3">
      <c r="A47" s="6"/>
      <c r="C47" s="43"/>
      <c r="D47" s="43"/>
      <c r="E47" s="43"/>
      <c r="F47" s="43"/>
    </row>
    <row r="48" spans="1:13" ht="15.75" customHeight="1" x14ac:dyDescent="0.3">
      <c r="A48" s="6"/>
      <c r="C48" s="43"/>
      <c r="D48" s="43"/>
      <c r="E48" s="43"/>
      <c r="F48" s="43"/>
    </row>
    <row r="49" spans="1:6" ht="15.75" customHeight="1" x14ac:dyDescent="0.3">
      <c r="A49" s="6"/>
      <c r="C49" s="43"/>
      <c r="D49" s="43"/>
      <c r="E49" s="43"/>
      <c r="F49" s="43"/>
    </row>
    <row r="50" spans="1:6" ht="15.75" customHeight="1" x14ac:dyDescent="0.3">
      <c r="A50" s="6"/>
      <c r="C50" s="43"/>
      <c r="D50" s="43"/>
      <c r="E50" s="43"/>
      <c r="F50" s="43"/>
    </row>
    <row r="51" spans="1:6" ht="15.75" customHeight="1" x14ac:dyDescent="0.3">
      <c r="A51" s="252"/>
      <c r="B51" s="252"/>
      <c r="C51" s="43"/>
      <c r="D51" s="43"/>
      <c r="E51" s="43"/>
      <c r="F51" s="43"/>
    </row>
    <row r="52" spans="1:6" ht="15.75" customHeight="1" x14ac:dyDescent="0.3">
      <c r="A52" s="34"/>
      <c r="B52" s="34" t="s">
        <v>29</v>
      </c>
      <c r="C52" s="43"/>
      <c r="D52" s="43"/>
      <c r="E52" s="43"/>
      <c r="F52" s="43"/>
    </row>
    <row r="53" spans="1:6" ht="16.5" customHeight="1" x14ac:dyDescent="0.3">
      <c r="A53" s="264"/>
      <c r="B53" s="264"/>
      <c r="C53" s="43"/>
      <c r="D53" s="43"/>
      <c r="E53" s="43"/>
      <c r="F53" s="43"/>
    </row>
    <row r="54" spans="1:6" x14ac:dyDescent="0.3">
      <c r="A54" s="251"/>
      <c r="B54" s="251"/>
      <c r="C54" s="256" t="s">
        <v>30</v>
      </c>
      <c r="D54" s="256"/>
      <c r="E54" s="256"/>
      <c r="F54" s="256"/>
    </row>
    <row r="55" spans="1:6" ht="38.25" customHeight="1" x14ac:dyDescent="0.3">
      <c r="A55" s="254"/>
      <c r="B55" s="255"/>
      <c r="C55" s="39"/>
      <c r="D55" s="8"/>
      <c r="E55" s="250"/>
      <c r="F55" s="250"/>
    </row>
    <row r="56" spans="1:6" ht="10.5" customHeight="1" x14ac:dyDescent="0.3">
      <c r="A56" s="251"/>
      <c r="B56" s="251"/>
      <c r="C56" s="39"/>
      <c r="D56" s="40"/>
      <c r="E56" s="250"/>
      <c r="F56" s="250"/>
    </row>
    <row r="57" spans="1:6" ht="25.5" customHeight="1" x14ac:dyDescent="0.3">
      <c r="A57" s="39"/>
      <c r="B57" s="39"/>
      <c r="C57" s="39"/>
      <c r="D57" s="40"/>
      <c r="E57" s="41"/>
      <c r="F57" s="41"/>
    </row>
    <row r="58" spans="1:6" ht="16.5" customHeight="1" x14ac:dyDescent="0.3">
      <c r="A58" s="249"/>
      <c r="B58" s="249"/>
      <c r="C58" s="8"/>
      <c r="D58" s="8"/>
      <c r="E58" s="250"/>
      <c r="F58" s="250"/>
    </row>
    <row r="59" spans="1:6" x14ac:dyDescent="0.3">
      <c r="A59" s="251"/>
      <c r="B59" s="251"/>
      <c r="C59" s="39"/>
      <c r="D59" s="40"/>
      <c r="E59" s="250"/>
      <c r="F59" s="250"/>
    </row>
    <row r="60" spans="1:6" x14ac:dyDescent="0.3">
      <c r="A60" s="38"/>
      <c r="B60" s="38"/>
      <c r="C60" s="38"/>
    </row>
  </sheetData>
  <mergeCells count="29">
    <mergeCell ref="A58:B58"/>
    <mergeCell ref="E58:F58"/>
    <mergeCell ref="A59:B59"/>
    <mergeCell ref="E59:F59"/>
    <mergeCell ref="A54:B54"/>
    <mergeCell ref="C54:F54"/>
    <mergeCell ref="A55:B55"/>
    <mergeCell ref="E55:F55"/>
    <mergeCell ref="A56:B56"/>
    <mergeCell ref="E56:F56"/>
    <mergeCell ref="A53:B53"/>
    <mergeCell ref="B11:F11"/>
    <mergeCell ref="A12:A14"/>
    <mergeCell ref="B12:B14"/>
    <mergeCell ref="C12:C14"/>
    <mergeCell ref="D12:D14"/>
    <mergeCell ref="E12:E14"/>
    <mergeCell ref="F12:F14"/>
    <mergeCell ref="A36:B36"/>
    <mergeCell ref="A37:B37"/>
    <mergeCell ref="A38:B38"/>
    <mergeCell ref="A43:F43"/>
    <mergeCell ref="A51:B51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64"/>
  <sheetViews>
    <sheetView topLeftCell="A34" zoomScale="80" zoomScaleNormal="80" workbookViewId="0">
      <selection activeCell="B59" sqref="B59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74" customWidth="1"/>
    <col min="6" max="6" width="18.42578125" style="74" customWidth="1"/>
    <col min="7" max="16384" width="9.140625" style="6"/>
  </cols>
  <sheetData>
    <row r="1" spans="1:10" s="2" customFormat="1" ht="23.25" x14ac:dyDescent="0.35">
      <c r="A1" s="78"/>
      <c r="B1" s="54"/>
      <c r="C1" s="79"/>
      <c r="D1" s="78"/>
      <c r="E1" s="285" t="s">
        <v>10</v>
      </c>
      <c r="F1" s="285"/>
      <c r="G1" s="54"/>
    </row>
    <row r="2" spans="1:10" s="2" customFormat="1" ht="12.6" customHeight="1" x14ac:dyDescent="0.35">
      <c r="A2" s="78"/>
      <c r="B2" s="54"/>
      <c r="C2" s="79"/>
      <c r="D2" s="78"/>
      <c r="E2" s="80"/>
      <c r="F2" s="80"/>
      <c r="G2" s="54"/>
    </row>
    <row r="3" spans="1:10" s="2" customFormat="1" ht="22.9" customHeight="1" x14ac:dyDescent="0.35">
      <c r="A3" s="79"/>
      <c r="B3" s="81" t="s">
        <v>11</v>
      </c>
      <c r="C3" s="286" t="s">
        <v>77</v>
      </c>
      <c r="D3" s="286"/>
      <c r="E3" s="286"/>
      <c r="F3" s="286"/>
      <c r="G3" s="54"/>
    </row>
    <row r="4" spans="1:10" s="2" customFormat="1" ht="6.75" customHeight="1" x14ac:dyDescent="0.35">
      <c r="A4" s="79"/>
      <c r="B4" s="81"/>
      <c r="C4" s="82"/>
      <c r="D4" s="82"/>
      <c r="E4" s="83"/>
      <c r="F4" s="82"/>
      <c r="G4" s="54"/>
    </row>
    <row r="5" spans="1:10" s="2" customFormat="1" ht="21.75" customHeight="1" x14ac:dyDescent="0.35">
      <c r="A5" s="78"/>
      <c r="B5" s="84" t="s">
        <v>12</v>
      </c>
      <c r="C5" s="286" t="s">
        <v>77</v>
      </c>
      <c r="D5" s="286"/>
      <c r="E5" s="286"/>
      <c r="F5" s="286"/>
      <c r="G5" s="54"/>
    </row>
    <row r="6" spans="1:10" s="2" customFormat="1" ht="2.4500000000000002" customHeight="1" x14ac:dyDescent="0.35">
      <c r="A6" s="78"/>
      <c r="B6" s="84"/>
      <c r="C6" s="82"/>
      <c r="D6" s="82"/>
      <c r="E6" s="83"/>
      <c r="F6" s="82"/>
      <c r="G6" s="54"/>
    </row>
    <row r="7" spans="1:10" s="5" customFormat="1" ht="26.25" customHeight="1" x14ac:dyDescent="0.25">
      <c r="A7" s="79"/>
      <c r="B7" s="85" t="s">
        <v>13</v>
      </c>
      <c r="C7" s="287" t="s">
        <v>25</v>
      </c>
      <c r="D7" s="287"/>
      <c r="E7" s="287"/>
      <c r="F7" s="287"/>
      <c r="G7" s="287"/>
    </row>
    <row r="8" spans="1:10" s="2" customFormat="1" ht="62.45" customHeight="1" x14ac:dyDescent="0.35">
      <c r="A8" s="78"/>
      <c r="B8" s="85" t="s">
        <v>14</v>
      </c>
      <c r="C8" s="286" t="s">
        <v>78</v>
      </c>
      <c r="D8" s="286"/>
      <c r="E8" s="286"/>
      <c r="F8" s="286"/>
      <c r="G8" s="54"/>
      <c r="J8" s="1"/>
    </row>
    <row r="9" spans="1:10" s="2" customFormat="1" ht="18.75" customHeight="1" x14ac:dyDescent="0.35">
      <c r="A9" s="78"/>
      <c r="B9" s="85"/>
      <c r="C9" s="286"/>
      <c r="D9" s="286"/>
      <c r="E9" s="286"/>
      <c r="F9" s="286"/>
      <c r="G9" s="54"/>
      <c r="J9" s="1"/>
    </row>
    <row r="10" spans="1:10" ht="30" customHeight="1" x14ac:dyDescent="0.3">
      <c r="A10" s="292" t="s">
        <v>98</v>
      </c>
      <c r="B10" s="292"/>
      <c r="C10" s="292"/>
      <c r="D10" s="292"/>
      <c r="E10" s="292"/>
      <c r="F10" s="292"/>
      <c r="G10" s="54"/>
      <c r="J10" s="7"/>
    </row>
    <row r="11" spans="1:10" ht="14.45" customHeight="1" thickBot="1" x14ac:dyDescent="0.35">
      <c r="A11" s="86"/>
      <c r="B11" s="292" t="s">
        <v>15</v>
      </c>
      <c r="C11" s="292"/>
      <c r="D11" s="292"/>
      <c r="E11" s="292"/>
      <c r="F11" s="292"/>
      <c r="G11" s="54"/>
      <c r="J11" s="7"/>
    </row>
    <row r="12" spans="1:10" ht="16.5" customHeight="1" x14ac:dyDescent="0.3">
      <c r="A12" s="293" t="s">
        <v>16</v>
      </c>
      <c r="B12" s="296" t="s">
        <v>0</v>
      </c>
      <c r="C12" s="299" t="s">
        <v>17</v>
      </c>
      <c r="D12" s="296" t="s">
        <v>18</v>
      </c>
      <c r="E12" s="302" t="s">
        <v>19</v>
      </c>
      <c r="F12" s="305" t="s">
        <v>20</v>
      </c>
      <c r="G12" s="54"/>
    </row>
    <row r="13" spans="1:10" ht="21.75" customHeight="1" x14ac:dyDescent="0.3">
      <c r="A13" s="294"/>
      <c r="B13" s="297"/>
      <c r="C13" s="300"/>
      <c r="D13" s="297"/>
      <c r="E13" s="303"/>
      <c r="F13" s="306"/>
      <c r="G13" s="54"/>
    </row>
    <row r="14" spans="1:10" ht="33" customHeight="1" thickBot="1" x14ac:dyDescent="0.35">
      <c r="A14" s="295"/>
      <c r="B14" s="298"/>
      <c r="C14" s="301"/>
      <c r="D14" s="298"/>
      <c r="E14" s="304"/>
      <c r="F14" s="307"/>
      <c r="G14" s="54"/>
    </row>
    <row r="15" spans="1:10" x14ac:dyDescent="0.3">
      <c r="A15" s="87">
        <v>1</v>
      </c>
      <c r="B15" s="88">
        <v>2</v>
      </c>
      <c r="C15" s="89">
        <v>3</v>
      </c>
      <c r="D15" s="88">
        <v>4</v>
      </c>
      <c r="E15" s="148">
        <v>5</v>
      </c>
      <c r="F15" s="149">
        <v>6</v>
      </c>
      <c r="G15" s="54"/>
    </row>
    <row r="16" spans="1:10" ht="31.5" x14ac:dyDescent="0.3">
      <c r="A16" s="87"/>
      <c r="B16" s="109" t="s">
        <v>95</v>
      </c>
      <c r="C16" s="89"/>
      <c r="D16" s="88"/>
      <c r="E16" s="148"/>
      <c r="F16" s="149"/>
      <c r="G16" s="54"/>
    </row>
    <row r="17" spans="1:6" s="54" customFormat="1" ht="18.75" x14ac:dyDescent="0.3">
      <c r="A17" s="49">
        <v>1</v>
      </c>
      <c r="B17" s="60" t="s">
        <v>96</v>
      </c>
      <c r="C17" s="51" t="s">
        <v>27</v>
      </c>
      <c r="D17" s="167">
        <v>1417</v>
      </c>
      <c r="E17" s="195">
        <v>10</v>
      </c>
      <c r="F17" s="72">
        <f t="shared" ref="F17:F28" si="0">D17*E17</f>
        <v>14170</v>
      </c>
    </row>
    <row r="18" spans="1:6" s="54" customFormat="1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195">
        <v>75</v>
      </c>
      <c r="F18" s="72">
        <f t="shared" si="0"/>
        <v>40500</v>
      </c>
    </row>
    <row r="19" spans="1:6" s="54" customFormat="1" ht="18.75" x14ac:dyDescent="0.3">
      <c r="A19" s="49">
        <v>3</v>
      </c>
      <c r="B19" s="50" t="s">
        <v>4</v>
      </c>
      <c r="C19" s="51" t="s">
        <v>1</v>
      </c>
      <c r="D19" s="167"/>
      <c r="E19" s="195"/>
      <c r="F19" s="72">
        <f t="shared" si="0"/>
        <v>0</v>
      </c>
    </row>
    <row r="20" spans="1:6" s="54" customFormat="1" ht="18.75" x14ac:dyDescent="0.3">
      <c r="A20" s="49">
        <v>4</v>
      </c>
      <c r="B20" s="50" t="s">
        <v>46</v>
      </c>
      <c r="C20" s="51" t="s">
        <v>1</v>
      </c>
      <c r="D20" s="167"/>
      <c r="E20" s="195"/>
      <c r="F20" s="72">
        <f t="shared" si="0"/>
        <v>0</v>
      </c>
    </row>
    <row r="21" spans="1:6" s="54" customFormat="1" ht="18.75" x14ac:dyDescent="0.3">
      <c r="A21" s="49">
        <v>5</v>
      </c>
      <c r="B21" s="50" t="s">
        <v>43</v>
      </c>
      <c r="C21" s="51" t="s">
        <v>6</v>
      </c>
      <c r="D21" s="167"/>
      <c r="E21" s="195"/>
      <c r="F21" s="72">
        <f t="shared" si="0"/>
        <v>0</v>
      </c>
    </row>
    <row r="22" spans="1:6" s="54" customFormat="1" ht="18.75" x14ac:dyDescent="0.3">
      <c r="A22" s="49">
        <v>6</v>
      </c>
      <c r="B22" s="50" t="s">
        <v>92</v>
      </c>
      <c r="C22" s="51" t="s">
        <v>6</v>
      </c>
      <c r="D22" s="167">
        <v>92</v>
      </c>
      <c r="E22" s="195">
        <v>946</v>
      </c>
      <c r="F22" s="72">
        <f t="shared" si="0"/>
        <v>87032</v>
      </c>
    </row>
    <row r="23" spans="1:6" s="54" customFormat="1" ht="18.75" x14ac:dyDescent="0.3">
      <c r="A23" s="49">
        <v>7</v>
      </c>
      <c r="B23" s="50" t="s">
        <v>31</v>
      </c>
      <c r="C23" s="51" t="s">
        <v>32</v>
      </c>
      <c r="D23" s="167">
        <v>100</v>
      </c>
      <c r="E23" s="195">
        <v>1.4</v>
      </c>
      <c r="F23" s="72">
        <f t="shared" si="0"/>
        <v>140</v>
      </c>
    </row>
    <row r="24" spans="1:6" s="54" customFormat="1" ht="18.75" x14ac:dyDescent="0.3">
      <c r="A24" s="49">
        <v>8</v>
      </c>
      <c r="B24" s="50" t="s">
        <v>97</v>
      </c>
      <c r="C24" s="51" t="s">
        <v>32</v>
      </c>
      <c r="D24" s="167">
        <v>70</v>
      </c>
      <c r="E24" s="195">
        <v>1.4</v>
      </c>
      <c r="F24" s="72"/>
    </row>
    <row r="25" spans="1:6" s="54" customFormat="1" ht="18.75" x14ac:dyDescent="0.3">
      <c r="A25" s="49">
        <v>9</v>
      </c>
      <c r="B25" s="50" t="s">
        <v>33</v>
      </c>
      <c r="C25" s="51" t="s">
        <v>32</v>
      </c>
      <c r="D25" s="167">
        <v>650</v>
      </c>
      <c r="E25" s="195">
        <v>1.3</v>
      </c>
      <c r="F25" s="72">
        <f t="shared" si="0"/>
        <v>845</v>
      </c>
    </row>
    <row r="26" spans="1:6" s="54" customFormat="1" ht="18.75" x14ac:dyDescent="0.3">
      <c r="A26" s="49">
        <v>10</v>
      </c>
      <c r="B26" s="50" t="s">
        <v>34</v>
      </c>
      <c r="C26" s="51" t="s">
        <v>5</v>
      </c>
      <c r="D26" s="167">
        <v>1200</v>
      </c>
      <c r="E26" s="195">
        <v>1.66</v>
      </c>
      <c r="F26" s="72">
        <f t="shared" si="0"/>
        <v>1992</v>
      </c>
    </row>
    <row r="27" spans="1:6" s="54" customFormat="1" ht="18.75" x14ac:dyDescent="0.3">
      <c r="A27" s="49">
        <v>11</v>
      </c>
      <c r="B27" s="50" t="s">
        <v>35</v>
      </c>
      <c r="C27" s="51" t="s">
        <v>32</v>
      </c>
      <c r="D27" s="167">
        <v>30</v>
      </c>
      <c r="E27" s="195">
        <v>3.9</v>
      </c>
      <c r="F27" s="72">
        <f t="shared" si="0"/>
        <v>117</v>
      </c>
    </row>
    <row r="28" spans="1:6" s="54" customFormat="1" ht="18.75" x14ac:dyDescent="0.3">
      <c r="A28" s="49">
        <v>12</v>
      </c>
      <c r="B28" s="50" t="s">
        <v>44</v>
      </c>
      <c r="C28" s="51" t="s">
        <v>5</v>
      </c>
      <c r="D28" s="167">
        <v>2350</v>
      </c>
      <c r="E28" s="195">
        <v>0</v>
      </c>
      <c r="F28" s="72">
        <f t="shared" si="0"/>
        <v>0</v>
      </c>
    </row>
    <row r="29" spans="1:6" s="54" customFormat="1" ht="18.75" x14ac:dyDescent="0.3">
      <c r="A29" s="49"/>
      <c r="B29" s="50"/>
      <c r="C29" s="51"/>
      <c r="D29" s="167"/>
      <c r="E29" s="61"/>
      <c r="F29" s="72"/>
    </row>
    <row r="30" spans="1:6" s="54" customFormat="1" ht="18.75" x14ac:dyDescent="0.3">
      <c r="A30" s="49"/>
      <c r="B30" s="50"/>
      <c r="C30" s="51"/>
      <c r="D30" s="167"/>
      <c r="E30" s="56"/>
      <c r="F30" s="72"/>
    </row>
    <row r="31" spans="1:6" s="54" customFormat="1" ht="40.5" x14ac:dyDescent="0.3">
      <c r="A31" s="14">
        <v>1</v>
      </c>
      <c r="B31" s="11" t="s">
        <v>47</v>
      </c>
      <c r="C31" s="51" t="s">
        <v>27</v>
      </c>
      <c r="D31" s="167">
        <v>370</v>
      </c>
      <c r="E31" s="201">
        <v>2</v>
      </c>
      <c r="F31" s="72">
        <f t="shared" ref="F31:F36" si="1">D31*E31</f>
        <v>740</v>
      </c>
    </row>
    <row r="32" spans="1:6" s="54" customFormat="1" x14ac:dyDescent="0.3">
      <c r="A32" s="14">
        <v>2</v>
      </c>
      <c r="B32" s="68" t="s">
        <v>156</v>
      </c>
      <c r="C32" s="51" t="s">
        <v>48</v>
      </c>
      <c r="D32" s="167"/>
      <c r="E32" s="195">
        <v>9.3000000000000007</v>
      </c>
      <c r="F32" s="72">
        <f t="shared" si="1"/>
        <v>0</v>
      </c>
    </row>
    <row r="33" spans="1:8" s="54" customFormat="1" x14ac:dyDescent="0.3">
      <c r="A33" s="14">
        <v>3</v>
      </c>
      <c r="B33" s="68" t="s">
        <v>49</v>
      </c>
      <c r="C33" s="51" t="s">
        <v>48</v>
      </c>
      <c r="D33" s="167">
        <v>240</v>
      </c>
      <c r="E33" s="195">
        <v>3.6</v>
      </c>
      <c r="F33" s="72">
        <f t="shared" si="1"/>
        <v>864</v>
      </c>
    </row>
    <row r="34" spans="1:8" x14ac:dyDescent="0.3">
      <c r="A34" s="14">
        <v>4</v>
      </c>
      <c r="B34" s="68" t="s">
        <v>50</v>
      </c>
      <c r="C34" s="51" t="s">
        <v>48</v>
      </c>
      <c r="D34" s="167">
        <v>88</v>
      </c>
      <c r="E34" s="202">
        <v>4.5</v>
      </c>
      <c r="F34" s="72">
        <f t="shared" si="1"/>
        <v>396</v>
      </c>
      <c r="G34" s="54"/>
    </row>
    <row r="35" spans="1:8" x14ac:dyDescent="0.3">
      <c r="A35" s="14">
        <v>5</v>
      </c>
      <c r="B35" s="68" t="s">
        <v>51</v>
      </c>
      <c r="C35" s="51" t="s">
        <v>48</v>
      </c>
      <c r="D35" s="167">
        <v>76</v>
      </c>
      <c r="E35" s="202">
        <v>5.5</v>
      </c>
      <c r="F35" s="72">
        <f t="shared" si="1"/>
        <v>418</v>
      </c>
      <c r="G35" s="54"/>
    </row>
    <row r="36" spans="1:8" s="25" customFormat="1" ht="21.75" customHeight="1" x14ac:dyDescent="0.35">
      <c r="A36" s="14">
        <v>6</v>
      </c>
      <c r="B36" s="68" t="s">
        <v>52</v>
      </c>
      <c r="C36" s="51" t="s">
        <v>48</v>
      </c>
      <c r="D36" s="167">
        <v>26</v>
      </c>
      <c r="E36" s="202">
        <v>7.4</v>
      </c>
      <c r="F36" s="72">
        <f t="shared" si="1"/>
        <v>192.4</v>
      </c>
      <c r="G36" s="96"/>
      <c r="H36" s="25" t="s">
        <v>45</v>
      </c>
    </row>
    <row r="37" spans="1:8" s="25" customFormat="1" ht="21.75" customHeight="1" x14ac:dyDescent="0.35">
      <c r="A37" s="169"/>
      <c r="B37" s="169"/>
      <c r="C37" s="169"/>
      <c r="D37" s="203"/>
      <c r="E37" s="203"/>
      <c r="F37" s="169"/>
      <c r="G37" s="96"/>
    </row>
    <row r="38" spans="1:8" s="25" customFormat="1" ht="21.75" customHeight="1" x14ac:dyDescent="0.35">
      <c r="A38" s="169"/>
      <c r="B38" s="169"/>
      <c r="C38" s="169"/>
      <c r="D38" s="203"/>
      <c r="E38" s="203"/>
      <c r="F38" s="169"/>
      <c r="G38" s="96"/>
    </row>
    <row r="39" spans="1:8" s="33" customFormat="1" ht="18.75" customHeight="1" x14ac:dyDescent="0.3">
      <c r="A39" s="162"/>
      <c r="B39" s="162"/>
      <c r="C39" s="93"/>
      <c r="D39" s="204"/>
      <c r="E39" s="205"/>
      <c r="F39" s="170"/>
      <c r="G39" s="96"/>
    </row>
    <row r="40" spans="1:8" s="33" customFormat="1" x14ac:dyDescent="0.3">
      <c r="A40" s="49"/>
      <c r="B40" s="89" t="s">
        <v>58</v>
      </c>
      <c r="C40" s="51"/>
      <c r="D40" s="167"/>
      <c r="E40" s="56"/>
      <c r="F40" s="72"/>
      <c r="G40" s="96"/>
    </row>
    <row r="41" spans="1:8" s="33" customFormat="1" ht="18.600000000000001" hidden="1" customHeight="1" x14ac:dyDescent="0.3">
      <c r="A41" s="49">
        <v>1</v>
      </c>
      <c r="B41" s="50" t="s">
        <v>59</v>
      </c>
      <c r="C41" s="51" t="s">
        <v>27</v>
      </c>
      <c r="D41" s="206">
        <f>60707/25</f>
        <v>2428.2800000000002</v>
      </c>
      <c r="E41" s="56">
        <v>2</v>
      </c>
      <c r="F41" s="72">
        <f t="shared" ref="F41:F46" si="2">D41*E41</f>
        <v>4856.5600000000004</v>
      </c>
      <c r="G41" s="96"/>
    </row>
    <row r="42" spans="1:8" ht="18.600000000000001" hidden="1" customHeight="1" x14ac:dyDescent="0.3">
      <c r="A42" s="49">
        <v>2</v>
      </c>
      <c r="B42" s="50" t="s">
        <v>54</v>
      </c>
      <c r="C42" s="51" t="s">
        <v>5</v>
      </c>
      <c r="D42" s="206">
        <v>15264</v>
      </c>
      <c r="E42" s="195">
        <v>0.42</v>
      </c>
      <c r="F42" s="72">
        <f t="shared" si="2"/>
        <v>6410.88</v>
      </c>
      <c r="G42" s="54"/>
    </row>
    <row r="43" spans="1:8" s="38" customFormat="1" x14ac:dyDescent="0.3">
      <c r="A43" s="14">
        <v>1</v>
      </c>
      <c r="B43" s="50" t="s">
        <v>59</v>
      </c>
      <c r="C43" s="51" t="s">
        <v>27</v>
      </c>
      <c r="D43" s="206">
        <f>60707/25</f>
        <v>2428.2800000000002</v>
      </c>
      <c r="E43" s="207">
        <v>2</v>
      </c>
      <c r="F43" s="72">
        <f t="shared" si="2"/>
        <v>4856.5600000000004</v>
      </c>
      <c r="G43" s="107"/>
    </row>
    <row r="44" spans="1:8" ht="18.75" customHeight="1" x14ac:dyDescent="0.3">
      <c r="A44" s="14">
        <v>2</v>
      </c>
      <c r="B44" s="50" t="s">
        <v>54</v>
      </c>
      <c r="C44" s="51" t="s">
        <v>5</v>
      </c>
      <c r="D44" s="206">
        <v>15264</v>
      </c>
      <c r="E44" s="208">
        <v>0.42</v>
      </c>
      <c r="F44" s="72">
        <f t="shared" si="2"/>
        <v>6410.88</v>
      </c>
      <c r="G44" s="54"/>
    </row>
    <row r="45" spans="1:8" x14ac:dyDescent="0.3">
      <c r="A45" s="14">
        <v>3</v>
      </c>
      <c r="B45" s="50" t="s">
        <v>55</v>
      </c>
      <c r="C45" s="51" t="s">
        <v>5</v>
      </c>
      <c r="D45" s="206">
        <v>45443</v>
      </c>
      <c r="E45" s="208">
        <v>0.47</v>
      </c>
      <c r="F45" s="72">
        <f t="shared" si="2"/>
        <v>21358.21</v>
      </c>
      <c r="G45" s="54"/>
    </row>
    <row r="46" spans="1:8" ht="15.6" hidden="1" customHeight="1" x14ac:dyDescent="0.3">
      <c r="A46" s="49">
        <v>4</v>
      </c>
      <c r="B46" s="50" t="s">
        <v>76</v>
      </c>
      <c r="C46" s="51" t="s">
        <v>6</v>
      </c>
      <c r="D46" s="167"/>
      <c r="E46" s="194">
        <v>139.83000000000001</v>
      </c>
      <c r="F46" s="72">
        <f t="shared" si="2"/>
        <v>0</v>
      </c>
      <c r="G46" s="54"/>
    </row>
    <row r="47" spans="1:8" ht="15.6" hidden="1" customHeight="1" x14ac:dyDescent="0.3">
      <c r="A47" s="171"/>
      <c r="B47" s="172"/>
      <c r="C47" s="173"/>
      <c r="D47" s="209"/>
      <c r="E47" s="192"/>
      <c r="F47" s="174"/>
      <c r="G47" s="54"/>
    </row>
    <row r="48" spans="1:8" x14ac:dyDescent="0.3">
      <c r="A48" s="171">
        <v>4</v>
      </c>
      <c r="B48" s="50" t="s">
        <v>76</v>
      </c>
      <c r="C48" s="173" t="s">
        <v>6</v>
      </c>
      <c r="D48" s="209">
        <v>120</v>
      </c>
      <c r="E48" s="192"/>
      <c r="F48" s="174"/>
      <c r="G48" s="54"/>
    </row>
    <row r="49" spans="1:7" ht="10.15" hidden="1" customHeight="1" x14ac:dyDescent="0.3">
      <c r="A49" s="171"/>
      <c r="B49" s="172"/>
      <c r="C49" s="173"/>
      <c r="D49" s="171"/>
      <c r="E49" s="174"/>
      <c r="F49" s="174"/>
      <c r="G49" s="54"/>
    </row>
    <row r="50" spans="1:7" ht="15.6" hidden="1" customHeight="1" x14ac:dyDescent="0.3">
      <c r="A50" s="171"/>
      <c r="B50" s="172"/>
      <c r="C50" s="173"/>
      <c r="D50" s="171"/>
      <c r="E50" s="174"/>
      <c r="F50" s="174"/>
      <c r="G50" s="54"/>
    </row>
    <row r="51" spans="1:7" ht="15.6" hidden="1" customHeight="1" x14ac:dyDescent="0.3">
      <c r="A51" s="171"/>
      <c r="B51" s="172"/>
      <c r="C51" s="173"/>
      <c r="D51" s="171"/>
      <c r="E51" s="174"/>
      <c r="F51" s="174"/>
      <c r="G51" s="54"/>
    </row>
    <row r="52" spans="1:7" ht="15.75" customHeight="1" x14ac:dyDescent="0.3">
      <c r="A52" s="171"/>
      <c r="B52" s="172"/>
      <c r="C52" s="173"/>
      <c r="D52" s="171"/>
      <c r="E52" s="174"/>
      <c r="F52" s="174"/>
      <c r="G52" s="54"/>
    </row>
    <row r="53" spans="1:7" ht="16.5" customHeight="1" x14ac:dyDescent="0.3">
      <c r="A53" s="288" t="s">
        <v>22</v>
      </c>
      <c r="B53" s="289"/>
      <c r="C53" s="93"/>
      <c r="D53" s="93"/>
      <c r="E53" s="150"/>
      <c r="F53" s="151">
        <f>SUM(F17:F44)</f>
        <v>169941.28</v>
      </c>
      <c r="G53" s="54"/>
    </row>
    <row r="54" spans="1:7" x14ac:dyDescent="0.3">
      <c r="A54" s="288" t="s">
        <v>23</v>
      </c>
      <c r="B54" s="289"/>
      <c r="C54" s="93"/>
      <c r="D54" s="93"/>
      <c r="E54" s="150"/>
      <c r="F54" s="151">
        <f>F53*0.18</f>
        <v>30589.430399999997</v>
      </c>
      <c r="G54" s="54"/>
    </row>
    <row r="55" spans="1:7" ht="38.25" customHeight="1" thickBot="1" x14ac:dyDescent="0.35">
      <c r="A55" s="290" t="s">
        <v>24</v>
      </c>
      <c r="B55" s="291"/>
      <c r="C55" s="97"/>
      <c r="D55" s="97"/>
      <c r="E55" s="152"/>
      <c r="F55" s="153">
        <f>SUM(F53:F54)</f>
        <v>200530.71039999998</v>
      </c>
      <c r="G55" s="54"/>
    </row>
    <row r="56" spans="1:7" ht="10.5" customHeight="1" x14ac:dyDescent="0.3">
      <c r="A56" s="54"/>
      <c r="B56" s="54"/>
      <c r="C56" s="108"/>
      <c r="D56" s="108"/>
      <c r="E56" s="154"/>
      <c r="F56" s="154"/>
      <c r="G56" s="54"/>
    </row>
    <row r="57" spans="1:7" ht="25.5" customHeight="1" x14ac:dyDescent="0.3">
      <c r="A57" s="54"/>
      <c r="B57" s="54"/>
      <c r="C57" s="108"/>
      <c r="D57" s="108"/>
      <c r="E57" s="154"/>
      <c r="F57" s="154"/>
      <c r="G57" s="54"/>
    </row>
    <row r="58" spans="1:7" ht="16.5" customHeight="1" x14ac:dyDescent="0.3">
      <c r="A58" s="168" t="s">
        <v>28</v>
      </c>
      <c r="B58" s="168"/>
      <c r="C58" s="168"/>
      <c r="D58" s="168"/>
      <c r="E58" s="154" t="s">
        <v>30</v>
      </c>
      <c r="F58" s="168"/>
    </row>
    <row r="59" spans="1:7" x14ac:dyDescent="0.3">
      <c r="A59" s="54"/>
      <c r="B59" s="54"/>
      <c r="C59" s="108"/>
      <c r="D59" s="108"/>
      <c r="F59" s="154"/>
    </row>
    <row r="60" spans="1:7" x14ac:dyDescent="0.3">
      <c r="A60" s="54"/>
      <c r="B60" s="54"/>
      <c r="C60" s="108"/>
      <c r="D60" s="108"/>
      <c r="E60" s="154"/>
      <c r="F60" s="154"/>
    </row>
    <row r="61" spans="1:7" x14ac:dyDescent="0.3">
      <c r="A61" s="287"/>
      <c r="B61" s="287"/>
      <c r="C61" s="108"/>
      <c r="D61" s="108"/>
      <c r="E61" s="154"/>
      <c r="F61" s="154"/>
    </row>
    <row r="62" spans="1:7" x14ac:dyDescent="0.3">
      <c r="A62" s="104"/>
      <c r="B62" s="104" t="s">
        <v>29</v>
      </c>
      <c r="C62" s="108"/>
      <c r="D62" s="108"/>
      <c r="E62" s="154" t="s">
        <v>30</v>
      </c>
      <c r="F62" s="154"/>
    </row>
    <row r="63" spans="1:7" x14ac:dyDescent="0.3">
      <c r="A63" s="159"/>
      <c r="B63" s="159"/>
      <c r="C63" s="108"/>
      <c r="D63" s="108"/>
      <c r="E63" s="154"/>
      <c r="F63" s="154"/>
    </row>
    <row r="64" spans="1:7" x14ac:dyDescent="0.3">
      <c r="A64" s="157"/>
      <c r="B64" s="157"/>
      <c r="C64" s="158"/>
      <c r="D64" s="158"/>
      <c r="E64" s="158"/>
      <c r="F64" s="158"/>
    </row>
  </sheetData>
  <mergeCells count="17">
    <mergeCell ref="A53:B53"/>
    <mergeCell ref="A54:B54"/>
    <mergeCell ref="A55:B55"/>
    <mergeCell ref="A61:B61"/>
    <mergeCell ref="A10:F10"/>
    <mergeCell ref="B11:F11"/>
    <mergeCell ref="A12:A14"/>
    <mergeCell ref="B12:B14"/>
    <mergeCell ref="C12:C14"/>
    <mergeCell ref="D12:D14"/>
    <mergeCell ref="E12:E14"/>
    <mergeCell ref="F12:F14"/>
    <mergeCell ref="E1:F1"/>
    <mergeCell ref="C3:F3"/>
    <mergeCell ref="C5:F5"/>
    <mergeCell ref="C7:G7"/>
    <mergeCell ref="C8:F9"/>
  </mergeCells>
  <pageMargins left="0.7" right="0.7" top="0.75" bottom="0.75" header="0.3" footer="0.3"/>
  <pageSetup paperSize="9" orientation="landscape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78"/>
  <sheetViews>
    <sheetView topLeftCell="A21" zoomScale="80" zoomScaleNormal="80" workbookViewId="0">
      <selection activeCell="A30" sqref="A30:XFD34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42" customWidth="1"/>
    <col min="6" max="6" width="18.42578125" style="42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11.45" customHeight="1" x14ac:dyDescent="0.35">
      <c r="A2" s="1"/>
      <c r="C2" s="3"/>
      <c r="D2" s="1"/>
      <c r="E2" s="4"/>
      <c r="F2" s="4"/>
    </row>
    <row r="3" spans="1:10" s="2" customFormat="1" ht="37.9" customHeight="1" x14ac:dyDescent="0.35">
      <c r="A3" s="1"/>
      <c r="C3" s="3"/>
      <c r="D3" s="1"/>
      <c r="E3" s="4"/>
      <c r="F3" s="4"/>
    </row>
    <row r="4" spans="1:10" s="2" customFormat="1" ht="24.6" customHeight="1" x14ac:dyDescent="0.35">
      <c r="A4" s="35"/>
      <c r="B4" s="45" t="s">
        <v>11</v>
      </c>
      <c r="C4" s="253" t="s">
        <v>77</v>
      </c>
      <c r="D4" s="253"/>
      <c r="E4" s="253"/>
      <c r="F4" s="253"/>
      <c r="G4" s="6"/>
    </row>
    <row r="5" spans="1:10" s="2" customFormat="1" ht="21.75" customHeight="1" x14ac:dyDescent="0.35">
      <c r="A5" s="35"/>
      <c r="B5" s="45"/>
      <c r="C5" s="46"/>
      <c r="D5" s="46"/>
      <c r="E5" s="63"/>
      <c r="F5" s="46"/>
      <c r="G5" s="6"/>
    </row>
    <row r="6" spans="1:10" s="2" customFormat="1" ht="32.450000000000003" customHeight="1" x14ac:dyDescent="0.35">
      <c r="A6" s="7"/>
      <c r="B6" s="47" t="s">
        <v>12</v>
      </c>
      <c r="C6" s="253" t="s">
        <v>77</v>
      </c>
      <c r="D6" s="253"/>
      <c r="E6" s="253"/>
      <c r="F6" s="253"/>
      <c r="G6" s="6"/>
    </row>
    <row r="7" spans="1:10" s="5" customFormat="1" ht="26.25" customHeight="1" x14ac:dyDescent="0.3">
      <c r="A7" s="7"/>
      <c r="B7" s="47"/>
      <c r="C7" s="46"/>
      <c r="D7" s="46"/>
      <c r="E7" s="63"/>
      <c r="F7" s="46"/>
      <c r="G7" s="6"/>
    </row>
    <row r="8" spans="1:10" s="2" customFormat="1" ht="26.45" customHeight="1" x14ac:dyDescent="0.35">
      <c r="A8" s="35"/>
      <c r="B8" s="48" t="s">
        <v>13</v>
      </c>
      <c r="C8" s="252" t="s">
        <v>25</v>
      </c>
      <c r="D8" s="252"/>
      <c r="E8" s="252"/>
      <c r="F8" s="252"/>
      <c r="G8" s="252"/>
      <c r="J8" s="1"/>
    </row>
    <row r="9" spans="1:10" s="2" customFormat="1" ht="24.6" customHeight="1" x14ac:dyDescent="0.35">
      <c r="A9" s="7"/>
      <c r="B9" s="48" t="s">
        <v>14</v>
      </c>
      <c r="C9" s="253" t="s">
        <v>78</v>
      </c>
      <c r="D9" s="253"/>
      <c r="E9" s="253"/>
      <c r="F9" s="253"/>
      <c r="G9" s="6"/>
      <c r="J9" s="1"/>
    </row>
    <row r="10" spans="1:10" ht="70.150000000000006" customHeight="1" x14ac:dyDescent="0.3">
      <c r="B10" s="48" t="s">
        <v>100</v>
      </c>
      <c r="C10" s="253"/>
      <c r="D10" s="253"/>
      <c r="E10" s="253"/>
      <c r="F10" s="253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ht="40.5" x14ac:dyDescent="0.3">
      <c r="A16" s="9"/>
      <c r="B16" s="11" t="s">
        <v>99</v>
      </c>
      <c r="C16" s="11"/>
      <c r="D16" s="10"/>
      <c r="E16" s="12"/>
      <c r="F16" s="13"/>
    </row>
    <row r="17" spans="1:8" s="54" customFormat="1" ht="18.75" x14ac:dyDescent="0.3">
      <c r="A17" s="49">
        <v>1</v>
      </c>
      <c r="B17" s="60" t="s">
        <v>53</v>
      </c>
      <c r="C17" s="51" t="s">
        <v>27</v>
      </c>
      <c r="D17" s="167">
        <v>1417</v>
      </c>
      <c r="E17" s="198">
        <v>10</v>
      </c>
      <c r="F17" s="72">
        <f t="shared" ref="F17:F28" si="0">D17*E17</f>
        <v>14170</v>
      </c>
    </row>
    <row r="18" spans="1:8" s="54" customFormat="1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198">
        <v>75</v>
      </c>
      <c r="F18" s="72">
        <f t="shared" si="0"/>
        <v>40500</v>
      </c>
    </row>
    <row r="19" spans="1:8" s="54" customFormat="1" ht="18.75" x14ac:dyDescent="0.3">
      <c r="A19" s="49">
        <v>3</v>
      </c>
      <c r="B19" s="50" t="s">
        <v>79</v>
      </c>
      <c r="C19" s="51" t="s">
        <v>1</v>
      </c>
      <c r="D19" s="167"/>
      <c r="E19" s="56"/>
      <c r="F19" s="72">
        <f t="shared" si="0"/>
        <v>0</v>
      </c>
    </row>
    <row r="20" spans="1:8" s="54" customFormat="1" ht="18.75" x14ac:dyDescent="0.3">
      <c r="A20" s="49">
        <v>4</v>
      </c>
      <c r="B20" s="50" t="s">
        <v>80</v>
      </c>
      <c r="C20" s="51" t="s">
        <v>1</v>
      </c>
      <c r="D20" s="167"/>
      <c r="E20" s="195"/>
      <c r="F20" s="72">
        <f t="shared" si="0"/>
        <v>0</v>
      </c>
    </row>
    <row r="21" spans="1:8" s="54" customFormat="1" ht="18.75" x14ac:dyDescent="0.3">
      <c r="A21" s="49">
        <v>5</v>
      </c>
      <c r="B21" s="50" t="s">
        <v>43</v>
      </c>
      <c r="C21" s="51" t="s">
        <v>6</v>
      </c>
      <c r="D21" s="167">
        <v>3.8</v>
      </c>
      <c r="E21" s="56">
        <v>1226</v>
      </c>
      <c r="F21" s="72">
        <f t="shared" si="0"/>
        <v>4658.8</v>
      </c>
    </row>
    <row r="22" spans="1:8" s="54" customFormat="1" ht="18.75" x14ac:dyDescent="0.3">
      <c r="A22" s="49">
        <v>6</v>
      </c>
      <c r="B22" s="50" t="s">
        <v>92</v>
      </c>
      <c r="C22" s="51" t="s">
        <v>6</v>
      </c>
      <c r="D22" s="167">
        <v>78.3</v>
      </c>
      <c r="E22" s="56">
        <v>946</v>
      </c>
      <c r="F22" s="72">
        <f t="shared" si="0"/>
        <v>74071.8</v>
      </c>
    </row>
    <row r="23" spans="1:8" s="54" customFormat="1" ht="18.75" x14ac:dyDescent="0.3">
      <c r="A23" s="49">
        <v>7</v>
      </c>
      <c r="B23" s="50" t="s">
        <v>31</v>
      </c>
      <c r="C23" s="51" t="s">
        <v>32</v>
      </c>
      <c r="D23" s="167">
        <v>100</v>
      </c>
      <c r="E23" s="56">
        <v>1.4</v>
      </c>
      <c r="F23" s="72">
        <f t="shared" si="0"/>
        <v>140</v>
      </c>
    </row>
    <row r="24" spans="1:8" s="54" customFormat="1" ht="18.75" x14ac:dyDescent="0.3">
      <c r="A24" s="49"/>
      <c r="B24" s="50" t="s">
        <v>93</v>
      </c>
      <c r="C24" s="51" t="s">
        <v>32</v>
      </c>
      <c r="D24" s="167">
        <v>70</v>
      </c>
      <c r="E24" s="56">
        <v>1.4</v>
      </c>
      <c r="F24" s="72"/>
    </row>
    <row r="25" spans="1:8" s="54" customFormat="1" ht="18.75" x14ac:dyDescent="0.3">
      <c r="A25" s="49">
        <v>8</v>
      </c>
      <c r="B25" s="50" t="s">
        <v>33</v>
      </c>
      <c r="C25" s="51" t="s">
        <v>32</v>
      </c>
      <c r="D25" s="167">
        <v>650</v>
      </c>
      <c r="E25" s="56">
        <v>1.3</v>
      </c>
      <c r="F25" s="72">
        <f t="shared" si="0"/>
        <v>845</v>
      </c>
    </row>
    <row r="26" spans="1:8" s="54" customFormat="1" ht="18.75" x14ac:dyDescent="0.3">
      <c r="A26" s="49">
        <v>9</v>
      </c>
      <c r="B26" s="50" t="s">
        <v>34</v>
      </c>
      <c r="C26" s="51" t="s">
        <v>5</v>
      </c>
      <c r="D26" s="167">
        <v>0</v>
      </c>
      <c r="E26" s="56">
        <v>0</v>
      </c>
      <c r="F26" s="72">
        <f t="shared" si="0"/>
        <v>0</v>
      </c>
    </row>
    <row r="27" spans="1:8" s="54" customFormat="1" ht="18.75" x14ac:dyDescent="0.3">
      <c r="A27" s="49">
        <v>10</v>
      </c>
      <c r="B27" s="50" t="s">
        <v>35</v>
      </c>
      <c r="C27" s="51" t="s">
        <v>32</v>
      </c>
      <c r="D27" s="167">
        <v>0</v>
      </c>
      <c r="E27" s="56">
        <v>0</v>
      </c>
      <c r="F27" s="72">
        <f t="shared" si="0"/>
        <v>0</v>
      </c>
    </row>
    <row r="28" spans="1:8" s="54" customFormat="1" ht="18.75" x14ac:dyDescent="0.3">
      <c r="A28" s="49">
        <v>11</v>
      </c>
      <c r="B28" s="50" t="s">
        <v>44</v>
      </c>
      <c r="C28" s="51" t="s">
        <v>5</v>
      </c>
      <c r="D28" s="167">
        <v>0</v>
      </c>
      <c r="E28" s="56">
        <v>0</v>
      </c>
      <c r="F28" s="72">
        <f t="shared" si="0"/>
        <v>0</v>
      </c>
    </row>
    <row r="29" spans="1:8" s="54" customFormat="1" ht="18.75" x14ac:dyDescent="0.3">
      <c r="A29" s="49"/>
      <c r="B29" s="50"/>
      <c r="C29" s="51"/>
      <c r="D29" s="167"/>
      <c r="E29" s="61"/>
      <c r="F29" s="53"/>
    </row>
    <row r="30" spans="1:8" s="54" customFormat="1" x14ac:dyDescent="0.3">
      <c r="A30" s="14"/>
      <c r="B30" s="11" t="s">
        <v>57</v>
      </c>
      <c r="C30" s="51"/>
      <c r="D30" s="167"/>
      <c r="E30" s="56"/>
      <c r="F30" s="53"/>
    </row>
    <row r="31" spans="1:8" s="54" customFormat="1" x14ac:dyDescent="0.3">
      <c r="A31" s="14">
        <v>1</v>
      </c>
      <c r="B31" s="50" t="s">
        <v>56</v>
      </c>
      <c r="C31" s="51" t="s">
        <v>27</v>
      </c>
      <c r="D31" s="206">
        <f>60707/25</f>
        <v>2428.2800000000002</v>
      </c>
      <c r="E31" s="207">
        <v>2</v>
      </c>
      <c r="F31" s="72">
        <f>D31*E31</f>
        <v>4856.5600000000004</v>
      </c>
      <c r="H31" s="54" t="s">
        <v>45</v>
      </c>
    </row>
    <row r="32" spans="1:8" s="54" customFormat="1" x14ac:dyDescent="0.3">
      <c r="A32" s="14">
        <v>2</v>
      </c>
      <c r="B32" s="50" t="s">
        <v>54</v>
      </c>
      <c r="C32" s="51" t="s">
        <v>5</v>
      </c>
      <c r="D32" s="206">
        <v>15264</v>
      </c>
      <c r="E32" s="208">
        <v>0.42</v>
      </c>
      <c r="F32" s="72">
        <f>D32*E32</f>
        <v>6410.88</v>
      </c>
    </row>
    <row r="33" spans="1:13" x14ac:dyDescent="0.3">
      <c r="A33" s="14">
        <v>3</v>
      </c>
      <c r="B33" s="50" t="s">
        <v>55</v>
      </c>
      <c r="C33" s="51" t="s">
        <v>5</v>
      </c>
      <c r="D33" s="206">
        <v>45443</v>
      </c>
      <c r="E33" s="208">
        <v>0.47</v>
      </c>
      <c r="F33" s="72">
        <f>D33*E33</f>
        <v>21358.21</v>
      </c>
    </row>
    <row r="34" spans="1:13" s="54" customFormat="1" ht="18.75" x14ac:dyDescent="0.3">
      <c r="A34" s="49">
        <v>4</v>
      </c>
      <c r="B34" s="50" t="s">
        <v>76</v>
      </c>
      <c r="C34" s="51" t="s">
        <v>6</v>
      </c>
      <c r="D34" s="167">
        <v>120</v>
      </c>
      <c r="E34" s="194">
        <v>139.83000000000001</v>
      </c>
      <c r="F34" s="72">
        <f>D34*E34</f>
        <v>16779.600000000002</v>
      </c>
    </row>
    <row r="35" spans="1:13" s="54" customFormat="1" ht="18.75" x14ac:dyDescent="0.3">
      <c r="A35" s="49"/>
      <c r="B35" s="50"/>
      <c r="C35" s="51"/>
      <c r="D35" s="167"/>
      <c r="E35" s="56"/>
      <c r="F35" s="53"/>
      <c r="M35" s="54" t="s">
        <v>45</v>
      </c>
    </row>
    <row r="36" spans="1:13" s="54" customFormat="1" ht="18.75" x14ac:dyDescent="0.3">
      <c r="A36" s="49"/>
      <c r="B36" s="50"/>
      <c r="C36" s="51"/>
      <c r="D36" s="167"/>
      <c r="E36" s="56"/>
      <c r="F36" s="53"/>
    </row>
    <row r="37" spans="1:13" s="54" customFormat="1" ht="18.75" x14ac:dyDescent="0.3">
      <c r="A37" s="49"/>
      <c r="B37" s="50"/>
      <c r="C37" s="51"/>
      <c r="D37" s="52"/>
      <c r="E37" s="56"/>
      <c r="F37" s="53"/>
    </row>
    <row r="38" spans="1:13" s="54" customFormat="1" ht="18.75" x14ac:dyDescent="0.3">
      <c r="A38" s="49"/>
      <c r="B38" s="50"/>
      <c r="C38" s="51"/>
      <c r="D38" s="52"/>
      <c r="E38" s="56"/>
      <c r="F38" s="53"/>
    </row>
    <row r="39" spans="1:13" s="54" customFormat="1" ht="18.75" x14ac:dyDescent="0.3">
      <c r="A39" s="49"/>
      <c r="B39" s="50"/>
      <c r="C39" s="51"/>
      <c r="D39" s="52"/>
      <c r="E39" s="56"/>
      <c r="F39" s="53"/>
    </row>
    <row r="40" spans="1:13" s="54" customFormat="1" ht="18.75" x14ac:dyDescent="0.3">
      <c r="A40" s="49"/>
      <c r="B40" s="50"/>
      <c r="C40" s="51"/>
      <c r="D40" s="52"/>
      <c r="E40" s="56"/>
      <c r="F40" s="53"/>
    </row>
    <row r="41" spans="1:13" s="54" customFormat="1" ht="18.75" x14ac:dyDescent="0.3">
      <c r="A41" s="49"/>
      <c r="B41" s="50"/>
      <c r="C41" s="51"/>
      <c r="D41" s="52"/>
      <c r="E41" s="56"/>
      <c r="F41" s="53"/>
    </row>
    <row r="42" spans="1:13" s="54" customFormat="1" ht="18.75" x14ac:dyDescent="0.3">
      <c r="A42" s="49"/>
      <c r="B42" s="50"/>
      <c r="C42" s="51"/>
      <c r="D42" s="52"/>
      <c r="E42" s="56"/>
      <c r="F42" s="53"/>
    </row>
    <row r="43" spans="1:13" s="54" customFormat="1" ht="18.75" x14ac:dyDescent="0.3">
      <c r="A43" s="49"/>
      <c r="B43" s="50"/>
      <c r="C43" s="51"/>
      <c r="D43" s="52"/>
      <c r="E43" s="56"/>
      <c r="F43" s="53"/>
    </row>
    <row r="44" spans="1:13" s="54" customFormat="1" ht="18.75" x14ac:dyDescent="0.3">
      <c r="A44" s="49"/>
      <c r="B44" s="50"/>
      <c r="C44" s="51"/>
      <c r="D44" s="52"/>
      <c r="E44" s="56"/>
      <c r="F44" s="53"/>
    </row>
    <row r="45" spans="1:13" s="54" customFormat="1" ht="18.75" x14ac:dyDescent="0.3">
      <c r="A45" s="49"/>
      <c r="B45" s="50"/>
      <c r="C45" s="51"/>
      <c r="D45" s="52"/>
      <c r="E45" s="56"/>
      <c r="F45" s="53"/>
    </row>
    <row r="46" spans="1:13" s="54" customFormat="1" ht="18.75" x14ac:dyDescent="0.3">
      <c r="A46" s="49"/>
      <c r="B46" s="50"/>
      <c r="C46" s="51"/>
      <c r="D46" s="52"/>
      <c r="E46" s="56"/>
      <c r="F46" s="53"/>
    </row>
    <row r="47" spans="1:13" s="54" customFormat="1" ht="18.75" x14ac:dyDescent="0.3">
      <c r="A47" s="49"/>
      <c r="B47" s="50"/>
      <c r="C47" s="51"/>
      <c r="D47" s="52"/>
      <c r="E47" s="56"/>
      <c r="F47" s="53"/>
    </row>
    <row r="48" spans="1:13" s="54" customFormat="1" ht="18.75" x14ac:dyDescent="0.3">
      <c r="A48" s="49"/>
      <c r="B48" s="50"/>
      <c r="C48" s="51"/>
      <c r="D48" s="52"/>
      <c r="E48" s="56"/>
      <c r="F48" s="53"/>
    </row>
    <row r="49" spans="1:6" s="54" customFormat="1" ht="18.75" x14ac:dyDescent="0.3">
      <c r="A49" s="49"/>
      <c r="B49" s="50"/>
      <c r="C49" s="51"/>
      <c r="D49" s="52"/>
      <c r="E49" s="56"/>
      <c r="F49" s="53"/>
    </row>
    <row r="50" spans="1:6" s="54" customFormat="1" ht="18.75" x14ac:dyDescent="0.3">
      <c r="A50" s="49"/>
      <c r="B50" s="50"/>
      <c r="C50" s="51"/>
      <c r="D50" s="52"/>
      <c r="E50" s="61"/>
      <c r="F50" s="53"/>
    </row>
    <row r="51" spans="1:6" s="54" customFormat="1" ht="18.75" x14ac:dyDescent="0.3">
      <c r="A51" s="49"/>
      <c r="B51" s="50"/>
      <c r="C51" s="51"/>
      <c r="D51" s="52"/>
      <c r="E51" s="61"/>
      <c r="F51" s="53"/>
    </row>
    <row r="52" spans="1:6" x14ac:dyDescent="0.3">
      <c r="A52" s="49">
        <v>22</v>
      </c>
      <c r="B52" s="44"/>
      <c r="C52" s="16"/>
      <c r="D52" s="17"/>
      <c r="E52" s="18"/>
      <c r="F52" s="19"/>
    </row>
    <row r="53" spans="1:6" x14ac:dyDescent="0.3">
      <c r="A53" s="49">
        <v>23</v>
      </c>
      <c r="B53" s="20"/>
      <c r="C53" s="16"/>
      <c r="D53" s="17"/>
      <c r="E53" s="18"/>
      <c r="F53" s="19"/>
    </row>
    <row r="54" spans="1:6" s="25" customFormat="1" ht="21.75" customHeight="1" x14ac:dyDescent="0.35">
      <c r="A54" s="260" t="s">
        <v>22</v>
      </c>
      <c r="B54" s="261"/>
      <c r="C54" s="22"/>
      <c r="D54" s="22"/>
      <c r="E54" s="23"/>
      <c r="F54" s="24">
        <f>SUM(F17:F53)</f>
        <v>183790.85</v>
      </c>
    </row>
    <row r="55" spans="1:6" s="25" customFormat="1" ht="21.75" customHeight="1" x14ac:dyDescent="0.35">
      <c r="A55" s="260" t="s">
        <v>23</v>
      </c>
      <c r="B55" s="261"/>
      <c r="C55" s="22"/>
      <c r="D55" s="22"/>
      <c r="E55" s="23"/>
      <c r="F55" s="24">
        <f>F54*0.18</f>
        <v>33082.353000000003</v>
      </c>
    </row>
    <row r="56" spans="1:6" s="25" customFormat="1" ht="21.75" customHeight="1" thickBot="1" x14ac:dyDescent="0.4">
      <c r="A56" s="262" t="s">
        <v>24</v>
      </c>
      <c r="B56" s="263"/>
      <c r="C56" s="26"/>
      <c r="D56" s="26"/>
      <c r="E56" s="27"/>
      <c r="F56" s="28">
        <f>SUM(F54:F55)</f>
        <v>216873.20300000001</v>
      </c>
    </row>
    <row r="57" spans="1:6" s="33" customFormat="1" ht="18.75" customHeight="1" x14ac:dyDescent="0.3">
      <c r="A57" s="29"/>
      <c r="B57" s="29"/>
      <c r="C57" s="30"/>
      <c r="D57" s="30"/>
      <c r="E57" s="31"/>
      <c r="F57" s="32"/>
    </row>
    <row r="58" spans="1:6" s="33" customFormat="1" ht="18.75" customHeight="1" x14ac:dyDescent="0.3">
      <c r="A58" s="29"/>
      <c r="B58" s="29"/>
      <c r="C58" s="30"/>
      <c r="D58" s="30"/>
      <c r="E58" s="31"/>
      <c r="F58" s="32"/>
    </row>
    <row r="59" spans="1:6" s="33" customFormat="1" ht="18.75" customHeight="1" x14ac:dyDescent="0.3">
      <c r="A59" s="29"/>
      <c r="B59" s="29"/>
      <c r="C59" s="30"/>
      <c r="D59" s="30"/>
      <c r="E59" s="31"/>
      <c r="F59" s="32"/>
    </row>
    <row r="60" spans="1:6" ht="18.75" customHeight="1" x14ac:dyDescent="0.3">
      <c r="A60" s="8"/>
      <c r="B60" s="34"/>
      <c r="D60" s="35"/>
      <c r="E60" s="36"/>
      <c r="F60" s="37"/>
    </row>
    <row r="61" spans="1:6" s="38" customFormat="1" x14ac:dyDescent="0.3">
      <c r="A61" s="251" t="s">
        <v>28</v>
      </c>
      <c r="B61" s="251"/>
      <c r="C61" s="251"/>
      <c r="D61" s="251"/>
      <c r="E61" s="251"/>
      <c r="F61" s="251"/>
    </row>
    <row r="62" spans="1:6" ht="18.75" customHeight="1" x14ac:dyDescent="0.3">
      <c r="A62" s="8"/>
      <c r="B62" s="34"/>
      <c r="C62" s="43"/>
      <c r="D62" s="43"/>
      <c r="E62" s="43" t="s">
        <v>30</v>
      </c>
      <c r="F62" s="43"/>
    </row>
    <row r="63" spans="1:6" ht="15.75" customHeight="1" x14ac:dyDescent="0.3">
      <c r="A63" s="6"/>
      <c r="C63" s="43"/>
      <c r="D63" s="43"/>
      <c r="E63" s="43"/>
      <c r="F63" s="43"/>
    </row>
    <row r="64" spans="1:6" ht="15.75" customHeight="1" x14ac:dyDescent="0.3">
      <c r="A64" s="6"/>
      <c r="C64" s="43"/>
      <c r="D64" s="43"/>
      <c r="E64" s="43"/>
      <c r="F64" s="43"/>
    </row>
    <row r="65" spans="1:6" ht="15.75" customHeight="1" x14ac:dyDescent="0.3">
      <c r="A65" s="6"/>
      <c r="C65" s="43"/>
      <c r="D65" s="43"/>
      <c r="E65" s="43"/>
      <c r="F65" s="43"/>
    </row>
    <row r="66" spans="1:6" ht="15.75" customHeight="1" x14ac:dyDescent="0.3">
      <c r="A66" s="6"/>
      <c r="C66" s="43"/>
      <c r="D66" s="43"/>
      <c r="E66" s="43"/>
      <c r="F66" s="43"/>
    </row>
    <row r="67" spans="1:6" ht="15.75" customHeight="1" x14ac:dyDescent="0.3">
      <c r="A67" s="6"/>
      <c r="C67" s="43"/>
      <c r="D67" s="43"/>
      <c r="E67" s="43"/>
      <c r="F67" s="43"/>
    </row>
    <row r="68" spans="1:6" ht="15.75" customHeight="1" x14ac:dyDescent="0.3">
      <c r="A68" s="6"/>
      <c r="C68" s="43"/>
      <c r="D68" s="43"/>
      <c r="E68" s="43"/>
      <c r="F68" s="43"/>
    </row>
    <row r="69" spans="1:6" ht="15.75" customHeight="1" x14ac:dyDescent="0.3">
      <c r="A69" s="252"/>
      <c r="B69" s="252"/>
      <c r="C69" s="43"/>
      <c r="D69" s="43"/>
      <c r="E69" s="43"/>
      <c r="F69" s="43"/>
    </row>
    <row r="70" spans="1:6" ht="15.75" customHeight="1" x14ac:dyDescent="0.3">
      <c r="A70" s="34"/>
      <c r="B70" s="34" t="s">
        <v>29</v>
      </c>
      <c r="C70" s="43"/>
      <c r="D70" s="43"/>
      <c r="E70" s="43"/>
      <c r="F70" s="43"/>
    </row>
    <row r="71" spans="1:6" ht="16.5" customHeight="1" x14ac:dyDescent="0.3">
      <c r="A71" s="264"/>
      <c r="B71" s="264"/>
      <c r="C71" s="43"/>
      <c r="D71" s="43"/>
      <c r="E71" s="43"/>
      <c r="F71" s="43"/>
    </row>
    <row r="72" spans="1:6" x14ac:dyDescent="0.3">
      <c r="A72" s="251"/>
      <c r="B72" s="251"/>
      <c r="C72" s="256" t="s">
        <v>30</v>
      </c>
      <c r="D72" s="256"/>
      <c r="E72" s="256"/>
      <c r="F72" s="256"/>
    </row>
    <row r="73" spans="1:6" ht="38.25" customHeight="1" x14ac:dyDescent="0.3">
      <c r="A73" s="254"/>
      <c r="B73" s="255"/>
      <c r="C73" s="39"/>
      <c r="D73" s="8"/>
      <c r="E73" s="250"/>
      <c r="F73" s="250"/>
    </row>
    <row r="74" spans="1:6" ht="10.5" customHeight="1" x14ac:dyDescent="0.3">
      <c r="A74" s="251"/>
      <c r="B74" s="251"/>
      <c r="C74" s="39"/>
      <c r="D74" s="40"/>
      <c r="E74" s="250"/>
      <c r="F74" s="250"/>
    </row>
    <row r="75" spans="1:6" ht="25.5" customHeight="1" x14ac:dyDescent="0.3">
      <c r="A75" s="39"/>
      <c r="B75" s="39"/>
      <c r="C75" s="39"/>
      <c r="D75" s="40"/>
      <c r="E75" s="41"/>
      <c r="F75" s="41"/>
    </row>
    <row r="76" spans="1:6" ht="16.5" customHeight="1" x14ac:dyDescent="0.3">
      <c r="A76" s="249"/>
      <c r="B76" s="249"/>
      <c r="C76" s="8"/>
      <c r="D76" s="8"/>
      <c r="E76" s="250"/>
      <c r="F76" s="250"/>
    </row>
    <row r="77" spans="1:6" x14ac:dyDescent="0.3">
      <c r="A77" s="251"/>
      <c r="B77" s="251"/>
      <c r="C77" s="39"/>
      <c r="D77" s="40"/>
      <c r="E77" s="250"/>
      <c r="F77" s="250"/>
    </row>
    <row r="78" spans="1:6" x14ac:dyDescent="0.3">
      <c r="A78" s="38"/>
      <c r="B78" s="38"/>
      <c r="C78" s="38"/>
    </row>
  </sheetData>
  <mergeCells count="28">
    <mergeCell ref="E1:F1"/>
    <mergeCell ref="C4:F4"/>
    <mergeCell ref="C6:F6"/>
    <mergeCell ref="C8:G8"/>
    <mergeCell ref="C9:F10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78"/>
  <sheetViews>
    <sheetView topLeftCell="A26" zoomScale="80" zoomScaleNormal="80" workbookViewId="0">
      <selection activeCell="B41" sqref="B41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42" customWidth="1"/>
    <col min="6" max="6" width="18.42578125" style="42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22.9" customHeight="1" x14ac:dyDescent="0.35">
      <c r="A3" s="35"/>
      <c r="B3" s="45" t="s">
        <v>11</v>
      </c>
      <c r="C3" s="253" t="s">
        <v>77</v>
      </c>
      <c r="D3" s="253"/>
      <c r="E3" s="253"/>
      <c r="F3" s="253"/>
      <c r="G3" s="6"/>
    </row>
    <row r="4" spans="1:10" s="2" customFormat="1" ht="6.75" customHeight="1" x14ac:dyDescent="0.35">
      <c r="A4" s="35"/>
      <c r="B4" s="45"/>
      <c r="C4" s="46"/>
      <c r="D4" s="46"/>
      <c r="E4" s="63"/>
      <c r="F4" s="46"/>
      <c r="G4" s="6"/>
    </row>
    <row r="5" spans="1:10" s="2" customFormat="1" ht="21.75" customHeight="1" x14ac:dyDescent="0.35">
      <c r="A5" s="7"/>
      <c r="B5" s="47" t="s">
        <v>12</v>
      </c>
      <c r="C5" s="253" t="s">
        <v>77</v>
      </c>
      <c r="D5" s="253"/>
      <c r="E5" s="253"/>
      <c r="F5" s="253"/>
      <c r="G5" s="6"/>
    </row>
    <row r="6" spans="1:10" s="2" customFormat="1" ht="11.25" customHeight="1" x14ac:dyDescent="0.35">
      <c r="A6" s="7"/>
      <c r="B6" s="47"/>
      <c r="C6" s="46"/>
      <c r="D6" s="46"/>
      <c r="E6" s="63"/>
      <c r="F6" s="46"/>
      <c r="G6" s="6"/>
    </row>
    <row r="7" spans="1:10" s="5" customFormat="1" ht="26.25" customHeight="1" x14ac:dyDescent="0.25">
      <c r="A7" s="35"/>
      <c r="B7" s="48" t="s">
        <v>13</v>
      </c>
      <c r="C7" s="252" t="s">
        <v>25</v>
      </c>
      <c r="D7" s="252"/>
      <c r="E7" s="252"/>
      <c r="F7" s="252"/>
      <c r="G7" s="252"/>
    </row>
    <row r="8" spans="1:10" s="2" customFormat="1" ht="102" customHeight="1" x14ac:dyDescent="0.35">
      <c r="A8" s="7"/>
      <c r="B8" s="48" t="s">
        <v>14</v>
      </c>
      <c r="C8" s="253" t="s">
        <v>78</v>
      </c>
      <c r="D8" s="253"/>
      <c r="E8" s="253"/>
      <c r="F8" s="253"/>
      <c r="G8" s="6"/>
      <c r="J8" s="1"/>
    </row>
    <row r="9" spans="1:10" s="2" customFormat="1" ht="18.75" customHeight="1" x14ac:dyDescent="0.35">
      <c r="A9" s="7"/>
      <c r="B9" s="48"/>
      <c r="C9" s="253"/>
      <c r="D9" s="253"/>
      <c r="E9" s="253"/>
      <c r="F9" s="253"/>
      <c r="G9" s="6"/>
      <c r="J9" s="1"/>
    </row>
    <row r="10" spans="1:10" ht="30" customHeight="1" x14ac:dyDescent="0.3">
      <c r="A10" s="278" t="s">
        <v>94</v>
      </c>
      <c r="B10" s="278"/>
      <c r="C10" s="278"/>
      <c r="D10" s="278"/>
      <c r="E10" s="278"/>
      <c r="F10" s="278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ht="40.5" x14ac:dyDescent="0.3">
      <c r="A16" s="9"/>
      <c r="B16" s="11" t="s">
        <v>101</v>
      </c>
      <c r="C16" s="11"/>
      <c r="D16" s="10"/>
      <c r="E16" s="12"/>
      <c r="F16" s="13"/>
    </row>
    <row r="17" spans="1:6" s="54" customFormat="1" ht="18.75" x14ac:dyDescent="0.3">
      <c r="A17" s="49">
        <v>1</v>
      </c>
      <c r="B17" s="60" t="s">
        <v>102</v>
      </c>
      <c r="C17" s="51" t="s">
        <v>27</v>
      </c>
      <c r="D17" s="167">
        <v>1417</v>
      </c>
      <c r="E17" s="210">
        <v>10</v>
      </c>
      <c r="F17" s="53">
        <f t="shared" ref="F17:F28" si="0">D17*E17</f>
        <v>14170</v>
      </c>
    </row>
    <row r="18" spans="1:6" s="54" customFormat="1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53">
        <f t="shared" si="0"/>
        <v>40500</v>
      </c>
    </row>
    <row r="19" spans="1:6" s="54" customFormat="1" ht="18.75" x14ac:dyDescent="0.3">
      <c r="A19" s="49">
        <v>3</v>
      </c>
      <c r="B19" s="50" t="s">
        <v>79</v>
      </c>
      <c r="C19" s="51" t="s">
        <v>1</v>
      </c>
      <c r="D19" s="167">
        <v>9.11</v>
      </c>
      <c r="E19" s="56">
        <v>312</v>
      </c>
      <c r="F19" s="53">
        <f t="shared" si="0"/>
        <v>2842.3199999999997</v>
      </c>
    </row>
    <row r="20" spans="1:6" s="54" customFormat="1" ht="18.75" x14ac:dyDescent="0.3">
      <c r="A20" s="49">
        <v>4</v>
      </c>
      <c r="B20" s="50" t="s">
        <v>80</v>
      </c>
      <c r="C20" s="51" t="s">
        <v>1</v>
      </c>
      <c r="D20" s="167">
        <v>2.7869999999999999</v>
      </c>
      <c r="E20" s="195">
        <v>944</v>
      </c>
      <c r="F20" s="53">
        <f t="shared" si="0"/>
        <v>2630.9279999999999</v>
      </c>
    </row>
    <row r="21" spans="1:6" s="54" customFormat="1" ht="18.75" x14ac:dyDescent="0.3">
      <c r="A21" s="49">
        <v>5</v>
      </c>
      <c r="B21" s="50" t="s">
        <v>43</v>
      </c>
      <c r="C21" s="51" t="s">
        <v>6</v>
      </c>
      <c r="D21" s="167">
        <v>0</v>
      </c>
      <c r="E21" s="56">
        <v>950</v>
      </c>
      <c r="F21" s="53">
        <f t="shared" si="0"/>
        <v>0</v>
      </c>
    </row>
    <row r="22" spans="1:6" s="54" customFormat="1" ht="18.75" x14ac:dyDescent="0.3">
      <c r="A22" s="49">
        <v>6</v>
      </c>
      <c r="B22" s="50" t="s">
        <v>103</v>
      </c>
      <c r="C22" s="51" t="s">
        <v>6</v>
      </c>
      <c r="D22" s="167">
        <v>71.5</v>
      </c>
      <c r="E22" s="56">
        <v>946</v>
      </c>
      <c r="F22" s="53">
        <f t="shared" si="0"/>
        <v>67639</v>
      </c>
    </row>
    <row r="23" spans="1:6" s="54" customFormat="1" ht="18.75" x14ac:dyDescent="0.3">
      <c r="A23" s="49">
        <v>7</v>
      </c>
      <c r="B23" s="50" t="s">
        <v>31</v>
      </c>
      <c r="C23" s="51" t="s">
        <v>32</v>
      </c>
      <c r="D23" s="167">
        <v>100</v>
      </c>
      <c r="E23" s="56">
        <v>1.4</v>
      </c>
      <c r="F23" s="53">
        <f t="shared" si="0"/>
        <v>140</v>
      </c>
    </row>
    <row r="24" spans="1:6" s="54" customFormat="1" ht="18.75" x14ac:dyDescent="0.3">
      <c r="A24" s="49"/>
      <c r="B24" s="50" t="s">
        <v>93</v>
      </c>
      <c r="C24" s="51"/>
      <c r="D24" s="167">
        <v>70</v>
      </c>
      <c r="E24" s="56">
        <v>1.4</v>
      </c>
      <c r="F24" s="53">
        <f t="shared" si="0"/>
        <v>98</v>
      </c>
    </row>
    <row r="25" spans="1:6" s="54" customFormat="1" ht="18.75" x14ac:dyDescent="0.3">
      <c r="A25" s="49">
        <v>8</v>
      </c>
      <c r="B25" s="50" t="s">
        <v>33</v>
      </c>
      <c r="C25" s="51" t="s">
        <v>32</v>
      </c>
      <c r="D25" s="167">
        <v>650</v>
      </c>
      <c r="E25" s="56">
        <v>1.3</v>
      </c>
      <c r="F25" s="53">
        <f t="shared" si="0"/>
        <v>845</v>
      </c>
    </row>
    <row r="26" spans="1:6" s="54" customFormat="1" ht="18.75" x14ac:dyDescent="0.3">
      <c r="A26" s="49">
        <v>9</v>
      </c>
      <c r="B26" s="50" t="s">
        <v>34</v>
      </c>
      <c r="C26" s="51" t="s">
        <v>5</v>
      </c>
      <c r="D26" s="167">
        <v>0</v>
      </c>
      <c r="E26" s="56">
        <v>0</v>
      </c>
      <c r="F26" s="53">
        <f t="shared" si="0"/>
        <v>0</v>
      </c>
    </row>
    <row r="27" spans="1:6" s="54" customFormat="1" ht="18.75" x14ac:dyDescent="0.3">
      <c r="A27" s="49">
        <v>10</v>
      </c>
      <c r="B27" s="50" t="s">
        <v>35</v>
      </c>
      <c r="C27" s="51" t="s">
        <v>32</v>
      </c>
      <c r="D27" s="167">
        <v>0</v>
      </c>
      <c r="E27" s="56">
        <v>0</v>
      </c>
      <c r="F27" s="53">
        <f t="shared" si="0"/>
        <v>0</v>
      </c>
    </row>
    <row r="28" spans="1:6" s="54" customFormat="1" ht="18.75" x14ac:dyDescent="0.3">
      <c r="A28" s="49">
        <v>11</v>
      </c>
      <c r="B28" s="50" t="s">
        <v>44</v>
      </c>
      <c r="C28" s="51" t="s">
        <v>5</v>
      </c>
      <c r="D28" s="167">
        <v>0</v>
      </c>
      <c r="E28" s="56">
        <v>0</v>
      </c>
      <c r="F28" s="53">
        <f t="shared" si="0"/>
        <v>0</v>
      </c>
    </row>
    <row r="29" spans="1:6" s="54" customFormat="1" ht="18.75" x14ac:dyDescent="0.3">
      <c r="A29" s="49"/>
      <c r="B29" s="50"/>
      <c r="C29" s="51"/>
      <c r="D29" s="167"/>
      <c r="E29" s="61"/>
      <c r="F29" s="53"/>
    </row>
    <row r="30" spans="1:6" s="54" customFormat="1" x14ac:dyDescent="0.3">
      <c r="A30" s="14"/>
      <c r="B30" s="11" t="s">
        <v>60</v>
      </c>
      <c r="C30" s="51"/>
      <c r="D30" s="167"/>
      <c r="E30" s="56"/>
      <c r="F30" s="53"/>
    </row>
    <row r="31" spans="1:6" s="54" customFormat="1" x14ac:dyDescent="0.3">
      <c r="A31" s="14">
        <v>1</v>
      </c>
      <c r="B31" s="50" t="s">
        <v>61</v>
      </c>
      <c r="C31" s="51" t="s">
        <v>27</v>
      </c>
      <c r="D31" s="206">
        <f>60707/25</f>
        <v>2428.2800000000002</v>
      </c>
      <c r="E31" s="207">
        <v>2</v>
      </c>
      <c r="F31" s="72">
        <f>D31*E31</f>
        <v>4856.5600000000004</v>
      </c>
    </row>
    <row r="32" spans="1:6" s="54" customFormat="1" x14ac:dyDescent="0.3">
      <c r="A32" s="14">
        <v>2</v>
      </c>
      <c r="B32" s="50" t="s">
        <v>54</v>
      </c>
      <c r="C32" s="51" t="s">
        <v>5</v>
      </c>
      <c r="D32" s="206">
        <v>15264</v>
      </c>
      <c r="E32" s="208">
        <v>0.42</v>
      </c>
      <c r="F32" s="72">
        <f>D32*E32</f>
        <v>6410.88</v>
      </c>
    </row>
    <row r="33" spans="1:13" x14ac:dyDescent="0.3">
      <c r="A33" s="14">
        <v>3</v>
      </c>
      <c r="B33" s="50" t="s">
        <v>55</v>
      </c>
      <c r="C33" s="51" t="s">
        <v>5</v>
      </c>
      <c r="D33" s="206">
        <v>45443</v>
      </c>
      <c r="E33" s="208">
        <v>0.47</v>
      </c>
      <c r="F33" s="72">
        <f>D33*E33</f>
        <v>21358.21</v>
      </c>
    </row>
    <row r="34" spans="1:13" s="54" customFormat="1" x14ac:dyDescent="0.3">
      <c r="A34" s="14">
        <v>4</v>
      </c>
      <c r="B34" s="50" t="s">
        <v>76</v>
      </c>
      <c r="C34" s="51" t="s">
        <v>6</v>
      </c>
      <c r="D34" s="167">
        <v>120</v>
      </c>
      <c r="E34" s="194">
        <v>139.83000000000001</v>
      </c>
      <c r="F34" s="72">
        <f>D34*E34</f>
        <v>16779.600000000002</v>
      </c>
    </row>
    <row r="35" spans="1:13" s="54" customFormat="1" ht="18.75" x14ac:dyDescent="0.3">
      <c r="A35" s="49"/>
      <c r="B35" s="50"/>
      <c r="C35" s="51"/>
      <c r="D35" s="167"/>
      <c r="E35" s="56"/>
      <c r="F35" s="53"/>
      <c r="M35" s="54" t="s">
        <v>45</v>
      </c>
    </row>
    <row r="36" spans="1:13" s="54" customFormat="1" ht="18.75" x14ac:dyDescent="0.3">
      <c r="A36" s="49"/>
      <c r="B36" s="50"/>
      <c r="C36" s="51"/>
      <c r="D36" s="167"/>
      <c r="E36" s="56"/>
      <c r="F36" s="53"/>
    </row>
    <row r="37" spans="1:13" s="54" customFormat="1" ht="18.75" x14ac:dyDescent="0.3">
      <c r="A37" s="49"/>
      <c r="B37" s="50"/>
      <c r="C37" s="51"/>
      <c r="D37" s="52"/>
      <c r="E37" s="56"/>
      <c r="F37" s="53"/>
    </row>
    <row r="38" spans="1:13" s="54" customFormat="1" ht="18.75" x14ac:dyDescent="0.3">
      <c r="A38" s="49"/>
      <c r="B38" s="50"/>
      <c r="C38" s="51"/>
      <c r="D38" s="52"/>
      <c r="E38" s="56"/>
      <c r="F38" s="53"/>
    </row>
    <row r="39" spans="1:13" s="54" customFormat="1" ht="18.75" x14ac:dyDescent="0.3">
      <c r="A39" s="49"/>
      <c r="B39" s="50"/>
      <c r="C39" s="51"/>
      <c r="D39" s="52"/>
      <c r="E39" s="56"/>
      <c r="F39" s="53"/>
    </row>
    <row r="40" spans="1:13" s="54" customFormat="1" ht="18.75" x14ac:dyDescent="0.3">
      <c r="A40" s="49"/>
      <c r="B40" s="50"/>
      <c r="C40" s="51"/>
      <c r="D40" s="52"/>
      <c r="E40" s="56"/>
      <c r="F40" s="53"/>
    </row>
    <row r="41" spans="1:13" s="54" customFormat="1" ht="18.75" x14ac:dyDescent="0.3">
      <c r="A41" s="49"/>
      <c r="B41" s="50"/>
      <c r="C41" s="51"/>
      <c r="D41" s="52"/>
      <c r="E41" s="56"/>
      <c r="F41" s="53"/>
    </row>
    <row r="42" spans="1:13" s="54" customFormat="1" ht="18.75" x14ac:dyDescent="0.3">
      <c r="A42" s="49"/>
      <c r="B42" s="50"/>
      <c r="C42" s="51"/>
      <c r="D42" s="52"/>
      <c r="E42" s="56"/>
      <c r="F42" s="53"/>
    </row>
    <row r="43" spans="1:13" s="54" customFormat="1" ht="18.75" x14ac:dyDescent="0.3">
      <c r="A43" s="49"/>
      <c r="B43" s="50"/>
      <c r="C43" s="51"/>
      <c r="D43" s="52"/>
      <c r="E43" s="56"/>
      <c r="F43" s="53"/>
    </row>
    <row r="44" spans="1:13" s="54" customFormat="1" ht="18.75" x14ac:dyDescent="0.3">
      <c r="A44" s="49"/>
      <c r="B44" s="50"/>
      <c r="C44" s="51"/>
      <c r="D44" s="52"/>
      <c r="E44" s="56"/>
      <c r="F44" s="53"/>
    </row>
    <row r="45" spans="1:13" s="54" customFormat="1" ht="18.75" x14ac:dyDescent="0.3">
      <c r="A45" s="49"/>
      <c r="B45" s="50"/>
      <c r="C45" s="51"/>
      <c r="D45" s="52"/>
      <c r="E45" s="56"/>
      <c r="F45" s="53"/>
    </row>
    <row r="46" spans="1:13" s="54" customFormat="1" ht="18.75" x14ac:dyDescent="0.3">
      <c r="A46" s="49"/>
      <c r="B46" s="50"/>
      <c r="C46" s="51"/>
      <c r="D46" s="52"/>
      <c r="E46" s="56"/>
      <c r="F46" s="53"/>
    </row>
    <row r="47" spans="1:13" s="54" customFormat="1" ht="18.75" x14ac:dyDescent="0.3">
      <c r="A47" s="49"/>
      <c r="B47" s="50"/>
      <c r="C47" s="51"/>
      <c r="D47" s="52"/>
      <c r="E47" s="56"/>
      <c r="F47" s="53"/>
    </row>
    <row r="48" spans="1:13" s="54" customFormat="1" ht="18.75" x14ac:dyDescent="0.3">
      <c r="A48" s="49"/>
      <c r="B48" s="50"/>
      <c r="C48" s="51"/>
      <c r="D48" s="52"/>
      <c r="E48" s="56"/>
      <c r="F48" s="53"/>
    </row>
    <row r="49" spans="1:6" s="54" customFormat="1" ht="18.75" x14ac:dyDescent="0.3">
      <c r="A49" s="49"/>
      <c r="B49" s="50"/>
      <c r="C49" s="51"/>
      <c r="D49" s="52"/>
      <c r="E49" s="56"/>
      <c r="F49" s="53"/>
    </row>
    <row r="50" spans="1:6" s="54" customFormat="1" ht="18.75" x14ac:dyDescent="0.3">
      <c r="A50" s="49"/>
      <c r="B50" s="50"/>
      <c r="C50" s="51"/>
      <c r="D50" s="52"/>
      <c r="E50" s="61"/>
      <c r="F50" s="53"/>
    </row>
    <row r="51" spans="1:6" s="54" customFormat="1" ht="18.75" x14ac:dyDescent="0.3">
      <c r="A51" s="49"/>
      <c r="B51" s="50"/>
      <c r="C51" s="51"/>
      <c r="D51" s="52"/>
      <c r="E51" s="61"/>
      <c r="F51" s="53"/>
    </row>
    <row r="52" spans="1:6" x14ac:dyDescent="0.3">
      <c r="A52" s="49">
        <v>22</v>
      </c>
      <c r="B52" s="44"/>
      <c r="C52" s="16"/>
      <c r="D52" s="17"/>
      <c r="E52" s="18"/>
      <c r="F52" s="19"/>
    </row>
    <row r="53" spans="1:6" x14ac:dyDescent="0.3">
      <c r="A53" s="49">
        <v>23</v>
      </c>
      <c r="B53" s="20"/>
      <c r="C53" s="16"/>
      <c r="D53" s="17"/>
      <c r="E53" s="18"/>
      <c r="F53" s="19"/>
    </row>
    <row r="54" spans="1:6" s="25" customFormat="1" ht="21.75" customHeight="1" x14ac:dyDescent="0.35">
      <c r="A54" s="260" t="s">
        <v>22</v>
      </c>
      <c r="B54" s="261"/>
      <c r="C54" s="22"/>
      <c r="D54" s="22"/>
      <c r="E54" s="23"/>
      <c r="F54" s="24">
        <f>SUM(F17:F53)</f>
        <v>178270.49799999999</v>
      </c>
    </row>
    <row r="55" spans="1:6" s="25" customFormat="1" ht="21.75" customHeight="1" x14ac:dyDescent="0.35">
      <c r="A55" s="260" t="s">
        <v>23</v>
      </c>
      <c r="B55" s="261"/>
      <c r="C55" s="22"/>
      <c r="D55" s="22"/>
      <c r="E55" s="23"/>
      <c r="F55" s="24">
        <f>F54*0.18</f>
        <v>32088.689639999997</v>
      </c>
    </row>
    <row r="56" spans="1:6" s="25" customFormat="1" ht="21.75" customHeight="1" thickBot="1" x14ac:dyDescent="0.4">
      <c r="A56" s="262" t="s">
        <v>24</v>
      </c>
      <c r="B56" s="263"/>
      <c r="C56" s="26"/>
      <c r="D56" s="26"/>
      <c r="E56" s="27"/>
      <c r="F56" s="28">
        <f>SUM(F54:F55)</f>
        <v>210359.18763999999</v>
      </c>
    </row>
    <row r="57" spans="1:6" s="33" customFormat="1" ht="18.75" customHeight="1" x14ac:dyDescent="0.3">
      <c r="A57" s="29"/>
      <c r="B57" s="29"/>
      <c r="C57" s="30"/>
      <c r="D57" s="30"/>
      <c r="E57" s="31"/>
      <c r="F57" s="32"/>
    </row>
    <row r="58" spans="1:6" s="33" customFormat="1" ht="18.75" customHeight="1" x14ac:dyDescent="0.3">
      <c r="A58" s="29"/>
      <c r="B58" s="29"/>
      <c r="C58" s="30"/>
      <c r="D58" s="30"/>
      <c r="E58" s="31"/>
      <c r="F58" s="32"/>
    </row>
    <row r="59" spans="1:6" s="33" customFormat="1" ht="18.75" customHeight="1" x14ac:dyDescent="0.3">
      <c r="A59" s="29"/>
      <c r="B59" s="29"/>
      <c r="C59" s="30"/>
      <c r="D59" s="30"/>
      <c r="E59" s="31"/>
      <c r="F59" s="32"/>
    </row>
    <row r="60" spans="1:6" ht="18.75" customHeight="1" x14ac:dyDescent="0.3">
      <c r="A60" s="8"/>
      <c r="B60" s="34"/>
      <c r="D60" s="35"/>
      <c r="E60" s="36"/>
      <c r="F60" s="37"/>
    </row>
    <row r="61" spans="1:6" s="38" customFormat="1" x14ac:dyDescent="0.3">
      <c r="A61" s="251" t="s">
        <v>28</v>
      </c>
      <c r="B61" s="251"/>
      <c r="C61" s="251"/>
      <c r="D61" s="251"/>
      <c r="E61" s="251"/>
      <c r="F61" s="251"/>
    </row>
    <row r="62" spans="1:6" ht="18.75" customHeight="1" x14ac:dyDescent="0.3">
      <c r="A62" s="8"/>
      <c r="B62" s="34"/>
      <c r="C62" s="43"/>
      <c r="D62" s="43"/>
      <c r="E62" s="43" t="s">
        <v>30</v>
      </c>
      <c r="F62" s="43"/>
    </row>
    <row r="63" spans="1:6" ht="15.75" customHeight="1" x14ac:dyDescent="0.3">
      <c r="A63" s="6"/>
      <c r="C63" s="43"/>
      <c r="D63" s="43"/>
      <c r="E63" s="43"/>
      <c r="F63" s="43"/>
    </row>
    <row r="64" spans="1:6" ht="15.75" customHeight="1" x14ac:dyDescent="0.3">
      <c r="A64" s="6"/>
      <c r="C64" s="43"/>
      <c r="D64" s="43"/>
      <c r="E64" s="43"/>
      <c r="F64" s="43"/>
    </row>
    <row r="65" spans="1:6" ht="15.75" customHeight="1" x14ac:dyDescent="0.3">
      <c r="A65" s="6"/>
      <c r="C65" s="43"/>
      <c r="D65" s="43"/>
      <c r="E65" s="43"/>
      <c r="F65" s="43"/>
    </row>
    <row r="66" spans="1:6" ht="15.75" customHeight="1" x14ac:dyDescent="0.3">
      <c r="A66" s="6"/>
      <c r="C66" s="43"/>
      <c r="D66" s="43"/>
      <c r="E66" s="43"/>
      <c r="F66" s="43"/>
    </row>
    <row r="67" spans="1:6" ht="15.75" customHeight="1" x14ac:dyDescent="0.3">
      <c r="A67" s="6"/>
      <c r="C67" s="43"/>
      <c r="D67" s="43"/>
      <c r="E67" s="43"/>
      <c r="F67" s="43"/>
    </row>
    <row r="68" spans="1:6" ht="15.75" customHeight="1" x14ac:dyDescent="0.3">
      <c r="A68" s="6"/>
      <c r="C68" s="43"/>
      <c r="D68" s="43"/>
      <c r="E68" s="43"/>
      <c r="F68" s="43"/>
    </row>
    <row r="69" spans="1:6" ht="15.75" customHeight="1" x14ac:dyDescent="0.3">
      <c r="A69" s="252"/>
      <c r="B69" s="252"/>
      <c r="C69" s="43"/>
      <c r="D69" s="43"/>
      <c r="E69" s="43"/>
      <c r="F69" s="43"/>
    </row>
    <row r="70" spans="1:6" ht="15.75" customHeight="1" x14ac:dyDescent="0.3">
      <c r="A70" s="34"/>
      <c r="B70" s="34" t="s">
        <v>29</v>
      </c>
      <c r="C70" s="43"/>
      <c r="D70" s="43"/>
      <c r="E70" s="43"/>
      <c r="F70" s="43"/>
    </row>
    <row r="71" spans="1:6" ht="16.5" customHeight="1" x14ac:dyDescent="0.3">
      <c r="A71" s="264"/>
      <c r="B71" s="264"/>
      <c r="C71" s="43"/>
      <c r="D71" s="43"/>
      <c r="E71" s="43"/>
      <c r="F71" s="43"/>
    </row>
    <row r="72" spans="1:6" x14ac:dyDescent="0.3">
      <c r="A72" s="251"/>
      <c r="B72" s="251"/>
      <c r="C72" s="256" t="s">
        <v>30</v>
      </c>
      <c r="D72" s="256"/>
      <c r="E72" s="256"/>
      <c r="F72" s="256"/>
    </row>
    <row r="73" spans="1:6" ht="38.25" customHeight="1" x14ac:dyDescent="0.3">
      <c r="A73" s="254"/>
      <c r="B73" s="255"/>
      <c r="C73" s="39"/>
      <c r="D73" s="8"/>
      <c r="E73" s="250"/>
      <c r="F73" s="250"/>
    </row>
    <row r="74" spans="1:6" ht="10.5" customHeight="1" x14ac:dyDescent="0.3">
      <c r="A74" s="251"/>
      <c r="B74" s="251"/>
      <c r="C74" s="39"/>
      <c r="D74" s="40"/>
      <c r="E74" s="250"/>
      <c r="F74" s="250"/>
    </row>
    <row r="75" spans="1:6" ht="25.5" customHeight="1" x14ac:dyDescent="0.3">
      <c r="A75" s="39"/>
      <c r="B75" s="39"/>
      <c r="C75" s="39"/>
      <c r="D75" s="40"/>
      <c r="E75" s="41"/>
      <c r="F75" s="41"/>
    </row>
    <row r="76" spans="1:6" ht="16.5" customHeight="1" x14ac:dyDescent="0.3">
      <c r="A76" s="249"/>
      <c r="B76" s="249"/>
      <c r="C76" s="8"/>
      <c r="D76" s="8"/>
      <c r="E76" s="250"/>
      <c r="F76" s="250"/>
    </row>
    <row r="77" spans="1:6" x14ac:dyDescent="0.3">
      <c r="A77" s="251"/>
      <c r="B77" s="251"/>
      <c r="C77" s="39"/>
      <c r="D77" s="40"/>
      <c r="E77" s="250"/>
      <c r="F77" s="250"/>
    </row>
    <row r="78" spans="1:6" x14ac:dyDescent="0.3">
      <c r="A78" s="38"/>
      <c r="B78" s="38"/>
      <c r="C78" s="38"/>
    </row>
  </sheetData>
  <mergeCells count="29"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78"/>
  <sheetViews>
    <sheetView topLeftCell="A21" zoomScale="80" zoomScaleNormal="80" workbookViewId="0">
      <selection activeCell="B27" sqref="B27"/>
    </sheetView>
  </sheetViews>
  <sheetFormatPr defaultColWidth="9.140625" defaultRowHeight="20.25" x14ac:dyDescent="0.3"/>
  <cols>
    <col min="1" max="1" width="6.42578125" style="7" bestFit="1" customWidth="1"/>
    <col min="2" max="2" width="72.7109375" style="6" customWidth="1"/>
    <col min="3" max="3" width="9" style="35" bestFit="1" customWidth="1"/>
    <col min="4" max="4" width="12.28515625" style="7" bestFit="1" customWidth="1"/>
    <col min="5" max="5" width="11.28515625" style="42" customWidth="1"/>
    <col min="6" max="6" width="18.42578125" style="42" customWidth="1"/>
    <col min="7" max="16384" width="9.140625" style="6"/>
  </cols>
  <sheetData>
    <row r="1" spans="1:10" s="2" customFormat="1" ht="23.25" x14ac:dyDescent="0.35">
      <c r="A1" s="1"/>
      <c r="C1" s="3"/>
      <c r="D1" s="1"/>
      <c r="E1" s="277" t="s">
        <v>10</v>
      </c>
      <c r="F1" s="277"/>
    </row>
    <row r="2" spans="1:10" s="2" customFormat="1" ht="23.25" x14ac:dyDescent="0.35">
      <c r="A2" s="1"/>
      <c r="C2" s="3"/>
      <c r="D2" s="1"/>
      <c r="E2" s="4"/>
      <c r="F2" s="4"/>
    </row>
    <row r="3" spans="1:10" s="2" customFormat="1" ht="22.9" customHeight="1" x14ac:dyDescent="0.35">
      <c r="A3" s="35"/>
      <c r="B3" s="45" t="s">
        <v>11</v>
      </c>
      <c r="C3" s="253" t="s">
        <v>77</v>
      </c>
      <c r="D3" s="253"/>
      <c r="E3" s="253"/>
      <c r="F3" s="253"/>
      <c r="G3" s="6"/>
    </row>
    <row r="4" spans="1:10" s="2" customFormat="1" ht="6.75" customHeight="1" x14ac:dyDescent="0.35">
      <c r="A4" s="35"/>
      <c r="B4" s="45"/>
      <c r="C4" s="46"/>
      <c r="D4" s="46"/>
      <c r="E4" s="63"/>
      <c r="F4" s="46"/>
      <c r="G4" s="6"/>
    </row>
    <row r="5" spans="1:10" s="2" customFormat="1" ht="21.75" customHeight="1" x14ac:dyDescent="0.35">
      <c r="A5" s="7"/>
      <c r="B5" s="47" t="s">
        <v>12</v>
      </c>
      <c r="C5" s="253" t="s">
        <v>77</v>
      </c>
      <c r="D5" s="253"/>
      <c r="E5" s="253"/>
      <c r="F5" s="253"/>
      <c r="G5" s="6"/>
    </row>
    <row r="6" spans="1:10" s="2" customFormat="1" ht="11.25" customHeight="1" x14ac:dyDescent="0.35">
      <c r="A6" s="7"/>
      <c r="B6" s="47"/>
      <c r="C6" s="46"/>
      <c r="D6" s="46"/>
      <c r="E6" s="63"/>
      <c r="F6" s="46"/>
      <c r="G6" s="6"/>
    </row>
    <row r="7" spans="1:10" s="5" customFormat="1" ht="26.25" customHeight="1" x14ac:dyDescent="0.25">
      <c r="A7" s="35"/>
      <c r="B7" s="48" t="s">
        <v>13</v>
      </c>
      <c r="C7" s="252" t="s">
        <v>25</v>
      </c>
      <c r="D7" s="252"/>
      <c r="E7" s="252"/>
      <c r="F7" s="252"/>
      <c r="G7" s="252"/>
    </row>
    <row r="8" spans="1:10" s="2" customFormat="1" ht="102" customHeight="1" x14ac:dyDescent="0.35">
      <c r="A8" s="7"/>
      <c r="B8" s="48" t="s">
        <v>14</v>
      </c>
      <c r="C8" s="253" t="s">
        <v>78</v>
      </c>
      <c r="D8" s="253"/>
      <c r="E8" s="253"/>
      <c r="F8" s="253"/>
      <c r="G8" s="6"/>
      <c r="J8" s="1"/>
    </row>
    <row r="9" spans="1:10" s="2" customFormat="1" ht="18.75" customHeight="1" x14ac:dyDescent="0.35">
      <c r="A9" s="7"/>
      <c r="B9" s="48"/>
      <c r="C9" s="253"/>
      <c r="D9" s="253"/>
      <c r="E9" s="253"/>
      <c r="F9" s="253"/>
      <c r="G9" s="6"/>
      <c r="J9" s="1"/>
    </row>
    <row r="10" spans="1:10" ht="30" customHeight="1" x14ac:dyDescent="0.3">
      <c r="A10" s="278" t="s">
        <v>104</v>
      </c>
      <c r="B10" s="278"/>
      <c r="C10" s="278"/>
      <c r="D10" s="278"/>
      <c r="E10" s="278"/>
      <c r="F10" s="278"/>
      <c r="J10" s="7"/>
    </row>
    <row r="11" spans="1:10" ht="29.25" customHeight="1" thickBot="1" x14ac:dyDescent="0.35">
      <c r="A11" s="8"/>
      <c r="B11" s="279" t="s">
        <v>15</v>
      </c>
      <c r="C11" s="279"/>
      <c r="D11" s="279"/>
      <c r="E11" s="279"/>
      <c r="F11" s="279"/>
      <c r="J11" s="7"/>
    </row>
    <row r="12" spans="1:10" ht="16.5" customHeight="1" x14ac:dyDescent="0.3">
      <c r="A12" s="265" t="s">
        <v>16</v>
      </c>
      <c r="B12" s="268" t="s">
        <v>0</v>
      </c>
      <c r="C12" s="271" t="s">
        <v>17</v>
      </c>
      <c r="D12" s="268" t="s">
        <v>18</v>
      </c>
      <c r="E12" s="274" t="s">
        <v>19</v>
      </c>
      <c r="F12" s="257" t="s">
        <v>20</v>
      </c>
    </row>
    <row r="13" spans="1:10" ht="21.75" customHeight="1" x14ac:dyDescent="0.3">
      <c r="A13" s="266"/>
      <c r="B13" s="269"/>
      <c r="C13" s="272"/>
      <c r="D13" s="269"/>
      <c r="E13" s="275"/>
      <c r="F13" s="258"/>
    </row>
    <row r="14" spans="1:10" ht="33" customHeight="1" thickBot="1" x14ac:dyDescent="0.35">
      <c r="A14" s="267"/>
      <c r="B14" s="270"/>
      <c r="C14" s="273"/>
      <c r="D14" s="270"/>
      <c r="E14" s="276"/>
      <c r="F14" s="259"/>
    </row>
    <row r="15" spans="1:10" x14ac:dyDescent="0.3">
      <c r="A15" s="9">
        <v>1</v>
      </c>
      <c r="B15" s="10">
        <v>2</v>
      </c>
      <c r="C15" s="11">
        <v>3</v>
      </c>
      <c r="D15" s="10">
        <v>4</v>
      </c>
      <c r="E15" s="12">
        <v>5</v>
      </c>
      <c r="F15" s="13">
        <v>6</v>
      </c>
    </row>
    <row r="16" spans="1:10" ht="40.5" x14ac:dyDescent="0.3">
      <c r="A16" s="9"/>
      <c r="B16" s="11" t="s">
        <v>63</v>
      </c>
      <c r="C16" s="11"/>
      <c r="D16" s="10"/>
      <c r="E16" s="12"/>
      <c r="F16" s="13"/>
    </row>
    <row r="17" spans="1:6" s="54" customFormat="1" ht="18.75" x14ac:dyDescent="0.3">
      <c r="A17" s="49">
        <v>1</v>
      </c>
      <c r="B17" s="60" t="s">
        <v>64</v>
      </c>
      <c r="C17" s="51" t="s">
        <v>27</v>
      </c>
      <c r="D17" s="52">
        <v>1417</v>
      </c>
      <c r="E17" s="69">
        <v>10</v>
      </c>
      <c r="F17" s="53">
        <f t="shared" ref="F17:F28" si="0">D17*E17</f>
        <v>14170</v>
      </c>
    </row>
    <row r="18" spans="1:6" s="54" customFormat="1" ht="18.75" x14ac:dyDescent="0.3">
      <c r="A18" s="49">
        <v>2</v>
      </c>
      <c r="B18" s="57" t="s">
        <v>38</v>
      </c>
      <c r="C18" s="51" t="s">
        <v>21</v>
      </c>
      <c r="D18" s="167">
        <v>540</v>
      </c>
      <c r="E18" s="210">
        <v>75</v>
      </c>
      <c r="F18" s="53">
        <f t="shared" si="0"/>
        <v>40500</v>
      </c>
    </row>
    <row r="19" spans="1:6" s="54" customFormat="1" ht="18.75" x14ac:dyDescent="0.3">
      <c r="A19" s="49">
        <v>3</v>
      </c>
      <c r="B19" s="50" t="s">
        <v>79</v>
      </c>
      <c r="C19" s="51" t="s">
        <v>1</v>
      </c>
      <c r="D19" s="167"/>
      <c r="E19" s="56">
        <v>200</v>
      </c>
      <c r="F19" s="53">
        <f t="shared" si="0"/>
        <v>0</v>
      </c>
    </row>
    <row r="20" spans="1:6" s="54" customFormat="1" ht="18.75" x14ac:dyDescent="0.3">
      <c r="A20" s="49">
        <v>4</v>
      </c>
      <c r="B20" s="50" t="s">
        <v>80</v>
      </c>
      <c r="C20" s="51" t="s">
        <v>1</v>
      </c>
      <c r="D20" s="167"/>
      <c r="E20" s="195">
        <v>590</v>
      </c>
      <c r="F20" s="53">
        <f t="shared" si="0"/>
        <v>0</v>
      </c>
    </row>
    <row r="21" spans="1:6" s="54" customFormat="1" ht="18.75" x14ac:dyDescent="0.3">
      <c r="A21" s="49">
        <v>5</v>
      </c>
      <c r="B21" s="50" t="s">
        <v>43</v>
      </c>
      <c r="C21" s="51" t="s">
        <v>6</v>
      </c>
      <c r="D21" s="167">
        <v>0</v>
      </c>
      <c r="E21" s="56">
        <v>950</v>
      </c>
      <c r="F21" s="53">
        <f t="shared" si="0"/>
        <v>0</v>
      </c>
    </row>
    <row r="22" spans="1:6" s="54" customFormat="1" ht="18.75" x14ac:dyDescent="0.3">
      <c r="A22" s="49">
        <v>6</v>
      </c>
      <c r="B22" s="50" t="s">
        <v>105</v>
      </c>
      <c r="C22" s="51" t="s">
        <v>6</v>
      </c>
      <c r="D22" s="167">
        <v>71.5</v>
      </c>
      <c r="E22" s="56">
        <v>946</v>
      </c>
      <c r="F22" s="53">
        <f t="shared" si="0"/>
        <v>67639</v>
      </c>
    </row>
    <row r="23" spans="1:6" s="54" customFormat="1" ht="18.75" x14ac:dyDescent="0.3">
      <c r="A23" s="49">
        <v>7</v>
      </c>
      <c r="B23" s="50" t="s">
        <v>31</v>
      </c>
      <c r="C23" s="51" t="s">
        <v>32</v>
      </c>
      <c r="D23" s="167">
        <v>100</v>
      </c>
      <c r="E23" s="56">
        <v>1.4</v>
      </c>
      <c r="F23" s="53">
        <f t="shared" si="0"/>
        <v>140</v>
      </c>
    </row>
    <row r="24" spans="1:6" s="54" customFormat="1" ht="18.75" x14ac:dyDescent="0.3">
      <c r="A24" s="49"/>
      <c r="B24" s="50" t="s">
        <v>93</v>
      </c>
      <c r="C24" s="51" t="s">
        <v>32</v>
      </c>
      <c r="D24" s="167">
        <v>70</v>
      </c>
      <c r="E24" s="56">
        <v>1.4</v>
      </c>
      <c r="F24" s="53">
        <f t="shared" si="0"/>
        <v>98</v>
      </c>
    </row>
    <row r="25" spans="1:6" s="54" customFormat="1" ht="18.75" x14ac:dyDescent="0.3">
      <c r="A25" s="49">
        <v>8</v>
      </c>
      <c r="B25" s="50" t="s">
        <v>33</v>
      </c>
      <c r="C25" s="51" t="s">
        <v>32</v>
      </c>
      <c r="D25" s="167">
        <v>0</v>
      </c>
      <c r="E25" s="56">
        <v>0</v>
      </c>
      <c r="F25" s="53">
        <f t="shared" si="0"/>
        <v>0</v>
      </c>
    </row>
    <row r="26" spans="1:6" s="54" customFormat="1" ht="18.75" x14ac:dyDescent="0.3">
      <c r="A26" s="49">
        <v>9</v>
      </c>
      <c r="B26" s="50" t="s">
        <v>34</v>
      </c>
      <c r="C26" s="51" t="s">
        <v>5</v>
      </c>
      <c r="D26" s="167">
        <v>0</v>
      </c>
      <c r="E26" s="56">
        <v>0</v>
      </c>
      <c r="F26" s="53">
        <f t="shared" si="0"/>
        <v>0</v>
      </c>
    </row>
    <row r="27" spans="1:6" s="54" customFormat="1" ht="18.75" x14ac:dyDescent="0.3">
      <c r="A27" s="49">
        <v>10</v>
      </c>
      <c r="B27" s="50" t="s">
        <v>35</v>
      </c>
      <c r="C27" s="51" t="s">
        <v>32</v>
      </c>
      <c r="D27" s="167">
        <v>0</v>
      </c>
      <c r="E27" s="56">
        <v>0</v>
      </c>
      <c r="F27" s="53">
        <f t="shared" si="0"/>
        <v>0</v>
      </c>
    </row>
    <row r="28" spans="1:6" s="54" customFormat="1" ht="18.75" x14ac:dyDescent="0.3">
      <c r="A28" s="49">
        <v>11</v>
      </c>
      <c r="B28" s="50" t="s">
        <v>44</v>
      </c>
      <c r="C28" s="51" t="s">
        <v>5</v>
      </c>
      <c r="D28" s="167">
        <v>0</v>
      </c>
      <c r="E28" s="56">
        <v>0</v>
      </c>
      <c r="F28" s="53">
        <f t="shared" si="0"/>
        <v>0</v>
      </c>
    </row>
    <row r="29" spans="1:6" s="54" customFormat="1" ht="18.75" x14ac:dyDescent="0.3">
      <c r="A29" s="49"/>
      <c r="B29" s="50"/>
      <c r="C29" s="51"/>
      <c r="D29" s="167"/>
      <c r="E29" s="61"/>
      <c r="F29" s="53"/>
    </row>
    <row r="30" spans="1:6" s="54" customFormat="1" x14ac:dyDescent="0.3">
      <c r="A30" s="14"/>
      <c r="B30" s="11" t="s">
        <v>62</v>
      </c>
      <c r="C30" s="51"/>
      <c r="D30" s="167"/>
      <c r="E30" s="56"/>
      <c r="F30" s="53"/>
    </row>
    <row r="31" spans="1:6" s="54" customFormat="1" x14ac:dyDescent="0.3">
      <c r="A31" s="14">
        <v>1</v>
      </c>
      <c r="B31" s="50" t="s">
        <v>61</v>
      </c>
      <c r="C31" s="51" t="s">
        <v>27</v>
      </c>
      <c r="D31" s="206">
        <f>60707/25</f>
        <v>2428.2800000000002</v>
      </c>
      <c r="E31" s="207">
        <v>2</v>
      </c>
      <c r="F31" s="72">
        <f>D31*E31</f>
        <v>4856.5600000000004</v>
      </c>
    </row>
    <row r="32" spans="1:6" s="54" customFormat="1" x14ac:dyDescent="0.3">
      <c r="A32" s="14">
        <v>2</v>
      </c>
      <c r="B32" s="50" t="s">
        <v>54</v>
      </c>
      <c r="C32" s="51" t="s">
        <v>5</v>
      </c>
      <c r="D32" s="206">
        <v>15264</v>
      </c>
      <c r="E32" s="208">
        <v>0.42</v>
      </c>
      <c r="F32" s="72">
        <f>D32*E32</f>
        <v>6410.88</v>
      </c>
    </row>
    <row r="33" spans="1:13" s="54" customFormat="1" x14ac:dyDescent="0.3">
      <c r="A33" s="14">
        <v>3</v>
      </c>
      <c r="B33" s="50" t="s">
        <v>55</v>
      </c>
      <c r="C33" s="51" t="s">
        <v>5</v>
      </c>
      <c r="D33" s="206">
        <v>45443</v>
      </c>
      <c r="E33" s="208">
        <v>0.47</v>
      </c>
      <c r="F33" s="72">
        <f>D33*E33</f>
        <v>21358.21</v>
      </c>
    </row>
    <row r="34" spans="1:13" s="54" customFormat="1" x14ac:dyDescent="0.3">
      <c r="A34" s="14">
        <v>4</v>
      </c>
      <c r="B34" s="50" t="s">
        <v>76</v>
      </c>
      <c r="C34" s="51" t="s">
        <v>6</v>
      </c>
      <c r="D34" s="167">
        <v>120</v>
      </c>
      <c r="E34" s="194">
        <v>139.83000000000001</v>
      </c>
      <c r="F34" s="72">
        <f>D34*E34</f>
        <v>16779.600000000002</v>
      </c>
    </row>
    <row r="35" spans="1:13" s="54" customFormat="1" ht="18.75" x14ac:dyDescent="0.3">
      <c r="A35" s="49"/>
      <c r="B35" s="50"/>
      <c r="C35" s="51"/>
      <c r="D35" s="52"/>
      <c r="E35" s="56"/>
      <c r="F35" s="53"/>
      <c r="M35" s="54" t="s">
        <v>45</v>
      </c>
    </row>
    <row r="36" spans="1:13" s="54" customFormat="1" ht="18.75" x14ac:dyDescent="0.3">
      <c r="A36" s="49"/>
      <c r="B36" s="50"/>
      <c r="C36" s="51"/>
      <c r="D36" s="52"/>
      <c r="E36" s="56"/>
      <c r="F36" s="53"/>
    </row>
    <row r="37" spans="1:13" s="54" customFormat="1" ht="18.75" x14ac:dyDescent="0.3">
      <c r="A37" s="49"/>
      <c r="B37" s="50"/>
      <c r="C37" s="51"/>
      <c r="D37" s="52"/>
      <c r="E37" s="56"/>
      <c r="F37" s="53"/>
    </row>
    <row r="38" spans="1:13" s="54" customFormat="1" ht="18.75" x14ac:dyDescent="0.3">
      <c r="A38" s="49"/>
      <c r="B38" s="50"/>
      <c r="C38" s="51"/>
      <c r="D38" s="52"/>
      <c r="E38" s="56"/>
      <c r="F38" s="53"/>
    </row>
    <row r="39" spans="1:13" s="54" customFormat="1" ht="18.75" x14ac:dyDescent="0.3">
      <c r="A39" s="49"/>
      <c r="B39" s="50"/>
      <c r="C39" s="51"/>
      <c r="D39" s="52"/>
      <c r="E39" s="56"/>
      <c r="F39" s="53"/>
    </row>
    <row r="40" spans="1:13" s="54" customFormat="1" ht="18.75" x14ac:dyDescent="0.3">
      <c r="A40" s="49"/>
      <c r="B40" s="50"/>
      <c r="C40" s="51"/>
      <c r="D40" s="52"/>
      <c r="E40" s="56"/>
      <c r="F40" s="53"/>
    </row>
    <row r="41" spans="1:13" s="54" customFormat="1" ht="18.75" x14ac:dyDescent="0.3">
      <c r="A41" s="49"/>
      <c r="B41" s="50"/>
      <c r="C41" s="51"/>
      <c r="D41" s="52"/>
      <c r="E41" s="56"/>
      <c r="F41" s="53"/>
    </row>
    <row r="42" spans="1:13" s="54" customFormat="1" ht="18.75" x14ac:dyDescent="0.3">
      <c r="A42" s="49"/>
      <c r="B42" s="50"/>
      <c r="C42" s="51"/>
      <c r="D42" s="52"/>
      <c r="E42" s="56"/>
      <c r="F42" s="53"/>
    </row>
    <row r="43" spans="1:13" s="54" customFormat="1" ht="18.75" x14ac:dyDescent="0.3">
      <c r="A43" s="49"/>
      <c r="B43" s="50"/>
      <c r="C43" s="51"/>
      <c r="D43" s="52"/>
      <c r="E43" s="56"/>
      <c r="F43" s="53"/>
    </row>
    <row r="44" spans="1:13" s="54" customFormat="1" ht="18.75" x14ac:dyDescent="0.3">
      <c r="A44" s="49"/>
      <c r="B44" s="50"/>
      <c r="C44" s="51"/>
      <c r="D44" s="52"/>
      <c r="E44" s="56"/>
      <c r="F44" s="53"/>
    </row>
    <row r="45" spans="1:13" s="54" customFormat="1" ht="18.75" x14ac:dyDescent="0.3">
      <c r="A45" s="49"/>
      <c r="B45" s="50"/>
      <c r="C45" s="51"/>
      <c r="D45" s="52"/>
      <c r="E45" s="56"/>
      <c r="F45" s="53"/>
    </row>
    <row r="46" spans="1:13" s="54" customFormat="1" ht="18.75" x14ac:dyDescent="0.3">
      <c r="A46" s="49"/>
      <c r="B46" s="50"/>
      <c r="C46" s="51"/>
      <c r="D46" s="52"/>
      <c r="E46" s="56"/>
      <c r="F46" s="53"/>
    </row>
    <row r="47" spans="1:13" s="54" customFormat="1" ht="18.75" x14ac:dyDescent="0.3">
      <c r="A47" s="49"/>
      <c r="B47" s="50"/>
      <c r="C47" s="51"/>
      <c r="D47" s="52"/>
      <c r="E47" s="56"/>
      <c r="F47" s="53"/>
    </row>
    <row r="48" spans="1:13" s="54" customFormat="1" ht="18.75" x14ac:dyDescent="0.3">
      <c r="A48" s="49"/>
      <c r="B48" s="50"/>
      <c r="C48" s="51"/>
      <c r="D48" s="52"/>
      <c r="E48" s="56"/>
      <c r="F48" s="53"/>
    </row>
    <row r="49" spans="1:6" s="54" customFormat="1" ht="18.75" x14ac:dyDescent="0.3">
      <c r="A49" s="49"/>
      <c r="B49" s="50"/>
      <c r="C49" s="51"/>
      <c r="D49" s="52"/>
      <c r="E49" s="56"/>
      <c r="F49" s="53"/>
    </row>
    <row r="50" spans="1:6" s="54" customFormat="1" ht="18.75" x14ac:dyDescent="0.3">
      <c r="A50" s="49"/>
      <c r="B50" s="50"/>
      <c r="C50" s="51"/>
      <c r="D50" s="52"/>
      <c r="E50" s="61"/>
      <c r="F50" s="53"/>
    </row>
    <row r="51" spans="1:6" s="54" customFormat="1" ht="18.75" x14ac:dyDescent="0.3">
      <c r="A51" s="49"/>
      <c r="B51" s="50"/>
      <c r="C51" s="51"/>
      <c r="D51" s="52"/>
      <c r="E51" s="61"/>
      <c r="F51" s="53"/>
    </row>
    <row r="52" spans="1:6" x14ac:dyDescent="0.3">
      <c r="A52" s="49">
        <v>22</v>
      </c>
      <c r="B52" s="44"/>
      <c r="C52" s="16"/>
      <c r="D52" s="17"/>
      <c r="E52" s="18"/>
      <c r="F52" s="19"/>
    </row>
    <row r="53" spans="1:6" x14ac:dyDescent="0.3">
      <c r="A53" s="49">
        <v>23</v>
      </c>
      <c r="B53" s="20"/>
      <c r="C53" s="16"/>
      <c r="D53" s="17"/>
      <c r="E53" s="18"/>
      <c r="F53" s="19"/>
    </row>
    <row r="54" spans="1:6" s="25" customFormat="1" ht="21.75" customHeight="1" x14ac:dyDescent="0.35">
      <c r="A54" s="260" t="s">
        <v>22</v>
      </c>
      <c r="B54" s="261"/>
      <c r="C54" s="22"/>
      <c r="D54" s="22"/>
      <c r="E54" s="23"/>
      <c r="F54" s="24">
        <f>SUM(F17:F53)</f>
        <v>171952.25</v>
      </c>
    </row>
    <row r="55" spans="1:6" s="25" customFormat="1" ht="21.75" customHeight="1" x14ac:dyDescent="0.35">
      <c r="A55" s="260" t="s">
        <v>23</v>
      </c>
      <c r="B55" s="261"/>
      <c r="C55" s="22"/>
      <c r="D55" s="22"/>
      <c r="E55" s="23"/>
      <c r="F55" s="24">
        <f>F54*0.18</f>
        <v>30951.404999999999</v>
      </c>
    </row>
    <row r="56" spans="1:6" s="25" customFormat="1" ht="21.75" customHeight="1" thickBot="1" x14ac:dyDescent="0.4">
      <c r="A56" s="262" t="s">
        <v>24</v>
      </c>
      <c r="B56" s="263"/>
      <c r="C56" s="26"/>
      <c r="D56" s="26"/>
      <c r="E56" s="27"/>
      <c r="F56" s="28">
        <f>SUM(F54:F55)</f>
        <v>202903.655</v>
      </c>
    </row>
    <row r="57" spans="1:6" s="33" customFormat="1" ht="18.75" customHeight="1" x14ac:dyDescent="0.3">
      <c r="A57" s="29"/>
      <c r="B57" s="29"/>
      <c r="C57" s="30"/>
      <c r="D57" s="30"/>
      <c r="E57" s="31"/>
      <c r="F57" s="32"/>
    </row>
    <row r="58" spans="1:6" s="33" customFormat="1" ht="18.75" customHeight="1" x14ac:dyDescent="0.3">
      <c r="A58" s="29"/>
      <c r="B58" s="29"/>
      <c r="C58" s="30"/>
      <c r="D58" s="30"/>
      <c r="E58" s="31"/>
      <c r="F58" s="32"/>
    </row>
    <row r="59" spans="1:6" s="33" customFormat="1" ht="18.75" customHeight="1" x14ac:dyDescent="0.3">
      <c r="A59" s="29"/>
      <c r="B59" s="29"/>
      <c r="C59" s="30"/>
      <c r="D59" s="30"/>
      <c r="E59" s="31"/>
      <c r="F59" s="32"/>
    </row>
    <row r="60" spans="1:6" ht="18.75" customHeight="1" x14ac:dyDescent="0.3">
      <c r="A60" s="8"/>
      <c r="B60" s="34"/>
      <c r="D60" s="35"/>
      <c r="E60" s="36"/>
      <c r="F60" s="37"/>
    </row>
    <row r="61" spans="1:6" s="38" customFormat="1" x14ac:dyDescent="0.3">
      <c r="A61" s="251" t="s">
        <v>28</v>
      </c>
      <c r="B61" s="251"/>
      <c r="C61" s="251"/>
      <c r="D61" s="251"/>
      <c r="E61" s="251"/>
      <c r="F61" s="251"/>
    </row>
    <row r="62" spans="1:6" ht="18.75" customHeight="1" x14ac:dyDescent="0.3">
      <c r="A62" s="8"/>
      <c r="B62" s="34"/>
      <c r="C62" s="43"/>
      <c r="D62" s="43"/>
      <c r="E62" s="43" t="s">
        <v>30</v>
      </c>
      <c r="F62" s="43"/>
    </row>
    <row r="63" spans="1:6" ht="15.75" customHeight="1" x14ac:dyDescent="0.3">
      <c r="A63" s="6"/>
      <c r="C63" s="43"/>
      <c r="D63" s="43"/>
      <c r="E63" s="43"/>
      <c r="F63" s="43"/>
    </row>
    <row r="64" spans="1:6" ht="15.75" customHeight="1" x14ac:dyDescent="0.3">
      <c r="A64" s="6"/>
      <c r="C64" s="43"/>
      <c r="D64" s="43"/>
      <c r="E64" s="43"/>
      <c r="F64" s="43"/>
    </row>
    <row r="65" spans="1:6" ht="15.75" customHeight="1" x14ac:dyDescent="0.3">
      <c r="A65" s="6"/>
      <c r="C65" s="43"/>
      <c r="D65" s="43"/>
      <c r="E65" s="43"/>
      <c r="F65" s="43"/>
    </row>
    <row r="66" spans="1:6" ht="15.75" customHeight="1" x14ac:dyDescent="0.3">
      <c r="A66" s="6"/>
      <c r="C66" s="43"/>
      <c r="D66" s="43"/>
      <c r="E66" s="43"/>
      <c r="F66" s="43"/>
    </row>
    <row r="67" spans="1:6" ht="15.75" customHeight="1" x14ac:dyDescent="0.3">
      <c r="A67" s="6"/>
      <c r="C67" s="43"/>
      <c r="D67" s="43"/>
      <c r="E67" s="43"/>
      <c r="F67" s="43"/>
    </row>
    <row r="68" spans="1:6" ht="15.75" customHeight="1" x14ac:dyDescent="0.3">
      <c r="A68" s="6"/>
      <c r="C68" s="43"/>
      <c r="D68" s="43"/>
      <c r="E68" s="43"/>
      <c r="F68" s="43"/>
    </row>
    <row r="69" spans="1:6" ht="15.75" customHeight="1" x14ac:dyDescent="0.3">
      <c r="A69" s="252"/>
      <c r="B69" s="252"/>
      <c r="C69" s="43"/>
      <c r="D69" s="43"/>
      <c r="E69" s="43"/>
      <c r="F69" s="43"/>
    </row>
    <row r="70" spans="1:6" ht="15.75" customHeight="1" x14ac:dyDescent="0.3">
      <c r="A70" s="34"/>
      <c r="B70" s="34" t="s">
        <v>29</v>
      </c>
      <c r="C70" s="43"/>
      <c r="D70" s="43"/>
      <c r="E70" s="43"/>
      <c r="F70" s="43"/>
    </row>
    <row r="71" spans="1:6" ht="16.5" customHeight="1" x14ac:dyDescent="0.3">
      <c r="A71" s="264"/>
      <c r="B71" s="264"/>
      <c r="C71" s="43"/>
      <c r="D71" s="43"/>
      <c r="E71" s="43"/>
      <c r="F71" s="43"/>
    </row>
    <row r="72" spans="1:6" x14ac:dyDescent="0.3">
      <c r="A72" s="251"/>
      <c r="B72" s="251"/>
      <c r="C72" s="256" t="s">
        <v>30</v>
      </c>
      <c r="D72" s="256"/>
      <c r="E72" s="256"/>
      <c r="F72" s="256"/>
    </row>
    <row r="73" spans="1:6" ht="38.25" customHeight="1" x14ac:dyDescent="0.3">
      <c r="A73" s="254"/>
      <c r="B73" s="255"/>
      <c r="C73" s="39"/>
      <c r="D73" s="8"/>
      <c r="E73" s="250"/>
      <c r="F73" s="250"/>
    </row>
    <row r="74" spans="1:6" ht="10.5" customHeight="1" x14ac:dyDescent="0.3">
      <c r="A74" s="251"/>
      <c r="B74" s="251"/>
      <c r="C74" s="39"/>
      <c r="D74" s="40"/>
      <c r="E74" s="250"/>
      <c r="F74" s="250"/>
    </row>
    <row r="75" spans="1:6" ht="25.5" customHeight="1" x14ac:dyDescent="0.3">
      <c r="A75" s="39"/>
      <c r="B75" s="39"/>
      <c r="C75" s="39"/>
      <c r="D75" s="40"/>
      <c r="E75" s="41"/>
      <c r="F75" s="41"/>
    </row>
    <row r="76" spans="1:6" ht="16.5" customHeight="1" x14ac:dyDescent="0.3">
      <c r="A76" s="249"/>
      <c r="B76" s="249"/>
      <c r="C76" s="8"/>
      <c r="D76" s="8"/>
      <c r="E76" s="250"/>
      <c r="F76" s="250"/>
    </row>
    <row r="77" spans="1:6" x14ac:dyDescent="0.3">
      <c r="A77" s="251"/>
      <c r="B77" s="251"/>
      <c r="C77" s="39"/>
      <c r="D77" s="40"/>
      <c r="E77" s="250"/>
      <c r="F77" s="250"/>
    </row>
    <row r="78" spans="1:6" x14ac:dyDescent="0.3">
      <c r="A78" s="38"/>
      <c r="B78" s="38"/>
      <c r="C78" s="38"/>
    </row>
  </sheetData>
  <mergeCells count="29">
    <mergeCell ref="A76:B76"/>
    <mergeCell ref="E76:F76"/>
    <mergeCell ref="A77:B77"/>
    <mergeCell ref="E77:F77"/>
    <mergeCell ref="A72:B72"/>
    <mergeCell ref="C72:F72"/>
    <mergeCell ref="A73:B73"/>
    <mergeCell ref="E73:F73"/>
    <mergeCell ref="A74:B74"/>
    <mergeCell ref="E74:F74"/>
    <mergeCell ref="A71:B71"/>
    <mergeCell ref="B11:F11"/>
    <mergeCell ref="A12:A14"/>
    <mergeCell ref="B12:B14"/>
    <mergeCell ref="C12:C14"/>
    <mergeCell ref="D12:D14"/>
    <mergeCell ref="E12:E14"/>
    <mergeCell ref="F12:F14"/>
    <mergeCell ref="A54:B54"/>
    <mergeCell ref="A55:B55"/>
    <mergeCell ref="A56:B56"/>
    <mergeCell ref="A61:F61"/>
    <mergeCell ref="A69:B69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iyul-dekabr 2018</vt:lpstr>
      <vt:lpstr>iyul-dekabr2018</vt:lpstr>
      <vt:lpstr>qaraj iyul-dekabr 2018</vt:lpstr>
      <vt:lpstr>sıfır iyul-dekabr 2018</vt:lpstr>
      <vt:lpstr>Q.Y iyul-dekabr 2018</vt:lpstr>
      <vt:lpstr>+8,55</vt:lpstr>
      <vt:lpstr>+12,00</vt:lpstr>
      <vt:lpstr>+15,450</vt:lpstr>
      <vt:lpstr>+18,90</vt:lpstr>
      <vt:lpstr>+22,35 +25,80</vt:lpstr>
      <vt:lpstr>+29,250 +32,7</vt:lpstr>
      <vt:lpstr>+36,15</vt:lpstr>
      <vt:lpstr>+39,60</vt:lpstr>
      <vt:lpstr>+43,05</vt:lpstr>
      <vt:lpstr>+46,50</vt:lpstr>
      <vt:lpstr>+49.95</vt:lpstr>
      <vt:lpstr>+53.40</vt:lpstr>
      <vt:lpstr>+56.85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2022-10-19T13:26:17Z</dcterms:modified>
</cp:coreProperties>
</file>