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OneDrive - Azerbaijan State Oil and Industry University\Desktop\Almaz Efendi\Pearl Akt\F2-son\"/>
    </mc:Choice>
  </mc:AlternateContent>
  <bookViews>
    <workbookView xWindow="-120" yWindow="-120" windowWidth="20730" windowHeight="11160" activeTab="2"/>
  </bookViews>
  <sheets>
    <sheet name="F2-2019 beton" sheetId="2" r:id="rId1"/>
    <sheet name="F2-2020-horgü" sheetId="3" r:id="rId2"/>
    <sheet name="F2-2021beton. hörgü,suvaq" sheetId="4" r:id="rId3"/>
  </sheets>
  <definedNames>
    <definedName name="_xlnm._FilterDatabase" localSheetId="0" hidden="1">'F2-2019 beton'!$A$1:$J$93</definedName>
    <definedName name="_xlnm._FilterDatabase" localSheetId="1" hidden="1">'F2-2020-horgü'!$A$1:$J$50</definedName>
    <definedName name="_xlnm._FilterDatabase" localSheetId="2" hidden="1">'F2-2021beton. hörgü,suvaq'!$A$1:$L$211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1" i="4" l="1"/>
  <c r="F175" i="4" l="1"/>
  <c r="F23" i="3"/>
  <c r="D181" i="4"/>
  <c r="F181" i="4" s="1"/>
  <c r="D179" i="4"/>
  <c r="F179" i="4" s="1"/>
  <c r="F187" i="4"/>
  <c r="F186" i="4"/>
  <c r="F182" i="4"/>
  <c r="D174" i="4"/>
  <c r="F174" i="4" s="1"/>
  <c r="F180" i="4"/>
  <c r="F177" i="4"/>
  <c r="F176" i="4"/>
  <c r="F22" i="3"/>
  <c r="F21" i="3"/>
  <c r="D20" i="3"/>
  <c r="F20" i="3" s="1"/>
  <c r="F19" i="3"/>
  <c r="D18" i="3"/>
  <c r="F18" i="3" s="1"/>
  <c r="D185" i="4" l="1"/>
  <c r="F185" i="4" s="1"/>
  <c r="F26" i="3"/>
  <c r="F27" i="3" s="1"/>
  <c r="F28" i="3" s="1"/>
  <c r="F170" i="4"/>
  <c r="F169" i="4"/>
  <c r="F168" i="4"/>
  <c r="F167" i="4"/>
  <c r="F166" i="4"/>
  <c r="F165" i="4"/>
  <c r="F164" i="4"/>
  <c r="F161" i="4"/>
  <c r="F160" i="4"/>
  <c r="F159" i="4"/>
  <c r="F158" i="4"/>
  <c r="F157" i="4"/>
  <c r="F156" i="4"/>
  <c r="F155" i="4"/>
  <c r="F154" i="4"/>
  <c r="F151" i="4"/>
  <c r="F150" i="4"/>
  <c r="F149" i="4"/>
  <c r="F148" i="4"/>
  <c r="F147" i="4"/>
  <c r="F146" i="4"/>
  <c r="F145" i="4"/>
  <c r="F144" i="4"/>
  <c r="F143" i="4"/>
  <c r="F142" i="4"/>
  <c r="F139" i="4"/>
  <c r="F138" i="4"/>
  <c r="F137" i="4"/>
  <c r="F136" i="4"/>
  <c r="F135" i="4"/>
  <c r="F134" i="4"/>
  <c r="F133" i="4"/>
  <c r="F132" i="4"/>
  <c r="F131" i="4"/>
  <c r="F128" i="4"/>
  <c r="F127" i="4"/>
  <c r="F126" i="4"/>
  <c r="F125" i="4"/>
  <c r="F124" i="4"/>
  <c r="F123" i="4"/>
  <c r="F122" i="4"/>
  <c r="F121" i="4"/>
  <c r="F120" i="4"/>
  <c r="F119" i="4"/>
  <c r="F115" i="4"/>
  <c r="F114" i="4"/>
  <c r="F113" i="4"/>
  <c r="F112" i="4"/>
  <c r="F111" i="4"/>
  <c r="F110" i="4"/>
  <c r="F109" i="4"/>
  <c r="F108" i="4"/>
  <c r="F107" i="4"/>
  <c r="F106" i="4"/>
  <c r="F105" i="4"/>
  <c r="F103" i="4"/>
  <c r="F102" i="4"/>
  <c r="F101" i="4"/>
  <c r="F100" i="4"/>
  <c r="F99" i="4"/>
  <c r="F98" i="4"/>
  <c r="F97" i="4"/>
  <c r="F96" i="4"/>
  <c r="F95" i="4"/>
  <c r="F92" i="4"/>
  <c r="F91" i="4"/>
  <c r="F90" i="4"/>
  <c r="F89" i="4"/>
  <c r="F88" i="4"/>
  <c r="F87" i="4"/>
  <c r="F86" i="4"/>
  <c r="F85" i="4"/>
  <c r="D84" i="4"/>
  <c r="F84" i="4" s="1"/>
  <c r="F81" i="4"/>
  <c r="F80" i="4"/>
  <c r="F79" i="4"/>
  <c r="F78" i="4"/>
  <c r="F77" i="4"/>
  <c r="F76" i="4"/>
  <c r="F75" i="4"/>
  <c r="F74" i="4"/>
  <c r="F71" i="4"/>
  <c r="F70" i="4"/>
  <c r="F69" i="4"/>
  <c r="F68" i="4"/>
  <c r="F67" i="4"/>
  <c r="F64" i="4"/>
  <c r="F62" i="4"/>
  <c r="F61" i="4"/>
  <c r="F60" i="4"/>
  <c r="F59" i="4"/>
  <c r="F58" i="4"/>
  <c r="F55" i="4"/>
  <c r="F54" i="4"/>
  <c r="F53" i="4"/>
  <c r="F52" i="4"/>
  <c r="F49" i="4"/>
  <c r="F48" i="4"/>
  <c r="F47" i="4"/>
  <c r="F46" i="4"/>
  <c r="F45" i="4"/>
  <c r="F42" i="4"/>
  <c r="F41" i="4"/>
  <c r="F40" i="4"/>
  <c r="F39" i="4"/>
  <c r="F38" i="4"/>
  <c r="F37" i="4"/>
  <c r="F36" i="4"/>
  <c r="F35" i="4"/>
  <c r="F32" i="4"/>
  <c r="F31" i="4"/>
  <c r="F30" i="4"/>
  <c r="F29" i="4"/>
  <c r="F28" i="4"/>
  <c r="F27" i="4"/>
  <c r="F24" i="4"/>
  <c r="F23" i="4"/>
  <c r="F22" i="4"/>
  <c r="F21" i="4"/>
  <c r="F20" i="4"/>
  <c r="F19" i="4"/>
  <c r="F18" i="4"/>
  <c r="F46" i="2"/>
  <c r="F45" i="2"/>
  <c r="F44" i="2"/>
  <c r="F43" i="2"/>
  <c r="D42" i="2"/>
  <c r="F42" i="2" s="1"/>
  <c r="F41" i="2"/>
  <c r="F40" i="2"/>
  <c r="F39" i="2"/>
  <c r="F37" i="2"/>
  <c r="F36" i="2"/>
  <c r="F33" i="2"/>
  <c r="F32" i="2"/>
  <c r="F31" i="2"/>
  <c r="F30" i="2"/>
  <c r="F29" i="2"/>
  <c r="F28" i="2"/>
  <c r="F26" i="2"/>
  <c r="F25" i="2"/>
  <c r="F22" i="2"/>
  <c r="F21" i="2"/>
  <c r="F20" i="2"/>
  <c r="F19" i="2"/>
  <c r="F18" i="2"/>
  <c r="F190" i="4" l="1"/>
  <c r="F191" i="4" s="1"/>
  <c r="F49" i="2"/>
  <c r="F50" i="2"/>
  <c r="F52" i="2"/>
  <c r="F53" i="2"/>
  <c r="F54" i="2"/>
  <c r="F55" i="2"/>
  <c r="F56" i="2"/>
  <c r="F57" i="2"/>
  <c r="F58" i="2"/>
  <c r="F61" i="2"/>
  <c r="F62" i="2"/>
  <c r="F63" i="2"/>
  <c r="F64" i="2"/>
  <c r="F65" i="2"/>
  <c r="F66" i="2"/>
  <c r="F192" i="4" l="1"/>
  <c r="D51" i="2"/>
  <c r="F51" i="2" s="1"/>
  <c r="F69" i="2" s="1"/>
  <c r="F70" i="2" l="1"/>
  <c r="F71" i="2" s="1"/>
</calcChain>
</file>

<file path=xl/sharedStrings.xml><?xml version="1.0" encoding="utf-8"?>
<sst xmlns="http://schemas.openxmlformats.org/spreadsheetml/2006/main" count="460" uniqueCount="118">
  <si>
    <t>Forma-2</t>
  </si>
  <si>
    <t>SİFARİŞÇİ:</t>
  </si>
  <si>
    <t>"Pearl construction" MMC</t>
  </si>
  <si>
    <t>PODRATÇI:</t>
  </si>
  <si>
    <t>MÜQAVİLƏ:</t>
  </si>
  <si>
    <t xml:space="preserve">Lisenziya № </t>
  </si>
  <si>
    <t xml:space="preserve">OBYEKTİN ADI: </t>
  </si>
  <si>
    <t>Bakı şəhəri, Nərimanov rayonu,  M.Əlizadə.X.Şuşinski.azadlıq pros. ünvanında yerləşən çoxmərtəbəli   yaşayış binası</t>
  </si>
  <si>
    <t>AKT</t>
  </si>
  <si>
    <t>Sıra
№-si</t>
  </si>
  <si>
    <t>İşin adı</t>
  </si>
  <si>
    <t>Ölçü
vahidi</t>
  </si>
  <si>
    <t>Miqdarı</t>
  </si>
  <si>
    <t>Vahidin qiyməti,
AZN</t>
  </si>
  <si>
    <t>Ümumi qiymət,
AZN</t>
  </si>
  <si>
    <t>Bünövrənin ekskovatorla  qazıntısı,  qrunt II kateqoriyalı, özüboşaldan avtombilə yüklənməsi və  15 km məsafəyə daşınması</t>
  </si>
  <si>
    <t>mᶾ</t>
  </si>
  <si>
    <t>Qırmadaşın sərilməsi 100mm qalınlığında   200mm</t>
  </si>
  <si>
    <t>m³</t>
  </si>
  <si>
    <t>Hazırlıq qatı betonun verilməsi 100mm, B15</t>
  </si>
  <si>
    <t>Hidroizolyasiya -2 qat ruberoid, sərilməsi</t>
  </si>
  <si>
    <t>m²</t>
  </si>
  <si>
    <t>Ruberoid  stekloizol "TEXNONİKOL"</t>
  </si>
  <si>
    <t>rulon</t>
  </si>
  <si>
    <t>Cəmi :</t>
  </si>
  <si>
    <t xml:space="preserve">ƏDV 18 % </t>
  </si>
  <si>
    <t>Yekun cəmi</t>
  </si>
  <si>
    <t xml:space="preserve">                 Təhvil verdi "PODRATÇI":                                          </t>
  </si>
  <si>
    <t>M.Y.</t>
  </si>
  <si>
    <t xml:space="preserve">       Təhvil aldı "SİFARİŞÇİ":</t>
  </si>
  <si>
    <t>Bünövrənin dəmr-beton konstruksiyasının qurulması işləri, -6,300 səviyyəsi</t>
  </si>
  <si>
    <t>Bünövrənin dəmir-beton konstruksyasının qurulması</t>
  </si>
  <si>
    <r>
      <t>m</t>
    </r>
    <r>
      <rPr>
        <sz val="14"/>
        <color theme="1"/>
        <rFont val="Calibri"/>
        <family val="2"/>
        <charset val="204"/>
      </rPr>
      <t>²</t>
    </r>
  </si>
  <si>
    <t>Beton  B25</t>
  </si>
  <si>
    <t>m3</t>
  </si>
  <si>
    <t>Armatur  A500 F.28;25;22;20;18;16;14</t>
  </si>
  <si>
    <t>tn</t>
  </si>
  <si>
    <t>Taxta Materialı kub</t>
  </si>
  <si>
    <t xml:space="preserve"> FANER kub</t>
  </si>
  <si>
    <t>Armatura    A500C</t>
  </si>
  <si>
    <t>Mismar 100</t>
  </si>
  <si>
    <t>kq</t>
  </si>
  <si>
    <t xml:space="preserve">Məftil </t>
  </si>
  <si>
    <t>Çiloz</t>
  </si>
  <si>
    <t>ədəd</t>
  </si>
  <si>
    <t>Bünövrənin -3,700 səviyyədə betonlanması işləri</t>
  </si>
  <si>
    <t>Bünövrə betonun verilməsi</t>
  </si>
  <si>
    <t>Beton  M350</t>
  </si>
  <si>
    <t xml:space="preserve">         - 3,70 səviyyədə sütünların dəmir-beton işləri</t>
  </si>
  <si>
    <t>Armatura</t>
  </si>
  <si>
    <t>Armatur Katanka F 8</t>
  </si>
  <si>
    <t>Dübel beton 100</t>
  </si>
  <si>
    <t xml:space="preserve"> -0,10səviyyədə rigellrin, diafraqmaların və örtük tavanın dəmir-beton işləri</t>
  </si>
  <si>
    <t xml:space="preserve"> -0,10 səviyyədə qəlibin qurulması və betonlanması</t>
  </si>
  <si>
    <t>Armatur F8 ton   A240</t>
  </si>
  <si>
    <t>Armatura   A500C</t>
  </si>
  <si>
    <t>Dəmir dirəklər</t>
  </si>
  <si>
    <t xml:space="preserve">2019-cu ilin yanvar-dekabr ayı ərzində yerinə yetirilmiş işlərin həcmi və dəyəri </t>
  </si>
  <si>
    <t xml:space="preserve"> 5,10 səviyyədə rigellrin, diafraqmaların və örtük tavanın dəmir-beton işləri</t>
  </si>
  <si>
    <t xml:space="preserve"> 5,10 səviyyədə qəlibin qurulması və betonlanması</t>
  </si>
  <si>
    <t>Beton  B 25</t>
  </si>
  <si>
    <t>Armatur F8 ton</t>
  </si>
  <si>
    <t>Armatura  A500</t>
  </si>
  <si>
    <t xml:space="preserve">  +8,55 səviyyədə rigellrin, diafraqmaların və örtük tavanın dəmir-beton işləri</t>
  </si>
  <si>
    <t xml:space="preserve"> +8,550 səviyyədə qəlibin qurulması və betonlanması</t>
  </si>
  <si>
    <t xml:space="preserve">  +12,000 səviyyədə rigellrin, diafraqmaların və örtük tavanın dəmir-beton işləri</t>
  </si>
  <si>
    <t xml:space="preserve"> +12,300 səviyyədə qəlibin qurulması və betonlanması</t>
  </si>
  <si>
    <t>Mismar 70</t>
  </si>
  <si>
    <t xml:space="preserve">  +15,450 səviyyədə rigellrin, diafraqmaların və örtük tavanın dəmir-beton işləri</t>
  </si>
  <si>
    <t xml:space="preserve"> +15,450 səviyyədə qəlibin qurulması və betonlanması</t>
  </si>
  <si>
    <t>Armatura   A500</t>
  </si>
  <si>
    <t xml:space="preserve">  +18,900 səviyyədə rigellrin, diafraqmaların və örtük tavanın dəmir-beton işləri</t>
  </si>
  <si>
    <t xml:space="preserve"> +18,900 səviyyədə qəlibin qurulması və betonlanması</t>
  </si>
  <si>
    <t>Armatura    A500</t>
  </si>
  <si>
    <t xml:space="preserve">  +22,350 səviyyədə rigellrin, diafraqmaların və örtük tavanın dəmir-beton işləri</t>
  </si>
  <si>
    <t xml:space="preserve"> +22,350 səviyyədə qəlibin qurulması və betonlanması</t>
  </si>
  <si>
    <t>Armatura    Ф500</t>
  </si>
  <si>
    <t xml:space="preserve">  +25,800 səviyyədə rigellrin, diafraqmaların və örtük tavanın dəmir-beton işləri</t>
  </si>
  <si>
    <t xml:space="preserve"> +25,800 səviyyədə qəlibin qurulması və betonlanması</t>
  </si>
  <si>
    <t xml:space="preserve">  +29,250 səviyyədə rigellrin, diafraqmaların və örtük tavanın dəmir-beton işləri</t>
  </si>
  <si>
    <t xml:space="preserve"> +29,250 səviyyədə qəlibin qurulması və betonlanması</t>
  </si>
  <si>
    <t xml:space="preserve">  +32,70 səviyyədə rigellrin, diafraqmaların və örtük tavanın dəmir-beton işləri</t>
  </si>
  <si>
    <t xml:space="preserve"> +32,70 səviyyədə qəlibin qurulması və betonlanması</t>
  </si>
  <si>
    <t xml:space="preserve">  +36,150 səviyyədə rigellrin, diafraqmaların və örtük tavanın dəmir-beton işləri</t>
  </si>
  <si>
    <t xml:space="preserve"> +36,150 səviyyədə qəlibin qurulması və betonlanması</t>
  </si>
  <si>
    <t xml:space="preserve">  FANER kub</t>
  </si>
  <si>
    <t xml:space="preserve">  +39,60səviyyədə rigellrin, diafraqmaların və örtük tavanın dəmir-beton işləri</t>
  </si>
  <si>
    <t xml:space="preserve"> +39,60 səviyyədə qəlibin qurulması və betonlanması</t>
  </si>
  <si>
    <t xml:space="preserve">  +43.05səviyyədə rigellrin, diafraqmaların və örtük tavanın dəmir-beton işləri</t>
  </si>
  <si>
    <t xml:space="preserve"> +43,05 səviyyədə qəlibin qurulması və betonlanması</t>
  </si>
  <si>
    <t xml:space="preserve">  +46.50səviyyədə rigellrin, diafraqmaların və örtük tavanın dəmir-beton işləri</t>
  </si>
  <si>
    <t xml:space="preserve"> +46,50 səviyyədə qəlibin qurulması və betonlanması</t>
  </si>
  <si>
    <t xml:space="preserve">  +49.95səviyyədə rigellrin, diafraqmaların və örtük tavanın dəmir-beton işləri</t>
  </si>
  <si>
    <t xml:space="preserve"> +49,95 səviyyədə qəlibin qurulması və betonlanması</t>
  </si>
  <si>
    <t xml:space="preserve">  +53.40səviyyədə rigellrin, diafraqmaların və örtük tavanın dəmir-beton işləri</t>
  </si>
  <si>
    <t xml:space="preserve"> +53,40 səviyyədə qəlibin qurulması və betonlanması</t>
  </si>
  <si>
    <t xml:space="preserve">  +56.85səviyyədə rigellrin, diafraqmaların və örtük tavanın dəmir-beton işləri</t>
  </si>
  <si>
    <t xml:space="preserve"> +56,85 səviyyədə qəlibin qurulması və betonlanması</t>
  </si>
  <si>
    <t>Bünövrənin qazıntısı</t>
  </si>
  <si>
    <t xml:space="preserve">2021-ci ilin Yanvar-Dekabr ayı ərzində yerinə yetirilmiş işlərin həcmi və dəyəri </t>
  </si>
  <si>
    <t xml:space="preserve">2020-cu ilin yanvar-dekabr ayı ərzində yerinə yetirilmiş işlərin həcmi və dəyəri </t>
  </si>
  <si>
    <t>1-ci mərtəbənin hörgüsü</t>
  </si>
  <si>
    <t>1-ci mərtəbədə hörgü işi</t>
  </si>
  <si>
    <t>Kərpic 290x190x190</t>
  </si>
  <si>
    <t>2523210000-KLASS A PLT CEM II/A-P, 32,5R</t>
  </si>
  <si>
    <t xml:space="preserve">Kərpic </t>
  </si>
  <si>
    <t>Qum</t>
  </si>
  <si>
    <r>
      <t>m</t>
    </r>
    <r>
      <rPr>
        <sz val="14"/>
        <color theme="1"/>
        <rFont val="Calibri"/>
        <family val="2"/>
      </rPr>
      <t>³</t>
    </r>
  </si>
  <si>
    <t xml:space="preserve"> </t>
  </si>
  <si>
    <t>Mərtəbələrin hörgüsü</t>
  </si>
  <si>
    <t>2, 3, 4, 5, 6, 7, 8, 9, 10, 11, 12, 13, 14, 15, 16-cı mərtəbələrin hörgü işi</t>
  </si>
  <si>
    <t>2, 3, 4, 5, 6, 7, 8, 9, 10, 11, 12, 13, 14, 15, 16-cı  mərtəbələrin arakəsmə divarların və havalandırma şaxtaların hörgü işi</t>
  </si>
  <si>
    <t>Mərtəbələrdə divarların suvaq işi</t>
  </si>
  <si>
    <t>1, 2, 3, 4, 5, 6, 7, 8, 9, 10, 11, 12, 13, 14, 15, 16-cı mərtəbələrin suvaq işləri</t>
  </si>
  <si>
    <t>kisə</t>
  </si>
  <si>
    <t>KLASS B PLT CEM II/A-P, 32,5R</t>
  </si>
  <si>
    <t>2523210000-KLASS B PLT CEM II/A-P, 32,5R</t>
  </si>
  <si>
    <t>Kəsən daş 230x3 (BOSCH)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</si>
</sst>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0" xfId="0" applyFont="1" applyFill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0" borderId="13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right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/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4" fillId="0" borderId="11" xfId="0" applyNumberFormat="1" applyFont="1" applyBorder="1" applyAlignment="1">
      <alignment horizontal="right"/>
    </xf>
    <xf numFmtId="2" fontId="4" fillId="2" borderId="11" xfId="0" applyNumberFormat="1" applyFont="1" applyFill="1" applyBorder="1" applyAlignment="1">
      <alignment horizontal="right" vertical="center"/>
    </xf>
    <xf numFmtId="2" fontId="4" fillId="2" borderId="12" xfId="0" applyNumberFormat="1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horizontal="left" vertical="center" wrapText="1"/>
    </xf>
    <xf numFmtId="2" fontId="4" fillId="0" borderId="11" xfId="0" applyNumberFormat="1" applyFont="1" applyBorder="1" applyAlignment="1">
      <alignment horizontal="right" vertical="center"/>
    </xf>
    <xf numFmtId="2" fontId="4" fillId="0" borderId="1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/>
    </xf>
    <xf numFmtId="2" fontId="4" fillId="2" borderId="11" xfId="0" applyNumberFormat="1" applyFont="1" applyFill="1" applyBorder="1" applyAlignment="1">
      <alignment vertical="center" wrapText="1"/>
    </xf>
    <xf numFmtId="164" fontId="4" fillId="2" borderId="11" xfId="0" applyNumberFormat="1" applyFont="1" applyFill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right"/>
    </xf>
    <xf numFmtId="2" fontId="4" fillId="2" borderId="26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 vertical="center"/>
    </xf>
    <xf numFmtId="1" fontId="5" fillId="2" borderId="11" xfId="0" applyNumberFormat="1" applyFont="1" applyFill="1" applyBorder="1" applyAlignment="1">
      <alignment horizontal="right" vertical="center" wrapText="1"/>
    </xf>
    <xf numFmtId="1" fontId="5" fillId="2" borderId="12" xfId="0" applyNumberFormat="1" applyFont="1" applyFill="1" applyBorder="1" applyAlignment="1">
      <alignment horizontal="right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center" vertical="center"/>
    </xf>
    <xf numFmtId="0" fontId="10" fillId="0" borderId="0" xfId="0" applyFont="1"/>
    <xf numFmtId="2" fontId="4" fillId="2" borderId="26" xfId="0" applyNumberFormat="1" applyFont="1" applyFill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164" fontId="4" fillId="0" borderId="5" xfId="0" applyNumberFormat="1" applyFont="1" applyBorder="1"/>
    <xf numFmtId="2" fontId="4" fillId="0" borderId="11" xfId="0" applyNumberFormat="1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164" fontId="4" fillId="0" borderId="5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3" fillId="2" borderId="16" xfId="0" applyFont="1" applyFill="1" applyBorder="1" applyAlignment="1">
      <alignment horizontal="left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8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2" fontId="5" fillId="2" borderId="6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left"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left"/>
    </xf>
    <xf numFmtId="0" fontId="6" fillId="2" borderId="27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C8" sqref="C8:G8"/>
    </sheetView>
  </sheetViews>
  <sheetFormatPr defaultColWidth="9.140625" defaultRowHeight="18.75" x14ac:dyDescent="0.3"/>
  <cols>
    <col min="1" max="1" width="6.42578125" style="15" bestFit="1" customWidth="1"/>
    <col min="2" max="2" width="72.7109375" style="9" customWidth="1"/>
    <col min="3" max="3" width="9" style="16" bestFit="1" customWidth="1"/>
    <col min="4" max="4" width="12.28515625" style="15" bestFit="1" customWidth="1"/>
    <col min="5" max="5" width="11.28515625" style="52" customWidth="1"/>
    <col min="6" max="6" width="18.42578125" style="52" customWidth="1"/>
    <col min="7" max="16384" width="9.140625" style="9"/>
  </cols>
  <sheetData>
    <row r="1" spans="1:10" x14ac:dyDescent="0.3">
      <c r="E1" s="124" t="s">
        <v>0</v>
      </c>
      <c r="F1" s="124"/>
    </row>
    <row r="2" spans="1:10" x14ac:dyDescent="0.3">
      <c r="E2" s="17"/>
      <c r="F2" s="17"/>
    </row>
    <row r="3" spans="1:10" ht="4.9000000000000004" customHeight="1" x14ac:dyDescent="0.3">
      <c r="E3" s="17"/>
      <c r="F3" s="17"/>
    </row>
    <row r="4" spans="1:10" ht="18" customHeight="1" x14ac:dyDescent="0.3">
      <c r="A4" s="16"/>
      <c r="B4" s="18" t="s">
        <v>1</v>
      </c>
      <c r="C4" s="125" t="s">
        <v>2</v>
      </c>
      <c r="D4" s="125"/>
      <c r="E4" s="125"/>
      <c r="F4" s="125"/>
    </row>
    <row r="5" spans="1:10" ht="18" customHeight="1" x14ac:dyDescent="0.3">
      <c r="A5" s="16"/>
      <c r="B5" s="18"/>
      <c r="C5" s="19"/>
      <c r="D5" s="19"/>
      <c r="E5" s="20"/>
      <c r="F5" s="19"/>
    </row>
    <row r="6" spans="1:10" ht="18" customHeight="1" x14ac:dyDescent="0.3">
      <c r="B6" s="21" t="s">
        <v>3</v>
      </c>
      <c r="C6" s="125" t="s">
        <v>2</v>
      </c>
      <c r="D6" s="125"/>
      <c r="E6" s="125"/>
      <c r="F6" s="125"/>
    </row>
    <row r="7" spans="1:10" s="24" customFormat="1" ht="26.25" customHeight="1" x14ac:dyDescent="0.3">
      <c r="A7" s="15"/>
      <c r="B7" s="21"/>
      <c r="C7" s="19"/>
      <c r="D7" s="19"/>
      <c r="E7" s="20"/>
      <c r="F7" s="19"/>
      <c r="G7" s="9"/>
    </row>
    <row r="8" spans="1:10" ht="60" customHeight="1" x14ac:dyDescent="0.3">
      <c r="A8" s="16"/>
      <c r="B8" s="22" t="s">
        <v>4</v>
      </c>
      <c r="C8" s="126" t="s">
        <v>5</v>
      </c>
      <c r="D8" s="126"/>
      <c r="E8" s="126"/>
      <c r="F8" s="126"/>
      <c r="G8" s="126"/>
      <c r="J8" s="15"/>
    </row>
    <row r="9" spans="1:10" ht="24" customHeight="1" x14ac:dyDescent="0.3">
      <c r="B9" s="22" t="s">
        <v>6</v>
      </c>
      <c r="C9" s="125" t="s">
        <v>7</v>
      </c>
      <c r="D9" s="125"/>
      <c r="E9" s="125"/>
      <c r="F9" s="125"/>
      <c r="J9" s="15"/>
    </row>
    <row r="10" spans="1:10" ht="66" customHeight="1" x14ac:dyDescent="0.3">
      <c r="B10" s="22"/>
      <c r="C10" s="125"/>
      <c r="D10" s="125"/>
      <c r="E10" s="125"/>
      <c r="F10" s="125"/>
      <c r="J10" s="15"/>
    </row>
    <row r="11" spans="1:10" ht="45" customHeight="1" x14ac:dyDescent="0.3">
      <c r="A11" s="141" t="s">
        <v>57</v>
      </c>
      <c r="B11" s="141"/>
      <c r="C11" s="141"/>
      <c r="D11" s="141"/>
      <c r="E11" s="141"/>
      <c r="F11" s="141"/>
      <c r="J11" s="15"/>
    </row>
    <row r="12" spans="1:10" ht="16.5" customHeight="1" thickBot="1" x14ac:dyDescent="0.35">
      <c r="A12" s="25"/>
      <c r="B12" s="127" t="s">
        <v>8</v>
      </c>
      <c r="C12" s="127"/>
      <c r="D12" s="127"/>
      <c r="E12" s="127"/>
      <c r="F12" s="127"/>
    </row>
    <row r="13" spans="1:10" ht="21.75" customHeight="1" x14ac:dyDescent="0.3">
      <c r="A13" s="129" t="s">
        <v>9</v>
      </c>
      <c r="B13" s="132" t="s">
        <v>10</v>
      </c>
      <c r="C13" s="135" t="s">
        <v>11</v>
      </c>
      <c r="D13" s="132" t="s">
        <v>12</v>
      </c>
      <c r="E13" s="118" t="s">
        <v>13</v>
      </c>
      <c r="F13" s="121" t="s">
        <v>14</v>
      </c>
    </row>
    <row r="14" spans="1:10" ht="33" customHeight="1" x14ac:dyDescent="0.3">
      <c r="A14" s="130"/>
      <c r="B14" s="133"/>
      <c r="C14" s="136"/>
      <c r="D14" s="133"/>
      <c r="E14" s="119"/>
      <c r="F14" s="122"/>
    </row>
    <row r="15" spans="1:10" ht="19.5" thickBot="1" x14ac:dyDescent="0.35">
      <c r="A15" s="131"/>
      <c r="B15" s="134"/>
      <c r="C15" s="137"/>
      <c r="D15" s="134"/>
      <c r="E15" s="120"/>
      <c r="F15" s="123"/>
    </row>
    <row r="16" spans="1:10" x14ac:dyDescent="0.3">
      <c r="A16" s="27">
        <v>1</v>
      </c>
      <c r="B16" s="28">
        <v>2</v>
      </c>
      <c r="C16" s="29">
        <v>3</v>
      </c>
      <c r="D16" s="28">
        <v>4</v>
      </c>
      <c r="E16" s="30">
        <v>5</v>
      </c>
      <c r="F16" s="31">
        <v>6</v>
      </c>
    </row>
    <row r="17" spans="1:6" x14ac:dyDescent="0.3">
      <c r="A17" s="27"/>
      <c r="B17" s="29" t="s">
        <v>98</v>
      </c>
      <c r="C17" s="29"/>
      <c r="D17" s="28"/>
      <c r="E17" s="32"/>
      <c r="F17" s="31"/>
    </row>
    <row r="18" spans="1:6" ht="39.75" customHeight="1" x14ac:dyDescent="0.3">
      <c r="A18" s="8">
        <v>1</v>
      </c>
      <c r="B18" s="33" t="s">
        <v>15</v>
      </c>
      <c r="C18" s="11" t="s">
        <v>16</v>
      </c>
      <c r="D18" s="34">
        <v>7800</v>
      </c>
      <c r="E18" s="35">
        <v>6</v>
      </c>
      <c r="F18" s="14">
        <f t="shared" ref="F18:F22" si="0">D18*E18</f>
        <v>46800</v>
      </c>
    </row>
    <row r="19" spans="1:6" x14ac:dyDescent="0.3">
      <c r="A19" s="8">
        <v>3</v>
      </c>
      <c r="B19" s="36" t="s">
        <v>17</v>
      </c>
      <c r="C19" s="11" t="s">
        <v>18</v>
      </c>
      <c r="D19" s="12">
        <v>278</v>
      </c>
      <c r="E19" s="13">
        <v>14</v>
      </c>
      <c r="F19" s="14">
        <f t="shared" si="0"/>
        <v>3892</v>
      </c>
    </row>
    <row r="20" spans="1:6" x14ac:dyDescent="0.3">
      <c r="A20" s="8">
        <v>4</v>
      </c>
      <c r="B20" s="10" t="s">
        <v>19</v>
      </c>
      <c r="C20" s="11" t="s">
        <v>18</v>
      </c>
      <c r="D20" s="12">
        <v>141</v>
      </c>
      <c r="E20" s="79">
        <v>75</v>
      </c>
      <c r="F20" s="14">
        <f t="shared" si="0"/>
        <v>10575</v>
      </c>
    </row>
    <row r="21" spans="1:6" x14ac:dyDescent="0.3">
      <c r="A21" s="8">
        <v>5</v>
      </c>
      <c r="B21" s="10" t="s">
        <v>20</v>
      </c>
      <c r="C21" s="11" t="s">
        <v>21</v>
      </c>
      <c r="D21" s="12">
        <v>2700</v>
      </c>
      <c r="E21" s="13">
        <v>1.2</v>
      </c>
      <c r="F21" s="14">
        <f t="shared" si="0"/>
        <v>3240</v>
      </c>
    </row>
    <row r="22" spans="1:6" x14ac:dyDescent="0.3">
      <c r="A22" s="8">
        <v>6</v>
      </c>
      <c r="B22" s="10" t="s">
        <v>22</v>
      </c>
      <c r="C22" s="11" t="s">
        <v>23</v>
      </c>
      <c r="D22" s="12">
        <v>300</v>
      </c>
      <c r="E22" s="13">
        <v>14</v>
      </c>
      <c r="F22" s="14">
        <f t="shared" si="0"/>
        <v>4200</v>
      </c>
    </row>
    <row r="23" spans="1:6" x14ac:dyDescent="0.3">
      <c r="A23" s="8"/>
      <c r="B23" s="10"/>
      <c r="C23" s="11"/>
      <c r="D23" s="12"/>
      <c r="E23" s="13"/>
      <c r="F23" s="14"/>
    </row>
    <row r="24" spans="1:6" s="1" customFormat="1" ht="37.5" x14ac:dyDescent="0.3">
      <c r="A24" s="2"/>
      <c r="B24" s="29" t="s">
        <v>30</v>
      </c>
      <c r="C24" s="4"/>
      <c r="D24" s="3"/>
      <c r="E24" s="7"/>
      <c r="F24" s="6"/>
    </row>
    <row r="25" spans="1:6" x14ac:dyDescent="0.3">
      <c r="A25" s="8">
        <v>3</v>
      </c>
      <c r="B25" s="36" t="s">
        <v>31</v>
      </c>
      <c r="C25" s="11" t="s">
        <v>32</v>
      </c>
      <c r="D25" s="34">
        <v>1417</v>
      </c>
      <c r="E25" s="57">
        <v>9.5</v>
      </c>
      <c r="F25" s="58">
        <f t="shared" ref="F25:F33" si="1">D25*E25</f>
        <v>13461.5</v>
      </c>
    </row>
    <row r="26" spans="1:6" x14ac:dyDescent="0.3">
      <c r="A26" s="8"/>
      <c r="B26" s="59" t="s">
        <v>33</v>
      </c>
      <c r="C26" s="11" t="s">
        <v>34</v>
      </c>
      <c r="D26" s="12">
        <v>1900</v>
      </c>
      <c r="E26" s="60">
        <v>75</v>
      </c>
      <c r="F26" s="58">
        <f>D26*E26</f>
        <v>142500</v>
      </c>
    </row>
    <row r="27" spans="1:6" x14ac:dyDescent="0.3">
      <c r="A27" s="8"/>
      <c r="B27" s="59" t="s">
        <v>35</v>
      </c>
      <c r="C27" s="11" t="s">
        <v>36</v>
      </c>
      <c r="D27" s="12">
        <v>215</v>
      </c>
      <c r="E27" s="60">
        <v>946</v>
      </c>
      <c r="F27" s="58"/>
    </row>
    <row r="28" spans="1:6" x14ac:dyDescent="0.3">
      <c r="A28" s="8">
        <v>4</v>
      </c>
      <c r="B28" s="10" t="s">
        <v>37</v>
      </c>
      <c r="C28" s="11" t="s">
        <v>18</v>
      </c>
      <c r="D28" s="12">
        <v>14.8</v>
      </c>
      <c r="E28" s="13">
        <v>312</v>
      </c>
      <c r="F28" s="58">
        <f t="shared" si="1"/>
        <v>4617.6000000000004</v>
      </c>
    </row>
    <row r="29" spans="1:6" x14ac:dyDescent="0.3">
      <c r="A29" s="8">
        <v>5</v>
      </c>
      <c r="B29" s="10" t="s">
        <v>38</v>
      </c>
      <c r="C29" s="11" t="s">
        <v>18</v>
      </c>
      <c r="D29" s="12">
        <v>3.81</v>
      </c>
      <c r="E29" s="13">
        <v>944</v>
      </c>
      <c r="F29" s="58">
        <f t="shared" si="1"/>
        <v>3596.64</v>
      </c>
    </row>
    <row r="30" spans="1:6" x14ac:dyDescent="0.3">
      <c r="A30" s="8">
        <v>6</v>
      </c>
      <c r="B30" s="10" t="s">
        <v>39</v>
      </c>
      <c r="C30" s="11" t="s">
        <v>36</v>
      </c>
      <c r="D30" s="61">
        <v>59.26</v>
      </c>
      <c r="E30" s="13">
        <v>946</v>
      </c>
      <c r="F30" s="58">
        <f t="shared" si="1"/>
        <v>56059.96</v>
      </c>
    </row>
    <row r="31" spans="1:6" x14ac:dyDescent="0.3">
      <c r="A31" s="8">
        <v>7</v>
      </c>
      <c r="B31" s="10" t="s">
        <v>40</v>
      </c>
      <c r="C31" s="11" t="s">
        <v>41</v>
      </c>
      <c r="D31" s="12">
        <v>180</v>
      </c>
      <c r="E31" s="62">
        <v>1.43</v>
      </c>
      <c r="F31" s="58">
        <f t="shared" si="1"/>
        <v>257.39999999999998</v>
      </c>
    </row>
    <row r="32" spans="1:6" x14ac:dyDescent="0.3">
      <c r="A32" s="8">
        <v>8</v>
      </c>
      <c r="B32" s="10" t="s">
        <v>42</v>
      </c>
      <c r="C32" s="11" t="s">
        <v>41</v>
      </c>
      <c r="D32" s="12">
        <v>600</v>
      </c>
      <c r="E32" s="62">
        <v>1.3</v>
      </c>
      <c r="F32" s="58">
        <f t="shared" si="1"/>
        <v>780</v>
      </c>
    </row>
    <row r="33" spans="1:6" x14ac:dyDescent="0.3">
      <c r="A33" s="8">
        <v>9</v>
      </c>
      <c r="B33" s="10" t="s">
        <v>43</v>
      </c>
      <c r="C33" s="11" t="s">
        <v>44</v>
      </c>
      <c r="D33" s="12">
        <v>1200</v>
      </c>
      <c r="E33" s="13">
        <v>1.66</v>
      </c>
      <c r="F33" s="58">
        <f t="shared" si="1"/>
        <v>1992</v>
      </c>
    </row>
    <row r="34" spans="1:6" x14ac:dyDescent="0.3">
      <c r="A34" s="8"/>
      <c r="B34" s="10"/>
      <c r="C34" s="11"/>
      <c r="D34" s="12"/>
      <c r="E34" s="56"/>
      <c r="F34" s="14"/>
    </row>
    <row r="35" spans="1:6" s="1" customFormat="1" ht="20.25" x14ac:dyDescent="0.3">
      <c r="A35" s="2"/>
      <c r="B35" s="29" t="s">
        <v>45</v>
      </c>
      <c r="C35" s="4"/>
      <c r="D35" s="3"/>
      <c r="E35" s="5"/>
      <c r="F35" s="6"/>
    </row>
    <row r="36" spans="1:6" x14ac:dyDescent="0.3">
      <c r="A36" s="8">
        <v>1</v>
      </c>
      <c r="B36" s="37" t="s">
        <v>46</v>
      </c>
      <c r="C36" s="11" t="s">
        <v>32</v>
      </c>
      <c r="D36" s="34">
        <v>1417</v>
      </c>
      <c r="E36" s="57">
        <v>2</v>
      </c>
      <c r="F36" s="58">
        <f t="shared" ref="F36:F46" si="2">D36*E36</f>
        <v>2834</v>
      </c>
    </row>
    <row r="37" spans="1:6" x14ac:dyDescent="0.3">
      <c r="A37" s="8">
        <v>2</v>
      </c>
      <c r="B37" s="37" t="s">
        <v>47</v>
      </c>
      <c r="C37" s="11" t="s">
        <v>16</v>
      </c>
      <c r="D37" s="12">
        <v>540</v>
      </c>
      <c r="E37" s="60">
        <v>75</v>
      </c>
      <c r="F37" s="58">
        <f t="shared" si="2"/>
        <v>40500</v>
      </c>
    </row>
    <row r="38" spans="1:6" x14ac:dyDescent="0.3">
      <c r="A38" s="8"/>
      <c r="B38" s="96" t="s">
        <v>48</v>
      </c>
      <c r="C38" s="11"/>
      <c r="D38" s="12"/>
      <c r="E38" s="60"/>
      <c r="F38" s="58"/>
    </row>
    <row r="39" spans="1:6" x14ac:dyDescent="0.3">
      <c r="A39" s="8">
        <v>1</v>
      </c>
      <c r="B39" s="10" t="s">
        <v>37</v>
      </c>
      <c r="C39" s="11" t="s">
        <v>18</v>
      </c>
      <c r="D39" s="12">
        <v>18.5</v>
      </c>
      <c r="E39" s="13">
        <v>312</v>
      </c>
      <c r="F39" s="58">
        <f t="shared" si="2"/>
        <v>5772</v>
      </c>
    </row>
    <row r="40" spans="1:6" x14ac:dyDescent="0.3">
      <c r="A40" s="8">
        <v>2</v>
      </c>
      <c r="B40" s="10" t="s">
        <v>38</v>
      </c>
      <c r="C40" s="11" t="s">
        <v>18</v>
      </c>
      <c r="D40" s="12">
        <v>5.4</v>
      </c>
      <c r="E40" s="13">
        <v>944</v>
      </c>
      <c r="F40" s="58">
        <f t="shared" si="2"/>
        <v>5097.6000000000004</v>
      </c>
    </row>
    <row r="41" spans="1:6" x14ac:dyDescent="0.3">
      <c r="A41" s="8">
        <v>3</v>
      </c>
      <c r="B41" s="10" t="s">
        <v>49</v>
      </c>
      <c r="C41" s="11" t="s">
        <v>36</v>
      </c>
      <c r="D41" s="12">
        <v>153</v>
      </c>
      <c r="E41" s="13">
        <v>946</v>
      </c>
      <c r="F41" s="58">
        <f t="shared" si="2"/>
        <v>144738</v>
      </c>
    </row>
    <row r="42" spans="1:6" x14ac:dyDescent="0.3">
      <c r="A42" s="8">
        <v>4</v>
      </c>
      <c r="B42" s="10" t="s">
        <v>50</v>
      </c>
      <c r="C42" s="11" t="s">
        <v>36</v>
      </c>
      <c r="D42" s="12">
        <f>1.64*1.03</f>
        <v>1.6892</v>
      </c>
      <c r="E42" s="13">
        <v>1226</v>
      </c>
      <c r="F42" s="58">
        <f t="shared" si="2"/>
        <v>2070.9592000000002</v>
      </c>
    </row>
    <row r="43" spans="1:6" x14ac:dyDescent="0.3">
      <c r="A43" s="8">
        <v>5</v>
      </c>
      <c r="B43" s="10" t="s">
        <v>40</v>
      </c>
      <c r="C43" s="11" t="s">
        <v>41</v>
      </c>
      <c r="D43" s="12">
        <v>180</v>
      </c>
      <c r="E43" s="13">
        <v>1.43</v>
      </c>
      <c r="F43" s="58">
        <f t="shared" si="2"/>
        <v>257.39999999999998</v>
      </c>
    </row>
    <row r="44" spans="1:6" x14ac:dyDescent="0.3">
      <c r="A44" s="8">
        <v>6</v>
      </c>
      <c r="B44" s="10" t="s">
        <v>42</v>
      </c>
      <c r="C44" s="11" t="s">
        <v>41</v>
      </c>
      <c r="D44" s="12">
        <v>650</v>
      </c>
      <c r="E44" s="13">
        <v>1.3</v>
      </c>
      <c r="F44" s="58">
        <f t="shared" si="2"/>
        <v>845</v>
      </c>
    </row>
    <row r="45" spans="1:6" x14ac:dyDescent="0.3">
      <c r="A45" s="8">
        <v>7</v>
      </c>
      <c r="B45" s="10" t="s">
        <v>43</v>
      </c>
      <c r="C45" s="11" t="s">
        <v>44</v>
      </c>
      <c r="D45" s="12">
        <v>1300</v>
      </c>
      <c r="E45" s="13">
        <v>1.66</v>
      </c>
      <c r="F45" s="58">
        <f t="shared" si="2"/>
        <v>2158</v>
      </c>
    </row>
    <row r="46" spans="1:6" x14ac:dyDescent="0.3">
      <c r="A46" s="8">
        <v>8</v>
      </c>
      <c r="B46" s="10" t="s">
        <v>51</v>
      </c>
      <c r="C46" s="11" t="s">
        <v>41</v>
      </c>
      <c r="D46" s="12">
        <v>40</v>
      </c>
      <c r="E46" s="13">
        <v>3.86</v>
      </c>
      <c r="F46" s="58">
        <f t="shared" si="2"/>
        <v>154.4</v>
      </c>
    </row>
    <row r="47" spans="1:6" x14ac:dyDescent="0.3">
      <c r="A47" s="27"/>
      <c r="B47" s="28"/>
      <c r="C47" s="29"/>
      <c r="D47" s="28"/>
      <c r="E47" s="30"/>
      <c r="F47" s="31"/>
    </row>
    <row r="48" spans="1:6" ht="37.5" x14ac:dyDescent="0.3">
      <c r="A48" s="27"/>
      <c r="B48" s="29" t="s">
        <v>52</v>
      </c>
      <c r="C48" s="29"/>
      <c r="D48" s="28"/>
      <c r="E48" s="30"/>
      <c r="F48" s="31"/>
    </row>
    <row r="49" spans="1:7" x14ac:dyDescent="0.3">
      <c r="A49" s="8">
        <v>1</v>
      </c>
      <c r="B49" s="63" t="s">
        <v>53</v>
      </c>
      <c r="C49" s="11" t="s">
        <v>32</v>
      </c>
      <c r="D49" s="34">
        <v>1417</v>
      </c>
      <c r="E49" s="64">
        <v>10</v>
      </c>
      <c r="F49" s="58">
        <f t="shared" ref="F49:F58" si="3">D49*E49</f>
        <v>14170</v>
      </c>
    </row>
    <row r="50" spans="1:7" x14ac:dyDescent="0.3">
      <c r="A50" s="8">
        <v>2</v>
      </c>
      <c r="B50" s="37" t="s">
        <v>33</v>
      </c>
      <c r="C50" s="11" t="s">
        <v>16</v>
      </c>
      <c r="D50" s="12">
        <v>540</v>
      </c>
      <c r="E50" s="65">
        <v>75</v>
      </c>
      <c r="F50" s="58">
        <f t="shared" si="3"/>
        <v>40500</v>
      </c>
    </row>
    <row r="51" spans="1:7" x14ac:dyDescent="0.3">
      <c r="A51" s="8">
        <v>3</v>
      </c>
      <c r="B51" s="10" t="s">
        <v>37</v>
      </c>
      <c r="C51" s="11" t="s">
        <v>18</v>
      </c>
      <c r="D51" s="12">
        <f>22.46+6+12</f>
        <v>40.46</v>
      </c>
      <c r="E51" s="62">
        <v>312</v>
      </c>
      <c r="F51" s="58">
        <f t="shared" si="3"/>
        <v>12623.52</v>
      </c>
    </row>
    <row r="52" spans="1:7" x14ac:dyDescent="0.3">
      <c r="A52" s="8">
        <v>4</v>
      </c>
      <c r="B52" s="10" t="s">
        <v>38</v>
      </c>
      <c r="C52" s="11" t="s">
        <v>18</v>
      </c>
      <c r="D52" s="12">
        <v>8.81</v>
      </c>
      <c r="E52" s="62">
        <v>944</v>
      </c>
      <c r="F52" s="58">
        <f t="shared" si="3"/>
        <v>8316.6400000000012</v>
      </c>
    </row>
    <row r="53" spans="1:7" x14ac:dyDescent="0.3">
      <c r="A53" s="8">
        <v>5</v>
      </c>
      <c r="B53" s="10" t="s">
        <v>38</v>
      </c>
      <c r="C53" s="11" t="s">
        <v>18</v>
      </c>
      <c r="D53" s="12">
        <v>23.23</v>
      </c>
      <c r="E53" s="62">
        <v>944</v>
      </c>
      <c r="F53" s="58">
        <f t="shared" si="3"/>
        <v>21929.119999999999</v>
      </c>
    </row>
    <row r="54" spans="1:7" x14ac:dyDescent="0.3">
      <c r="A54" s="8">
        <v>6</v>
      </c>
      <c r="B54" s="10" t="s">
        <v>54</v>
      </c>
      <c r="C54" s="11" t="s">
        <v>36</v>
      </c>
      <c r="D54" s="12">
        <v>8</v>
      </c>
      <c r="E54" s="62">
        <v>1226</v>
      </c>
      <c r="F54" s="58">
        <f t="shared" si="3"/>
        <v>9808</v>
      </c>
    </row>
    <row r="55" spans="1:7" x14ac:dyDescent="0.3">
      <c r="A55" s="8">
        <v>7</v>
      </c>
      <c r="B55" s="10" t="s">
        <v>55</v>
      </c>
      <c r="C55" s="11" t="s">
        <v>36</v>
      </c>
      <c r="D55" s="12">
        <v>101</v>
      </c>
      <c r="E55" s="62">
        <v>946</v>
      </c>
      <c r="F55" s="58">
        <f t="shared" si="3"/>
        <v>95546</v>
      </c>
    </row>
    <row r="56" spans="1:7" x14ac:dyDescent="0.3">
      <c r="A56" s="8">
        <v>9</v>
      </c>
      <c r="B56" s="10" t="s">
        <v>42</v>
      </c>
      <c r="C56" s="11" t="s">
        <v>41</v>
      </c>
      <c r="D56" s="12">
        <v>600</v>
      </c>
      <c r="E56" s="62">
        <v>1.3</v>
      </c>
      <c r="F56" s="58">
        <f t="shared" si="3"/>
        <v>780</v>
      </c>
      <c r="G56" s="26"/>
    </row>
    <row r="57" spans="1:7" x14ac:dyDescent="0.3">
      <c r="A57" s="8">
        <v>10</v>
      </c>
      <c r="B57" s="10" t="s">
        <v>43</v>
      </c>
      <c r="C57" s="11" t="s">
        <v>44</v>
      </c>
      <c r="D57" s="12">
        <v>1500</v>
      </c>
      <c r="E57" s="13">
        <v>1.66</v>
      </c>
      <c r="F57" s="58">
        <f t="shared" si="3"/>
        <v>2490</v>
      </c>
    </row>
    <row r="58" spans="1:7" x14ac:dyDescent="0.3">
      <c r="A58" s="8">
        <v>11</v>
      </c>
      <c r="B58" s="10" t="s">
        <v>51</v>
      </c>
      <c r="C58" s="11" t="s">
        <v>41</v>
      </c>
      <c r="D58" s="12">
        <v>30</v>
      </c>
      <c r="E58" s="62">
        <v>3.86</v>
      </c>
      <c r="F58" s="58">
        <f t="shared" si="3"/>
        <v>115.8</v>
      </c>
    </row>
    <row r="59" spans="1:7" s="40" customFormat="1" ht="21.75" customHeight="1" x14ac:dyDescent="0.3">
      <c r="A59" s="8"/>
      <c r="B59" s="10"/>
      <c r="C59" s="11"/>
      <c r="D59" s="12"/>
      <c r="E59" s="62"/>
      <c r="F59" s="58"/>
    </row>
    <row r="60" spans="1:7" ht="37.5" x14ac:dyDescent="0.3">
      <c r="A60" s="27"/>
      <c r="B60" s="29" t="s">
        <v>58</v>
      </c>
      <c r="C60" s="29"/>
      <c r="D60" s="28"/>
      <c r="E60" s="30"/>
      <c r="F60" s="31"/>
    </row>
    <row r="61" spans="1:7" x14ac:dyDescent="0.3">
      <c r="A61" s="8">
        <v>1</v>
      </c>
      <c r="B61" s="63" t="s">
        <v>59</v>
      </c>
      <c r="C61" s="11" t="s">
        <v>32</v>
      </c>
      <c r="D61" s="34">
        <v>1417</v>
      </c>
      <c r="E61" s="64">
        <v>10</v>
      </c>
      <c r="F61" s="58">
        <f t="shared" ref="F61:F66" si="4">D61*E61</f>
        <v>14170</v>
      </c>
    </row>
    <row r="62" spans="1:7" x14ac:dyDescent="0.3">
      <c r="A62" s="8">
        <v>2</v>
      </c>
      <c r="B62" s="37" t="s">
        <v>60</v>
      </c>
      <c r="C62" s="11" t="s">
        <v>16</v>
      </c>
      <c r="D62" s="12">
        <v>540</v>
      </c>
      <c r="E62" s="65">
        <v>75</v>
      </c>
      <c r="F62" s="58">
        <f t="shared" si="4"/>
        <v>40500</v>
      </c>
    </row>
    <row r="63" spans="1:7" x14ac:dyDescent="0.3">
      <c r="A63" s="8">
        <v>6</v>
      </c>
      <c r="B63" s="10" t="s">
        <v>61</v>
      </c>
      <c r="C63" s="11" t="s">
        <v>36</v>
      </c>
      <c r="D63" s="12">
        <v>4.78</v>
      </c>
      <c r="E63" s="62">
        <v>1226</v>
      </c>
      <c r="F63" s="58">
        <f t="shared" si="4"/>
        <v>5860.2800000000007</v>
      </c>
    </row>
    <row r="64" spans="1:7" x14ac:dyDescent="0.3">
      <c r="A64" s="8">
        <v>7</v>
      </c>
      <c r="B64" s="10" t="s">
        <v>62</v>
      </c>
      <c r="C64" s="11" t="s">
        <v>36</v>
      </c>
      <c r="D64" s="12">
        <v>98</v>
      </c>
      <c r="E64" s="62">
        <v>946</v>
      </c>
      <c r="F64" s="58">
        <f t="shared" si="4"/>
        <v>92708</v>
      </c>
    </row>
    <row r="65" spans="1:6" x14ac:dyDescent="0.3">
      <c r="A65" s="8">
        <v>8</v>
      </c>
      <c r="B65" s="10" t="s">
        <v>40</v>
      </c>
      <c r="C65" s="11" t="s">
        <v>41</v>
      </c>
      <c r="D65" s="12">
        <v>180</v>
      </c>
      <c r="E65" s="62">
        <v>1.43</v>
      </c>
      <c r="F65" s="58">
        <f t="shared" si="4"/>
        <v>257.39999999999998</v>
      </c>
    </row>
    <row r="66" spans="1:6" x14ac:dyDescent="0.3">
      <c r="A66" s="8">
        <v>9</v>
      </c>
      <c r="B66" s="10" t="s">
        <v>42</v>
      </c>
      <c r="C66" s="11" t="s">
        <v>41</v>
      </c>
      <c r="D66" s="12">
        <v>650</v>
      </c>
      <c r="E66" s="62">
        <v>1.3</v>
      </c>
      <c r="F66" s="58">
        <f t="shared" si="4"/>
        <v>845</v>
      </c>
    </row>
    <row r="67" spans="1:6" x14ac:dyDescent="0.3">
      <c r="A67" s="8"/>
      <c r="B67" s="10"/>
      <c r="C67" s="11"/>
      <c r="D67" s="12"/>
      <c r="E67" s="78"/>
      <c r="F67" s="14"/>
    </row>
    <row r="68" spans="1:6" s="40" customFormat="1" ht="21.75" customHeight="1" thickBot="1" x14ac:dyDescent="0.35">
      <c r="A68" s="68"/>
      <c r="B68" s="69"/>
      <c r="C68" s="70"/>
      <c r="D68" s="71"/>
      <c r="E68" s="72"/>
      <c r="F68" s="73"/>
    </row>
    <row r="69" spans="1:6" s="40" customFormat="1" ht="21.75" customHeight="1" x14ac:dyDescent="0.3">
      <c r="A69" s="144" t="s">
        <v>24</v>
      </c>
      <c r="B69" s="145"/>
      <c r="C69" s="74"/>
      <c r="D69" s="75"/>
      <c r="E69" s="76"/>
      <c r="F69" s="77">
        <f>SUM(F49:F68)</f>
        <v>360619.76</v>
      </c>
    </row>
    <row r="70" spans="1:6" s="40" customFormat="1" ht="21.75" customHeight="1" x14ac:dyDescent="0.3">
      <c r="A70" s="146" t="s">
        <v>25</v>
      </c>
      <c r="B70" s="147"/>
      <c r="C70" s="38"/>
      <c r="D70" s="66"/>
      <c r="E70" s="67"/>
      <c r="F70" s="39">
        <f>F69*0.18</f>
        <v>64911.556799999998</v>
      </c>
    </row>
    <row r="71" spans="1:6" s="40" customFormat="1" ht="18.75" customHeight="1" thickBot="1" x14ac:dyDescent="0.35">
      <c r="A71" s="148" t="s">
        <v>26</v>
      </c>
      <c r="B71" s="149"/>
      <c r="C71" s="41"/>
      <c r="D71" s="41"/>
      <c r="E71" s="42"/>
      <c r="F71" s="43">
        <f>SUM(F69:F70)</f>
        <v>425531.31680000003</v>
      </c>
    </row>
    <row r="72" spans="1:6" s="40" customFormat="1" ht="18.75" customHeight="1" x14ac:dyDescent="0.3">
      <c r="A72" s="44"/>
      <c r="B72" s="44"/>
      <c r="C72" s="45"/>
      <c r="D72" s="45"/>
      <c r="E72" s="46"/>
      <c r="F72" s="47"/>
    </row>
    <row r="73" spans="1:6" s="40" customFormat="1" ht="18.75" customHeight="1" x14ac:dyDescent="0.3">
      <c r="A73" s="44"/>
      <c r="B73" s="44"/>
      <c r="C73" s="45"/>
      <c r="D73" s="45"/>
      <c r="E73" s="46"/>
      <c r="F73" s="47"/>
    </row>
    <row r="74" spans="1:6" ht="18.75" customHeight="1" x14ac:dyDescent="0.3">
      <c r="A74" s="44"/>
      <c r="B74" s="44"/>
      <c r="C74" s="45"/>
      <c r="D74" s="45"/>
      <c r="E74" s="46"/>
      <c r="F74" s="47"/>
    </row>
    <row r="75" spans="1:6" s="50" customFormat="1" x14ac:dyDescent="0.3">
      <c r="A75" s="25"/>
      <c r="B75" s="23"/>
      <c r="C75" s="16"/>
      <c r="D75" s="16"/>
      <c r="E75" s="48"/>
      <c r="F75" s="49"/>
    </row>
    <row r="76" spans="1:6" ht="18.75" customHeight="1" x14ac:dyDescent="0.3">
      <c r="A76" s="140" t="s">
        <v>27</v>
      </c>
      <c r="B76" s="140"/>
      <c r="C76" s="140"/>
      <c r="D76" s="140"/>
      <c r="E76" s="140"/>
      <c r="F76" s="140"/>
    </row>
    <row r="77" spans="1:6" ht="15.75" customHeight="1" x14ac:dyDescent="0.3">
      <c r="A77" s="25"/>
      <c r="B77" s="23"/>
      <c r="C77" s="51"/>
      <c r="D77" s="51"/>
      <c r="E77" s="51" t="s">
        <v>28</v>
      </c>
      <c r="F77" s="51"/>
    </row>
    <row r="78" spans="1:6" ht="15.75" customHeight="1" x14ac:dyDescent="0.3">
      <c r="A78" s="9"/>
      <c r="C78" s="51"/>
      <c r="D78" s="51"/>
      <c r="E78" s="51"/>
      <c r="F78" s="51"/>
    </row>
    <row r="79" spans="1:6" ht="15.75" customHeight="1" x14ac:dyDescent="0.3">
      <c r="A79" s="9"/>
      <c r="C79" s="51"/>
      <c r="D79" s="51"/>
      <c r="E79" s="51"/>
      <c r="F79" s="51"/>
    </row>
    <row r="80" spans="1:6" ht="15.75" customHeight="1" x14ac:dyDescent="0.3">
      <c r="A80" s="9"/>
      <c r="C80" s="51"/>
      <c r="D80" s="51"/>
      <c r="E80" s="51"/>
      <c r="F80" s="51"/>
    </row>
    <row r="81" spans="1:6" ht="15.75" customHeight="1" x14ac:dyDescent="0.3">
      <c r="A81" s="9"/>
      <c r="C81" s="51"/>
      <c r="D81" s="51"/>
      <c r="E81" s="51"/>
      <c r="F81" s="51"/>
    </row>
    <row r="82" spans="1:6" ht="15.75" customHeight="1" x14ac:dyDescent="0.3">
      <c r="A82" s="9"/>
      <c r="C82" s="51"/>
      <c r="D82" s="51"/>
      <c r="E82" s="51"/>
      <c r="F82" s="51"/>
    </row>
    <row r="83" spans="1:6" ht="15.75" customHeight="1" x14ac:dyDescent="0.3">
      <c r="A83" s="9"/>
      <c r="C83" s="51"/>
      <c r="D83" s="51"/>
      <c r="E83" s="51"/>
      <c r="F83" s="51"/>
    </row>
    <row r="84" spans="1:6" ht="15.75" customHeight="1" x14ac:dyDescent="0.3">
      <c r="A84" s="126"/>
      <c r="B84" s="126"/>
      <c r="C84" s="51"/>
      <c r="D84" s="51"/>
      <c r="E84" s="51"/>
      <c r="F84" s="51"/>
    </row>
    <row r="85" spans="1:6" ht="16.5" customHeight="1" x14ac:dyDescent="0.3">
      <c r="A85" s="23"/>
      <c r="B85" s="23" t="s">
        <v>29</v>
      </c>
      <c r="C85" s="51"/>
      <c r="D85" s="51"/>
      <c r="E85" s="51"/>
      <c r="F85" s="51"/>
    </row>
    <row r="86" spans="1:6" x14ac:dyDescent="0.3">
      <c r="A86" s="128"/>
      <c r="B86" s="128"/>
      <c r="C86" s="51"/>
      <c r="D86" s="51"/>
      <c r="E86" s="51"/>
      <c r="F86" s="51"/>
    </row>
    <row r="87" spans="1:6" ht="38.25" customHeight="1" x14ac:dyDescent="0.3">
      <c r="A87" s="140"/>
      <c r="B87" s="140"/>
      <c r="C87" s="142" t="s">
        <v>28</v>
      </c>
      <c r="D87" s="142"/>
      <c r="E87" s="142"/>
      <c r="F87" s="142"/>
    </row>
    <row r="88" spans="1:6" ht="10.5" customHeight="1" x14ac:dyDescent="0.3">
      <c r="A88" s="143"/>
      <c r="B88" s="143"/>
      <c r="C88" s="54"/>
      <c r="D88" s="25"/>
      <c r="E88" s="139"/>
      <c r="F88" s="139"/>
    </row>
    <row r="89" spans="1:6" ht="25.5" customHeight="1" x14ac:dyDescent="0.3">
      <c r="A89" s="140"/>
      <c r="B89" s="140"/>
      <c r="C89" s="54"/>
      <c r="D89" s="53"/>
      <c r="E89" s="139"/>
      <c r="F89" s="139"/>
    </row>
    <row r="90" spans="1:6" ht="16.5" customHeight="1" x14ac:dyDescent="0.3">
      <c r="A90" s="54"/>
      <c r="B90" s="54"/>
      <c r="C90" s="54"/>
      <c r="D90" s="53"/>
      <c r="E90" s="55"/>
      <c r="F90" s="55"/>
    </row>
    <row r="91" spans="1:6" x14ac:dyDescent="0.3">
      <c r="A91" s="138"/>
      <c r="B91" s="138"/>
      <c r="C91" s="25"/>
      <c r="D91" s="25"/>
      <c r="E91" s="139"/>
      <c r="F91" s="139"/>
    </row>
    <row r="92" spans="1:6" x14ac:dyDescent="0.3">
      <c r="A92" s="140"/>
      <c r="B92" s="140"/>
      <c r="C92" s="54"/>
      <c r="D92" s="53"/>
      <c r="E92" s="139"/>
      <c r="F92" s="139"/>
    </row>
    <row r="93" spans="1:6" x14ac:dyDescent="0.3">
      <c r="A93" s="50"/>
      <c r="B93" s="50"/>
      <c r="C93" s="50"/>
    </row>
  </sheetData>
  <mergeCells count="29">
    <mergeCell ref="A91:B91"/>
    <mergeCell ref="E91:F91"/>
    <mergeCell ref="A92:B92"/>
    <mergeCell ref="E92:F92"/>
    <mergeCell ref="A11:F11"/>
    <mergeCell ref="A87:B87"/>
    <mergeCell ref="C87:F87"/>
    <mergeCell ref="A88:B88"/>
    <mergeCell ref="E88:F88"/>
    <mergeCell ref="A89:B89"/>
    <mergeCell ref="E89:F89"/>
    <mergeCell ref="A69:B69"/>
    <mergeCell ref="A70:B70"/>
    <mergeCell ref="A71:B71"/>
    <mergeCell ref="A76:F76"/>
    <mergeCell ref="A84:B84"/>
    <mergeCell ref="A86:B86"/>
    <mergeCell ref="A13:A15"/>
    <mergeCell ref="B13:B15"/>
    <mergeCell ref="C13:C15"/>
    <mergeCell ref="D13:D15"/>
    <mergeCell ref="E13:E15"/>
    <mergeCell ref="F13:F15"/>
    <mergeCell ref="E1:F1"/>
    <mergeCell ref="C4:F4"/>
    <mergeCell ref="C6:F6"/>
    <mergeCell ref="C8:G8"/>
    <mergeCell ref="C9:F10"/>
    <mergeCell ref="B12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6" workbookViewId="0">
      <selection activeCell="B21" sqref="B21"/>
    </sheetView>
  </sheetViews>
  <sheetFormatPr defaultColWidth="9.140625" defaultRowHeight="18.75" x14ac:dyDescent="0.3"/>
  <cols>
    <col min="1" max="1" width="6.42578125" style="15" bestFit="1" customWidth="1"/>
    <col min="2" max="2" width="72.7109375" style="9" customWidth="1"/>
    <col min="3" max="3" width="9" style="16" bestFit="1" customWidth="1"/>
    <col min="4" max="4" width="12.28515625" style="15" bestFit="1" customWidth="1"/>
    <col min="5" max="5" width="11.28515625" style="52" customWidth="1"/>
    <col min="6" max="6" width="18.42578125" style="52" customWidth="1"/>
    <col min="7" max="16384" width="9.140625" style="9"/>
  </cols>
  <sheetData>
    <row r="1" spans="1:10" x14ac:dyDescent="0.3">
      <c r="E1" s="124" t="s">
        <v>0</v>
      </c>
      <c r="F1" s="124"/>
    </row>
    <row r="2" spans="1:10" x14ac:dyDescent="0.3">
      <c r="E2" s="107"/>
      <c r="F2" s="107"/>
    </row>
    <row r="3" spans="1:10" ht="4.9000000000000004" customHeight="1" x14ac:dyDescent="0.3">
      <c r="E3" s="107"/>
      <c r="F3" s="107"/>
    </row>
    <row r="4" spans="1:10" ht="18" customHeight="1" x14ac:dyDescent="0.3">
      <c r="A4" s="16"/>
      <c r="B4" s="18" t="s">
        <v>1</v>
      </c>
      <c r="C4" s="125" t="s">
        <v>2</v>
      </c>
      <c r="D4" s="125"/>
      <c r="E4" s="125"/>
      <c r="F4" s="125"/>
    </row>
    <row r="5" spans="1:10" ht="18" customHeight="1" x14ac:dyDescent="0.3">
      <c r="A5" s="16"/>
      <c r="B5" s="18"/>
      <c r="C5" s="108"/>
      <c r="D5" s="108"/>
      <c r="E5" s="20"/>
      <c r="F5" s="108"/>
    </row>
    <row r="6" spans="1:10" ht="18" customHeight="1" x14ac:dyDescent="0.3">
      <c r="B6" s="21" t="s">
        <v>3</v>
      </c>
      <c r="C6" s="125" t="s">
        <v>2</v>
      </c>
      <c r="D6" s="125"/>
      <c r="E6" s="125"/>
      <c r="F6" s="125"/>
    </row>
    <row r="7" spans="1:10" s="24" customFormat="1" ht="26.25" customHeight="1" x14ac:dyDescent="0.3">
      <c r="A7" s="15"/>
      <c r="B7" s="21"/>
      <c r="C7" s="108"/>
      <c r="D7" s="108"/>
      <c r="E7" s="20"/>
      <c r="F7" s="108"/>
      <c r="G7" s="9"/>
    </row>
    <row r="8" spans="1:10" ht="60" customHeight="1" x14ac:dyDescent="0.3">
      <c r="A8" s="16"/>
      <c r="B8" s="22" t="s">
        <v>4</v>
      </c>
      <c r="C8" s="126" t="s">
        <v>5</v>
      </c>
      <c r="D8" s="126"/>
      <c r="E8" s="126"/>
      <c r="F8" s="126"/>
      <c r="G8" s="126"/>
      <c r="J8" s="15"/>
    </row>
    <row r="9" spans="1:10" ht="24" customHeight="1" x14ac:dyDescent="0.3">
      <c r="B9" s="22" t="s">
        <v>6</v>
      </c>
      <c r="C9" s="125" t="s">
        <v>7</v>
      </c>
      <c r="D9" s="125"/>
      <c r="E9" s="125"/>
      <c r="F9" s="125"/>
      <c r="J9" s="15"/>
    </row>
    <row r="10" spans="1:10" ht="66" customHeight="1" x14ac:dyDescent="0.3">
      <c r="B10" s="22"/>
      <c r="C10" s="125"/>
      <c r="D10" s="125"/>
      <c r="E10" s="125"/>
      <c r="F10" s="125"/>
      <c r="J10" s="15"/>
    </row>
    <row r="11" spans="1:10" ht="45" customHeight="1" x14ac:dyDescent="0.3">
      <c r="A11" s="141" t="s">
        <v>100</v>
      </c>
      <c r="B11" s="141"/>
      <c r="C11" s="141"/>
      <c r="D11" s="141"/>
      <c r="E11" s="141"/>
      <c r="F11" s="141"/>
      <c r="J11" s="15"/>
    </row>
    <row r="12" spans="1:10" ht="16.5" customHeight="1" thickBot="1" x14ac:dyDescent="0.35">
      <c r="A12" s="104"/>
      <c r="B12" s="127" t="s">
        <v>8</v>
      </c>
      <c r="C12" s="127"/>
      <c r="D12" s="127"/>
      <c r="E12" s="127"/>
      <c r="F12" s="127"/>
    </row>
    <row r="13" spans="1:10" ht="21.75" customHeight="1" x14ac:dyDescent="0.3">
      <c r="A13" s="129" t="s">
        <v>9</v>
      </c>
      <c r="B13" s="132" t="s">
        <v>10</v>
      </c>
      <c r="C13" s="135" t="s">
        <v>11</v>
      </c>
      <c r="D13" s="132" t="s">
        <v>12</v>
      </c>
      <c r="E13" s="118" t="s">
        <v>13</v>
      </c>
      <c r="F13" s="121" t="s">
        <v>14</v>
      </c>
    </row>
    <row r="14" spans="1:10" ht="33" customHeight="1" x14ac:dyDescent="0.3">
      <c r="A14" s="130"/>
      <c r="B14" s="133"/>
      <c r="C14" s="136"/>
      <c r="D14" s="133"/>
      <c r="E14" s="119"/>
      <c r="F14" s="122"/>
    </row>
    <row r="15" spans="1:10" ht="19.5" thickBot="1" x14ac:dyDescent="0.35">
      <c r="A15" s="131"/>
      <c r="B15" s="134"/>
      <c r="C15" s="137"/>
      <c r="D15" s="134"/>
      <c r="E15" s="120"/>
      <c r="F15" s="123"/>
    </row>
    <row r="16" spans="1:10" x14ac:dyDescent="0.3">
      <c r="A16" s="27">
        <v>1</v>
      </c>
      <c r="B16" s="28">
        <v>2</v>
      </c>
      <c r="C16" s="29">
        <v>3</v>
      </c>
      <c r="D16" s="28">
        <v>4</v>
      </c>
      <c r="E16" s="30">
        <v>5</v>
      </c>
      <c r="F16" s="31">
        <v>6</v>
      </c>
    </row>
    <row r="17" spans="1:6" s="40" customFormat="1" x14ac:dyDescent="0.3">
      <c r="A17" s="8"/>
      <c r="B17" s="29" t="s">
        <v>101</v>
      </c>
      <c r="C17" s="11"/>
      <c r="D17" s="12"/>
      <c r="E17" s="62"/>
      <c r="F17" s="58"/>
    </row>
    <row r="18" spans="1:6" s="40" customFormat="1" ht="18.600000000000001" customHeight="1" x14ac:dyDescent="0.3">
      <c r="A18" s="8">
        <v>1</v>
      </c>
      <c r="B18" s="10" t="s">
        <v>102</v>
      </c>
      <c r="C18" s="11" t="s">
        <v>32</v>
      </c>
      <c r="D18" s="12">
        <f>60707/25</f>
        <v>2428.2800000000002</v>
      </c>
      <c r="E18" s="62">
        <v>2</v>
      </c>
      <c r="F18" s="58">
        <f t="shared" ref="F18:F23" si="0">D18*E18</f>
        <v>4856.5600000000004</v>
      </c>
    </row>
    <row r="19" spans="1:6" ht="18.600000000000001" customHeight="1" x14ac:dyDescent="0.3">
      <c r="A19" s="8">
        <v>2</v>
      </c>
      <c r="B19" s="10" t="s">
        <v>103</v>
      </c>
      <c r="C19" s="11" t="s">
        <v>44</v>
      </c>
      <c r="D19" s="12">
        <v>15264</v>
      </c>
      <c r="E19" s="60">
        <v>0.42</v>
      </c>
      <c r="F19" s="58">
        <f t="shared" si="0"/>
        <v>6410.88</v>
      </c>
    </row>
    <row r="20" spans="1:6" s="50" customFormat="1" x14ac:dyDescent="0.3">
      <c r="A20" s="8">
        <v>3</v>
      </c>
      <c r="B20" s="10" t="s">
        <v>102</v>
      </c>
      <c r="C20" s="11" t="s">
        <v>32</v>
      </c>
      <c r="D20" s="12">
        <f>60707/25</f>
        <v>2428.2800000000002</v>
      </c>
      <c r="E20" s="109">
        <v>2</v>
      </c>
      <c r="F20" s="58">
        <f t="shared" si="0"/>
        <v>4856.5600000000004</v>
      </c>
    </row>
    <row r="21" spans="1:6" ht="18.75" customHeight="1" x14ac:dyDescent="0.3">
      <c r="A21" s="8">
        <v>4</v>
      </c>
      <c r="B21" s="10" t="s">
        <v>105</v>
      </c>
      <c r="C21" s="11" t="s">
        <v>44</v>
      </c>
      <c r="D21" s="12">
        <v>60707</v>
      </c>
      <c r="E21" s="110">
        <v>0.11</v>
      </c>
      <c r="F21" s="58">
        <f t="shared" si="0"/>
        <v>6677.77</v>
      </c>
    </row>
    <row r="22" spans="1:6" x14ac:dyDescent="0.3">
      <c r="A22" s="8">
        <v>5</v>
      </c>
      <c r="B22" s="10" t="s">
        <v>106</v>
      </c>
      <c r="C22" s="11" t="s">
        <v>107</v>
      </c>
      <c r="D22" s="112">
        <v>80</v>
      </c>
      <c r="E22" s="110">
        <v>14</v>
      </c>
      <c r="F22" s="58">
        <f t="shared" si="0"/>
        <v>1120</v>
      </c>
    </row>
    <row r="23" spans="1:6" x14ac:dyDescent="0.3">
      <c r="A23" s="8">
        <v>6</v>
      </c>
      <c r="B23" s="10" t="s">
        <v>116</v>
      </c>
      <c r="C23" s="111" t="s">
        <v>114</v>
      </c>
      <c r="D23" s="112">
        <v>950</v>
      </c>
      <c r="E23" s="13">
        <v>4.5</v>
      </c>
      <c r="F23" s="58">
        <f t="shared" si="0"/>
        <v>4275</v>
      </c>
    </row>
    <row r="24" spans="1:6" x14ac:dyDescent="0.3">
      <c r="A24" s="8"/>
      <c r="B24" s="10"/>
      <c r="C24" s="11"/>
      <c r="D24" s="12"/>
      <c r="E24" s="78"/>
      <c r="F24" s="14"/>
    </row>
    <row r="25" spans="1:6" s="40" customFormat="1" ht="21.75" customHeight="1" thickBot="1" x14ac:dyDescent="0.35">
      <c r="A25" s="68"/>
      <c r="B25" s="69"/>
      <c r="C25" s="70"/>
      <c r="D25" s="71"/>
      <c r="E25" s="72"/>
      <c r="F25" s="73"/>
    </row>
    <row r="26" spans="1:6" s="40" customFormat="1" ht="21.75" customHeight="1" x14ac:dyDescent="0.3">
      <c r="A26" s="144" t="s">
        <v>24</v>
      </c>
      <c r="B26" s="145"/>
      <c r="C26" s="74"/>
      <c r="D26" s="75"/>
      <c r="E26" s="76"/>
      <c r="F26" s="77">
        <f>SUM(F18:F25)</f>
        <v>28196.77</v>
      </c>
    </row>
    <row r="27" spans="1:6" s="40" customFormat="1" ht="21.75" customHeight="1" x14ac:dyDescent="0.3">
      <c r="A27" s="146" t="s">
        <v>25</v>
      </c>
      <c r="B27" s="147"/>
      <c r="C27" s="38"/>
      <c r="D27" s="66"/>
      <c r="E27" s="67"/>
      <c r="F27" s="39">
        <f>F26*0.18</f>
        <v>5075.4186</v>
      </c>
    </row>
    <row r="28" spans="1:6" s="40" customFormat="1" ht="18.75" customHeight="1" thickBot="1" x14ac:dyDescent="0.35">
      <c r="A28" s="148" t="s">
        <v>26</v>
      </c>
      <c r="B28" s="149"/>
      <c r="C28" s="41"/>
      <c r="D28" s="41"/>
      <c r="E28" s="42"/>
      <c r="F28" s="43">
        <f>SUM(F26:F27)</f>
        <v>33272.188600000001</v>
      </c>
    </row>
    <row r="29" spans="1:6" s="40" customFormat="1" ht="18.75" customHeight="1" x14ac:dyDescent="0.3">
      <c r="A29" s="44"/>
      <c r="B29" s="44"/>
      <c r="C29" s="45"/>
      <c r="D29" s="45"/>
      <c r="E29" s="46"/>
      <c r="F29" s="47"/>
    </row>
    <row r="30" spans="1:6" s="40" customFormat="1" ht="18.75" customHeight="1" x14ac:dyDescent="0.3">
      <c r="A30" s="44"/>
      <c r="B30" s="44"/>
      <c r="C30" s="45"/>
      <c r="D30" s="45"/>
      <c r="E30" s="46"/>
      <c r="F30" s="47"/>
    </row>
    <row r="31" spans="1:6" ht="18.75" customHeight="1" x14ac:dyDescent="0.3">
      <c r="A31" s="44"/>
      <c r="B31" s="44"/>
      <c r="C31" s="45"/>
      <c r="D31" s="45"/>
      <c r="E31" s="46"/>
      <c r="F31" s="47"/>
    </row>
    <row r="32" spans="1:6" s="50" customFormat="1" x14ac:dyDescent="0.3">
      <c r="A32" s="104"/>
      <c r="B32" s="106"/>
      <c r="C32" s="16"/>
      <c r="D32" s="16"/>
      <c r="E32" s="48"/>
      <c r="F32" s="49"/>
    </row>
    <row r="33" spans="1:6" ht="18.75" customHeight="1" x14ac:dyDescent="0.3">
      <c r="A33" s="140" t="s">
        <v>27</v>
      </c>
      <c r="B33" s="140"/>
      <c r="C33" s="140"/>
      <c r="D33" s="140"/>
      <c r="E33" s="140"/>
      <c r="F33" s="140"/>
    </row>
    <row r="34" spans="1:6" ht="15.75" customHeight="1" x14ac:dyDescent="0.3">
      <c r="A34" s="104"/>
      <c r="B34" s="106"/>
      <c r="C34" s="51"/>
      <c r="D34" s="51"/>
      <c r="E34" s="51" t="s">
        <v>28</v>
      </c>
      <c r="F34" s="51"/>
    </row>
    <row r="35" spans="1:6" ht="15.75" customHeight="1" x14ac:dyDescent="0.3">
      <c r="A35" s="9"/>
      <c r="C35" s="51"/>
      <c r="D35" s="51"/>
      <c r="E35" s="51"/>
      <c r="F35" s="51"/>
    </row>
    <row r="36" spans="1:6" ht="15.75" customHeight="1" x14ac:dyDescent="0.3">
      <c r="A36" s="9"/>
      <c r="C36" s="51"/>
      <c r="D36" s="51"/>
      <c r="E36" s="51"/>
      <c r="F36" s="51"/>
    </row>
    <row r="37" spans="1:6" ht="15.75" customHeight="1" x14ac:dyDescent="0.3">
      <c r="A37" s="9"/>
      <c r="C37" s="51"/>
      <c r="D37" s="51"/>
      <c r="E37" s="51"/>
      <c r="F37" s="51"/>
    </row>
    <row r="38" spans="1:6" ht="15.75" customHeight="1" x14ac:dyDescent="0.3">
      <c r="A38" s="9"/>
      <c r="C38" s="51"/>
      <c r="D38" s="51"/>
      <c r="E38" s="51"/>
      <c r="F38" s="51"/>
    </row>
    <row r="39" spans="1:6" ht="15.75" customHeight="1" x14ac:dyDescent="0.3">
      <c r="A39" s="9"/>
      <c r="C39" s="51"/>
      <c r="D39" s="51"/>
      <c r="E39" s="51"/>
      <c r="F39" s="51"/>
    </row>
    <row r="40" spans="1:6" ht="15.75" customHeight="1" x14ac:dyDescent="0.3">
      <c r="A40" s="9"/>
      <c r="C40" s="51"/>
      <c r="D40" s="51"/>
      <c r="E40" s="51"/>
      <c r="F40" s="51"/>
    </row>
    <row r="41" spans="1:6" ht="15.75" customHeight="1" x14ac:dyDescent="0.3">
      <c r="A41" s="126"/>
      <c r="B41" s="126"/>
      <c r="C41" s="51"/>
      <c r="D41" s="51"/>
      <c r="E41" s="51"/>
      <c r="F41" s="51"/>
    </row>
    <row r="42" spans="1:6" ht="16.5" customHeight="1" x14ac:dyDescent="0.3">
      <c r="A42" s="106"/>
      <c r="B42" s="106" t="s">
        <v>29</v>
      </c>
      <c r="C42" s="51"/>
      <c r="D42" s="51"/>
      <c r="E42" s="51"/>
      <c r="F42" s="51"/>
    </row>
    <row r="43" spans="1:6" x14ac:dyDescent="0.3">
      <c r="A43" s="128"/>
      <c r="B43" s="128"/>
      <c r="C43" s="51"/>
      <c r="D43" s="51"/>
      <c r="E43" s="51"/>
      <c r="F43" s="51"/>
    </row>
    <row r="44" spans="1:6" ht="38.25" customHeight="1" x14ac:dyDescent="0.3">
      <c r="A44" s="140"/>
      <c r="B44" s="140"/>
      <c r="C44" s="142" t="s">
        <v>28</v>
      </c>
      <c r="D44" s="142"/>
      <c r="E44" s="142"/>
      <c r="F44" s="142"/>
    </row>
    <row r="45" spans="1:6" ht="10.5" customHeight="1" x14ac:dyDescent="0.3">
      <c r="A45" s="143"/>
      <c r="B45" s="143"/>
      <c r="C45" s="103"/>
      <c r="D45" s="104"/>
      <c r="E45" s="139"/>
      <c r="F45" s="139"/>
    </row>
    <row r="46" spans="1:6" ht="25.5" customHeight="1" x14ac:dyDescent="0.3">
      <c r="A46" s="140"/>
      <c r="B46" s="140"/>
      <c r="C46" s="103"/>
      <c r="D46" s="105"/>
      <c r="E46" s="139"/>
      <c r="F46" s="139"/>
    </row>
    <row r="47" spans="1:6" ht="16.5" customHeight="1" x14ac:dyDescent="0.3">
      <c r="A47" s="103"/>
      <c r="B47" s="103"/>
      <c r="C47" s="103"/>
      <c r="D47" s="105"/>
      <c r="E47" s="102"/>
      <c r="F47" s="102"/>
    </row>
    <row r="48" spans="1:6" x14ac:dyDescent="0.3">
      <c r="A48" s="138"/>
      <c r="B48" s="138"/>
      <c r="C48" s="104"/>
      <c r="D48" s="104"/>
      <c r="E48" s="139"/>
      <c r="F48" s="139"/>
    </row>
    <row r="49" spans="1:6" x14ac:dyDescent="0.3">
      <c r="A49" s="140"/>
      <c r="B49" s="140"/>
      <c r="C49" s="103"/>
      <c r="D49" s="105"/>
      <c r="E49" s="139"/>
      <c r="F49" s="139"/>
    </row>
    <row r="50" spans="1:6" x14ac:dyDescent="0.3">
      <c r="A50" s="50"/>
      <c r="B50" s="50"/>
      <c r="C50" s="50"/>
    </row>
  </sheetData>
  <mergeCells count="29">
    <mergeCell ref="A48:B48"/>
    <mergeCell ref="E48:F48"/>
    <mergeCell ref="A49:B49"/>
    <mergeCell ref="E49:F49"/>
    <mergeCell ref="A44:B44"/>
    <mergeCell ref="C44:F44"/>
    <mergeCell ref="A45:B45"/>
    <mergeCell ref="E45:F45"/>
    <mergeCell ref="A46:B46"/>
    <mergeCell ref="E46:F46"/>
    <mergeCell ref="A43:B43"/>
    <mergeCell ref="B12:F12"/>
    <mergeCell ref="A13:A15"/>
    <mergeCell ref="B13:B15"/>
    <mergeCell ref="C13:C15"/>
    <mergeCell ref="D13:D15"/>
    <mergeCell ref="E13:E15"/>
    <mergeCell ref="F13:F15"/>
    <mergeCell ref="A26:B26"/>
    <mergeCell ref="A27:B27"/>
    <mergeCell ref="A28:B28"/>
    <mergeCell ref="A33:F33"/>
    <mergeCell ref="A41:B41"/>
    <mergeCell ref="A11:F11"/>
    <mergeCell ref="E1:F1"/>
    <mergeCell ref="C4:F4"/>
    <mergeCell ref="C6:F6"/>
    <mergeCell ref="C8:G8"/>
    <mergeCell ref="C9:F10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abSelected="1" topLeftCell="A165" workbookViewId="0">
      <selection activeCell="A172" sqref="A172:XFD172"/>
    </sheetView>
  </sheetViews>
  <sheetFormatPr defaultRowHeight="15" x14ac:dyDescent="0.25"/>
  <cols>
    <col min="1" max="1" width="6.85546875" customWidth="1"/>
    <col min="2" max="2" width="60" customWidth="1"/>
    <col min="4" max="4" width="11" bestFit="1" customWidth="1"/>
    <col min="6" max="6" width="15.85546875" bestFit="1" customWidth="1"/>
  </cols>
  <sheetData>
    <row r="1" spans="1:10" s="9" customFormat="1" ht="18.75" x14ac:dyDescent="0.3">
      <c r="A1" s="15"/>
      <c r="C1" s="16"/>
      <c r="D1" s="15"/>
      <c r="E1" s="124" t="s">
        <v>0</v>
      </c>
      <c r="F1" s="124"/>
    </row>
    <row r="2" spans="1:10" s="9" customFormat="1" ht="18.75" x14ac:dyDescent="0.3">
      <c r="A2" s="15"/>
      <c r="C2" s="16"/>
      <c r="D2" s="15"/>
      <c r="E2" s="94"/>
      <c r="F2" s="94"/>
    </row>
    <row r="3" spans="1:10" s="9" customFormat="1" ht="4.9000000000000004" customHeight="1" x14ac:dyDescent="0.3">
      <c r="A3" s="15"/>
      <c r="C3" s="16"/>
      <c r="D3" s="15"/>
      <c r="E3" s="94"/>
      <c r="F3" s="94"/>
    </row>
    <row r="4" spans="1:10" s="9" customFormat="1" ht="18" customHeight="1" x14ac:dyDescent="0.3">
      <c r="A4" s="16"/>
      <c r="B4" s="18" t="s">
        <v>1</v>
      </c>
      <c r="C4" s="125" t="s">
        <v>2</v>
      </c>
      <c r="D4" s="125"/>
      <c r="E4" s="125"/>
      <c r="F4" s="125"/>
    </row>
    <row r="5" spans="1:10" s="9" customFormat="1" ht="18" customHeight="1" x14ac:dyDescent="0.3">
      <c r="A5" s="16"/>
      <c r="B5" s="18"/>
      <c r="C5" s="95"/>
      <c r="D5" s="95"/>
      <c r="E5" s="20"/>
      <c r="F5" s="95"/>
    </row>
    <row r="6" spans="1:10" s="9" customFormat="1" ht="18" customHeight="1" x14ac:dyDescent="0.3">
      <c r="A6" s="15"/>
      <c r="B6" s="21" t="s">
        <v>3</v>
      </c>
      <c r="C6" s="125" t="s">
        <v>2</v>
      </c>
      <c r="D6" s="125"/>
      <c r="E6" s="125"/>
      <c r="F6" s="125"/>
    </row>
    <row r="7" spans="1:10" s="24" customFormat="1" ht="26.25" customHeight="1" x14ac:dyDescent="0.3">
      <c r="A7" s="15"/>
      <c r="B7" s="21"/>
      <c r="C7" s="95"/>
      <c r="D7" s="95"/>
      <c r="E7" s="20"/>
      <c r="F7" s="95"/>
      <c r="G7" s="9"/>
    </row>
    <row r="8" spans="1:10" s="9" customFormat="1" ht="60" customHeight="1" x14ac:dyDescent="0.3">
      <c r="A8" s="16"/>
      <c r="B8" s="22" t="s">
        <v>4</v>
      </c>
      <c r="C8" s="126" t="s">
        <v>5</v>
      </c>
      <c r="D8" s="126"/>
      <c r="E8" s="126"/>
      <c r="F8" s="126"/>
      <c r="G8" s="126"/>
      <c r="J8" s="15"/>
    </row>
    <row r="9" spans="1:10" s="9" customFormat="1" ht="24" customHeight="1" x14ac:dyDescent="0.3">
      <c r="A9" s="15"/>
      <c r="B9" s="22" t="s">
        <v>6</v>
      </c>
      <c r="C9" s="125" t="s">
        <v>7</v>
      </c>
      <c r="D9" s="125"/>
      <c r="E9" s="125"/>
      <c r="F9" s="125"/>
      <c r="J9" s="15"/>
    </row>
    <row r="10" spans="1:10" s="9" customFormat="1" ht="66" customHeight="1" x14ac:dyDescent="0.3">
      <c r="A10" s="15"/>
      <c r="B10" s="22"/>
      <c r="C10" s="125"/>
      <c r="D10" s="125"/>
      <c r="E10" s="125"/>
      <c r="F10" s="125"/>
      <c r="J10" s="15"/>
    </row>
    <row r="11" spans="1:10" s="9" customFormat="1" ht="45" customHeight="1" x14ac:dyDescent="0.3">
      <c r="A11" s="141" t="s">
        <v>99</v>
      </c>
      <c r="B11" s="141"/>
      <c r="C11" s="141"/>
      <c r="D11" s="141"/>
      <c r="E11" s="141"/>
      <c r="F11" s="141"/>
      <c r="J11" s="15"/>
    </row>
    <row r="12" spans="1:10" s="9" customFormat="1" ht="16.5" customHeight="1" thickBot="1" x14ac:dyDescent="0.35">
      <c r="A12" s="93"/>
      <c r="B12" s="127" t="s">
        <v>8</v>
      </c>
      <c r="C12" s="127"/>
      <c r="D12" s="127"/>
      <c r="E12" s="127"/>
      <c r="F12" s="127"/>
    </row>
    <row r="13" spans="1:10" s="9" customFormat="1" ht="21.75" customHeight="1" x14ac:dyDescent="0.3">
      <c r="A13" s="129" t="s">
        <v>9</v>
      </c>
      <c r="B13" s="132" t="s">
        <v>10</v>
      </c>
      <c r="C13" s="135" t="s">
        <v>11</v>
      </c>
      <c r="D13" s="132" t="s">
        <v>12</v>
      </c>
      <c r="E13" s="118" t="s">
        <v>13</v>
      </c>
      <c r="F13" s="121" t="s">
        <v>14</v>
      </c>
    </row>
    <row r="14" spans="1:10" s="9" customFormat="1" ht="33" customHeight="1" x14ac:dyDescent="0.3">
      <c r="A14" s="130"/>
      <c r="B14" s="133"/>
      <c r="C14" s="136"/>
      <c r="D14" s="133"/>
      <c r="E14" s="119"/>
      <c r="F14" s="122"/>
    </row>
    <row r="15" spans="1:10" s="9" customFormat="1" ht="19.5" thickBot="1" x14ac:dyDescent="0.35">
      <c r="A15" s="131"/>
      <c r="B15" s="134"/>
      <c r="C15" s="137"/>
      <c r="D15" s="134"/>
      <c r="E15" s="120"/>
      <c r="F15" s="123"/>
    </row>
    <row r="16" spans="1:10" s="9" customFormat="1" ht="18.75" x14ac:dyDescent="0.3">
      <c r="A16" s="27">
        <v>1</v>
      </c>
      <c r="B16" s="28">
        <v>2</v>
      </c>
      <c r="C16" s="29">
        <v>3</v>
      </c>
      <c r="D16" s="28">
        <v>4</v>
      </c>
      <c r="E16" s="30">
        <v>5</v>
      </c>
      <c r="F16" s="31">
        <v>6</v>
      </c>
    </row>
    <row r="17" spans="1:9" s="9" customFormat="1" ht="37.5" x14ac:dyDescent="0.3">
      <c r="A17" s="27"/>
      <c r="B17" s="29" t="s">
        <v>63</v>
      </c>
      <c r="C17" s="29"/>
      <c r="D17" s="28"/>
      <c r="E17" s="80"/>
      <c r="F17" s="81"/>
    </row>
    <row r="18" spans="1:9" s="9" customFormat="1" ht="24.75" customHeight="1" x14ac:dyDescent="0.3">
      <c r="A18" s="8">
        <v>1</v>
      </c>
      <c r="B18" s="63" t="s">
        <v>64</v>
      </c>
      <c r="C18" s="11" t="s">
        <v>32</v>
      </c>
      <c r="D18" s="12">
        <v>1417</v>
      </c>
      <c r="E18" s="60">
        <v>10</v>
      </c>
      <c r="F18" s="58">
        <f t="shared" ref="F18:F24" si="0">D18*E18</f>
        <v>14170</v>
      </c>
    </row>
    <row r="19" spans="1:9" s="9" customFormat="1" ht="18.75" x14ac:dyDescent="0.3">
      <c r="A19" s="8">
        <v>2</v>
      </c>
      <c r="B19" s="37" t="s">
        <v>47</v>
      </c>
      <c r="C19" s="11" t="s">
        <v>16</v>
      </c>
      <c r="D19" s="12">
        <v>544.70000000000005</v>
      </c>
      <c r="E19" s="60">
        <v>75</v>
      </c>
      <c r="F19" s="58">
        <f t="shared" si="0"/>
        <v>40852.5</v>
      </c>
    </row>
    <row r="20" spans="1:9" s="9" customFormat="1" ht="18.75" x14ac:dyDescent="0.3">
      <c r="A20" s="8">
        <v>3</v>
      </c>
      <c r="B20" s="10" t="s">
        <v>62</v>
      </c>
      <c r="C20" s="11" t="s">
        <v>36</v>
      </c>
      <c r="D20" s="12">
        <v>92</v>
      </c>
      <c r="E20" s="60">
        <v>946</v>
      </c>
      <c r="F20" s="58">
        <f t="shared" si="0"/>
        <v>87032</v>
      </c>
    </row>
    <row r="21" spans="1:9" s="9" customFormat="1" ht="18.75" x14ac:dyDescent="0.3">
      <c r="A21" s="8">
        <v>4</v>
      </c>
      <c r="B21" s="10" t="s">
        <v>40</v>
      </c>
      <c r="C21" s="11" t="s">
        <v>41</v>
      </c>
      <c r="D21" s="12">
        <v>100</v>
      </c>
      <c r="E21" s="60">
        <v>1.4</v>
      </c>
      <c r="F21" s="58">
        <f t="shared" si="0"/>
        <v>140</v>
      </c>
    </row>
    <row r="22" spans="1:9" s="9" customFormat="1" ht="18.75" x14ac:dyDescent="0.3">
      <c r="A22" s="8">
        <v>5</v>
      </c>
      <c r="B22" s="10" t="s">
        <v>42</v>
      </c>
      <c r="C22" s="11" t="s">
        <v>41</v>
      </c>
      <c r="D22" s="12">
        <v>650</v>
      </c>
      <c r="E22" s="60">
        <v>1.3</v>
      </c>
      <c r="F22" s="58">
        <f t="shared" si="0"/>
        <v>845</v>
      </c>
    </row>
    <row r="23" spans="1:9" s="9" customFormat="1" ht="18.75" x14ac:dyDescent="0.3">
      <c r="A23" s="8">
        <v>6</v>
      </c>
      <c r="B23" s="10" t="s">
        <v>43</v>
      </c>
      <c r="C23" s="11" t="s">
        <v>44</v>
      </c>
      <c r="D23" s="12">
        <v>1200</v>
      </c>
      <c r="E23" s="60">
        <v>1.66</v>
      </c>
      <c r="F23" s="58">
        <f t="shared" si="0"/>
        <v>1992</v>
      </c>
    </row>
    <row r="24" spans="1:9" s="9" customFormat="1" ht="18.75" x14ac:dyDescent="0.3">
      <c r="A24" s="8">
        <v>7</v>
      </c>
      <c r="B24" s="10" t="s">
        <v>51</v>
      </c>
      <c r="C24" s="11" t="s">
        <v>41</v>
      </c>
      <c r="D24" s="12">
        <v>30</v>
      </c>
      <c r="E24" s="60">
        <v>3.9</v>
      </c>
      <c r="F24" s="58">
        <f t="shared" si="0"/>
        <v>117</v>
      </c>
    </row>
    <row r="25" spans="1:9" s="40" customFormat="1" ht="21.75" customHeight="1" x14ac:dyDescent="0.3">
      <c r="A25" s="8"/>
      <c r="B25" s="10"/>
      <c r="C25" s="11"/>
      <c r="D25" s="12"/>
      <c r="E25" s="62"/>
      <c r="F25" s="58"/>
      <c r="I25" s="40" t="s">
        <v>108</v>
      </c>
    </row>
    <row r="26" spans="1:9" s="9" customFormat="1" ht="37.5" x14ac:dyDescent="0.3">
      <c r="A26" s="27"/>
      <c r="B26" s="29" t="s">
        <v>65</v>
      </c>
      <c r="C26" s="29"/>
      <c r="D26" s="28"/>
      <c r="E26" s="30"/>
      <c r="F26" s="31"/>
    </row>
    <row r="27" spans="1:9" s="9" customFormat="1" ht="23.25" customHeight="1" x14ac:dyDescent="0.3">
      <c r="A27" s="8">
        <v>1</v>
      </c>
      <c r="B27" s="63" t="s">
        <v>66</v>
      </c>
      <c r="C27" s="11" t="s">
        <v>32</v>
      </c>
      <c r="D27" s="12">
        <v>1417</v>
      </c>
      <c r="E27" s="65">
        <v>10</v>
      </c>
      <c r="F27" s="58">
        <f t="shared" ref="F27:F32" si="1">D27*E27</f>
        <v>14170</v>
      </c>
    </row>
    <row r="28" spans="1:9" s="9" customFormat="1" ht="18.75" x14ac:dyDescent="0.3">
      <c r="A28" s="8">
        <v>2</v>
      </c>
      <c r="B28" s="37" t="s">
        <v>47</v>
      </c>
      <c r="C28" s="11" t="s">
        <v>16</v>
      </c>
      <c r="D28" s="12">
        <v>544.70000000000005</v>
      </c>
      <c r="E28" s="65">
        <v>75</v>
      </c>
      <c r="F28" s="58">
        <f t="shared" si="1"/>
        <v>40852.5</v>
      </c>
    </row>
    <row r="29" spans="1:9" s="9" customFormat="1" ht="18.75" x14ac:dyDescent="0.3">
      <c r="A29" s="8">
        <v>3</v>
      </c>
      <c r="B29" s="10" t="s">
        <v>61</v>
      </c>
      <c r="C29" s="11" t="s">
        <v>36</v>
      </c>
      <c r="D29" s="12">
        <v>3.8</v>
      </c>
      <c r="E29" s="62">
        <v>1226</v>
      </c>
      <c r="F29" s="58">
        <f t="shared" si="1"/>
        <v>4658.8</v>
      </c>
    </row>
    <row r="30" spans="1:9" s="9" customFormat="1" ht="18.75" x14ac:dyDescent="0.3">
      <c r="A30" s="8">
        <v>4</v>
      </c>
      <c r="B30" s="10" t="s">
        <v>62</v>
      </c>
      <c r="C30" s="11" t="s">
        <v>36</v>
      </c>
      <c r="D30" s="12">
        <v>78.3</v>
      </c>
      <c r="E30" s="62">
        <v>946</v>
      </c>
      <c r="F30" s="58">
        <f t="shared" si="1"/>
        <v>74071.8</v>
      </c>
    </row>
    <row r="31" spans="1:9" s="9" customFormat="1" ht="18.75" x14ac:dyDescent="0.3">
      <c r="A31" s="8">
        <v>5</v>
      </c>
      <c r="B31" s="10" t="s">
        <v>40</v>
      </c>
      <c r="C31" s="11" t="s">
        <v>41</v>
      </c>
      <c r="D31" s="12">
        <v>100</v>
      </c>
      <c r="E31" s="62">
        <v>1.4</v>
      </c>
      <c r="F31" s="58">
        <f t="shared" si="1"/>
        <v>140</v>
      </c>
    </row>
    <row r="32" spans="1:9" s="9" customFormat="1" ht="18.75" x14ac:dyDescent="0.3">
      <c r="A32" s="8">
        <v>6</v>
      </c>
      <c r="B32" s="10" t="s">
        <v>42</v>
      </c>
      <c r="C32" s="11" t="s">
        <v>41</v>
      </c>
      <c r="D32" s="12">
        <v>650</v>
      </c>
      <c r="E32" s="62">
        <v>1.3</v>
      </c>
      <c r="F32" s="58">
        <f t="shared" si="1"/>
        <v>845</v>
      </c>
    </row>
    <row r="33" spans="1:6" s="40" customFormat="1" ht="21.75" customHeight="1" x14ac:dyDescent="0.3">
      <c r="A33" s="8"/>
      <c r="B33" s="10"/>
      <c r="C33" s="11"/>
      <c r="D33" s="12"/>
      <c r="E33" s="62"/>
      <c r="F33" s="58"/>
    </row>
    <row r="34" spans="1:6" s="9" customFormat="1" ht="37.5" x14ac:dyDescent="0.3">
      <c r="A34" s="27"/>
      <c r="B34" s="29" t="s">
        <v>68</v>
      </c>
      <c r="C34" s="29"/>
      <c r="D34" s="28"/>
      <c r="E34" s="30"/>
      <c r="F34" s="31"/>
    </row>
    <row r="35" spans="1:6" s="9" customFormat="1" ht="21" customHeight="1" x14ac:dyDescent="0.3">
      <c r="A35" s="8">
        <v>1</v>
      </c>
      <c r="B35" s="63" t="s">
        <v>69</v>
      </c>
      <c r="C35" s="11" t="s">
        <v>32</v>
      </c>
      <c r="D35" s="12">
        <v>1417</v>
      </c>
      <c r="E35" s="82">
        <v>10</v>
      </c>
      <c r="F35" s="14">
        <f t="shared" ref="F35:F42" si="2">D35*E35</f>
        <v>14170</v>
      </c>
    </row>
    <row r="36" spans="1:6" s="9" customFormat="1" ht="18.75" x14ac:dyDescent="0.3">
      <c r="A36" s="8">
        <v>2</v>
      </c>
      <c r="B36" s="37" t="s">
        <v>47</v>
      </c>
      <c r="C36" s="11" t="s">
        <v>16</v>
      </c>
      <c r="D36" s="12">
        <v>544.70000000000005</v>
      </c>
      <c r="E36" s="82">
        <v>75</v>
      </c>
      <c r="F36" s="14">
        <f t="shared" si="2"/>
        <v>40852.5</v>
      </c>
    </row>
    <row r="37" spans="1:6" s="9" customFormat="1" ht="18.75" x14ac:dyDescent="0.3">
      <c r="A37" s="8">
        <v>3</v>
      </c>
      <c r="B37" s="10" t="s">
        <v>37</v>
      </c>
      <c r="C37" s="11" t="s">
        <v>18</v>
      </c>
      <c r="D37" s="12">
        <v>9.11</v>
      </c>
      <c r="E37" s="62">
        <v>312</v>
      </c>
      <c r="F37" s="14">
        <f t="shared" si="2"/>
        <v>2842.3199999999997</v>
      </c>
    </row>
    <row r="38" spans="1:6" s="9" customFormat="1" ht="18.75" x14ac:dyDescent="0.3">
      <c r="A38" s="8">
        <v>4</v>
      </c>
      <c r="B38" s="10" t="s">
        <v>38</v>
      </c>
      <c r="C38" s="11" t="s">
        <v>18</v>
      </c>
      <c r="D38" s="12">
        <v>2.7869999999999999</v>
      </c>
      <c r="E38" s="60">
        <v>944</v>
      </c>
      <c r="F38" s="14">
        <f t="shared" si="2"/>
        <v>2630.9279999999999</v>
      </c>
    </row>
    <row r="39" spans="1:6" s="9" customFormat="1" ht="18.75" x14ac:dyDescent="0.3">
      <c r="A39" s="8">
        <v>5</v>
      </c>
      <c r="B39" s="10" t="s">
        <v>70</v>
      </c>
      <c r="C39" s="11" t="s">
        <v>36</v>
      </c>
      <c r="D39" s="12">
        <v>71.5</v>
      </c>
      <c r="E39" s="62">
        <v>946</v>
      </c>
      <c r="F39" s="14">
        <f t="shared" si="2"/>
        <v>67639</v>
      </c>
    </row>
    <row r="40" spans="1:6" s="9" customFormat="1" ht="18.75" x14ac:dyDescent="0.3">
      <c r="A40" s="8">
        <v>6</v>
      </c>
      <c r="B40" s="10" t="s">
        <v>40</v>
      </c>
      <c r="C40" s="11" t="s">
        <v>41</v>
      </c>
      <c r="D40" s="12">
        <v>100</v>
      </c>
      <c r="E40" s="62">
        <v>1.4</v>
      </c>
      <c r="F40" s="14">
        <f t="shared" si="2"/>
        <v>140</v>
      </c>
    </row>
    <row r="41" spans="1:6" s="9" customFormat="1" ht="18.75" x14ac:dyDescent="0.3">
      <c r="A41" s="8">
        <v>7</v>
      </c>
      <c r="B41" s="10" t="s">
        <v>67</v>
      </c>
      <c r="C41" s="11"/>
      <c r="D41" s="12">
        <v>70</v>
      </c>
      <c r="E41" s="62">
        <v>1.4</v>
      </c>
      <c r="F41" s="14">
        <f t="shared" si="2"/>
        <v>98</v>
      </c>
    </row>
    <row r="42" spans="1:6" s="9" customFormat="1" ht="18.75" x14ac:dyDescent="0.3">
      <c r="A42" s="8">
        <v>8</v>
      </c>
      <c r="B42" s="10" t="s">
        <v>42</v>
      </c>
      <c r="C42" s="11" t="s">
        <v>41</v>
      </c>
      <c r="D42" s="12">
        <v>650</v>
      </c>
      <c r="E42" s="62">
        <v>1.3</v>
      </c>
      <c r="F42" s="14">
        <f t="shared" si="2"/>
        <v>845</v>
      </c>
    </row>
    <row r="43" spans="1:6" s="40" customFormat="1" ht="21.75" customHeight="1" x14ac:dyDescent="0.3">
      <c r="A43" s="8"/>
      <c r="B43" s="10"/>
      <c r="C43" s="11"/>
      <c r="D43" s="12"/>
      <c r="E43" s="62"/>
      <c r="F43" s="58"/>
    </row>
    <row r="44" spans="1:6" s="9" customFormat="1" ht="37.5" x14ac:dyDescent="0.3">
      <c r="A44" s="27"/>
      <c r="B44" s="29" t="s">
        <v>71</v>
      </c>
      <c r="C44" s="29"/>
      <c r="D44" s="28"/>
      <c r="E44" s="30"/>
      <c r="F44" s="31"/>
    </row>
    <row r="45" spans="1:6" s="9" customFormat="1" ht="24.75" customHeight="1" x14ac:dyDescent="0.3">
      <c r="A45" s="8">
        <v>1</v>
      </c>
      <c r="B45" s="63" t="s">
        <v>72</v>
      </c>
      <c r="C45" s="11" t="s">
        <v>32</v>
      </c>
      <c r="D45" s="34">
        <v>1417</v>
      </c>
      <c r="E45" s="83">
        <v>10</v>
      </c>
      <c r="F45" s="14">
        <f t="shared" ref="F45:F49" si="3">D45*E45</f>
        <v>14170</v>
      </c>
    </row>
    <row r="46" spans="1:6" s="9" customFormat="1" ht="18.75" x14ac:dyDescent="0.3">
      <c r="A46" s="8">
        <v>2</v>
      </c>
      <c r="B46" s="37" t="s">
        <v>47</v>
      </c>
      <c r="C46" s="11" t="s">
        <v>16</v>
      </c>
      <c r="D46" s="12">
        <v>544.70000000000005</v>
      </c>
      <c r="E46" s="82">
        <v>75</v>
      </c>
      <c r="F46" s="14">
        <f t="shared" si="3"/>
        <v>40852.5</v>
      </c>
    </row>
    <row r="47" spans="1:6" s="9" customFormat="1" ht="18.75" x14ac:dyDescent="0.3">
      <c r="A47" s="8">
        <v>3</v>
      </c>
      <c r="B47" s="10" t="s">
        <v>73</v>
      </c>
      <c r="C47" s="11" t="s">
        <v>36</v>
      </c>
      <c r="D47" s="12">
        <v>71.5</v>
      </c>
      <c r="E47" s="62">
        <v>946</v>
      </c>
      <c r="F47" s="14">
        <f t="shared" si="3"/>
        <v>67639</v>
      </c>
    </row>
    <row r="48" spans="1:6" s="9" customFormat="1" ht="18.75" x14ac:dyDescent="0.3">
      <c r="A48" s="8">
        <v>4</v>
      </c>
      <c r="B48" s="10" t="s">
        <v>40</v>
      </c>
      <c r="C48" s="11" t="s">
        <v>41</v>
      </c>
      <c r="D48" s="12">
        <v>100</v>
      </c>
      <c r="E48" s="62">
        <v>1.4</v>
      </c>
      <c r="F48" s="14">
        <f t="shared" si="3"/>
        <v>140</v>
      </c>
    </row>
    <row r="49" spans="1:6" s="9" customFormat="1" ht="18.75" x14ac:dyDescent="0.3">
      <c r="A49" s="8">
        <v>5</v>
      </c>
      <c r="B49" s="10" t="s">
        <v>67</v>
      </c>
      <c r="C49" s="11" t="s">
        <v>41</v>
      </c>
      <c r="D49" s="12">
        <v>70</v>
      </c>
      <c r="E49" s="62">
        <v>1.4</v>
      </c>
      <c r="F49" s="14">
        <f t="shared" si="3"/>
        <v>98</v>
      </c>
    </row>
    <row r="50" spans="1:6" s="40" customFormat="1" ht="21.75" customHeight="1" x14ac:dyDescent="0.3">
      <c r="A50" s="8"/>
      <c r="B50" s="10"/>
      <c r="C50" s="11"/>
      <c r="D50" s="12"/>
      <c r="E50" s="62"/>
      <c r="F50" s="58"/>
    </row>
    <row r="51" spans="1:6" s="9" customFormat="1" ht="37.5" x14ac:dyDescent="0.3">
      <c r="A51" s="27"/>
      <c r="B51" s="29" t="s">
        <v>74</v>
      </c>
      <c r="C51" s="29"/>
      <c r="D51" s="28"/>
      <c r="E51" s="30"/>
      <c r="F51" s="31"/>
    </row>
    <row r="52" spans="1:6" s="9" customFormat="1" ht="24" customHeight="1" x14ac:dyDescent="0.3">
      <c r="A52" s="8">
        <v>1</v>
      </c>
      <c r="B52" s="63" t="s">
        <v>75</v>
      </c>
      <c r="C52" s="11" t="s">
        <v>32</v>
      </c>
      <c r="D52" s="34">
        <v>1417</v>
      </c>
      <c r="E52" s="83">
        <v>10</v>
      </c>
      <c r="F52" s="14">
        <f t="shared" ref="F52:F55" si="4">D52*E52</f>
        <v>14170</v>
      </c>
    </row>
    <row r="53" spans="1:6" s="9" customFormat="1" ht="18.75" x14ac:dyDescent="0.3">
      <c r="A53" s="8">
        <v>2</v>
      </c>
      <c r="B53" s="37" t="s">
        <v>47</v>
      </c>
      <c r="C53" s="11" t="s">
        <v>16</v>
      </c>
      <c r="D53" s="12">
        <v>544.70000000000005</v>
      </c>
      <c r="E53" s="82">
        <v>75</v>
      </c>
      <c r="F53" s="14">
        <f t="shared" si="4"/>
        <v>40852.5</v>
      </c>
    </row>
    <row r="54" spans="1:6" s="9" customFormat="1" ht="18.75" x14ac:dyDescent="0.3">
      <c r="A54" s="8">
        <v>3</v>
      </c>
      <c r="B54" s="10" t="s">
        <v>76</v>
      </c>
      <c r="C54" s="11" t="s">
        <v>36</v>
      </c>
      <c r="D54" s="12">
        <v>71.5</v>
      </c>
      <c r="E54" s="62">
        <v>946</v>
      </c>
      <c r="F54" s="14">
        <f t="shared" si="4"/>
        <v>67639</v>
      </c>
    </row>
    <row r="55" spans="1:6" s="9" customFormat="1" ht="18.75" x14ac:dyDescent="0.3">
      <c r="A55" s="8">
        <v>4</v>
      </c>
      <c r="B55" s="10" t="s">
        <v>40</v>
      </c>
      <c r="C55" s="11" t="s">
        <v>41</v>
      </c>
      <c r="D55" s="12">
        <v>100</v>
      </c>
      <c r="E55" s="62">
        <v>1.4</v>
      </c>
      <c r="F55" s="14">
        <f t="shared" si="4"/>
        <v>140</v>
      </c>
    </row>
    <row r="56" spans="1:6" s="9" customFormat="1" ht="18.75" x14ac:dyDescent="0.3">
      <c r="A56" s="8"/>
      <c r="B56" s="10"/>
      <c r="C56" s="11"/>
      <c r="D56" s="12"/>
      <c r="E56" s="78"/>
      <c r="F56" s="14"/>
    </row>
    <row r="57" spans="1:6" s="9" customFormat="1" ht="37.5" x14ac:dyDescent="0.3">
      <c r="A57" s="27"/>
      <c r="B57" s="29" t="s">
        <v>77</v>
      </c>
      <c r="C57" s="29"/>
      <c r="D57" s="84"/>
      <c r="E57" s="85"/>
      <c r="F57" s="31"/>
    </row>
    <row r="58" spans="1:6" s="9" customFormat="1" ht="37.5" x14ac:dyDescent="0.3">
      <c r="A58" s="8">
        <v>1</v>
      </c>
      <c r="B58" s="63" t="s">
        <v>78</v>
      </c>
      <c r="C58" s="11" t="s">
        <v>32</v>
      </c>
      <c r="D58" s="12">
        <v>1417</v>
      </c>
      <c r="E58" s="82">
        <v>10</v>
      </c>
      <c r="F58" s="14">
        <f t="shared" ref="F58:F64" si="5">D58*E58</f>
        <v>14170</v>
      </c>
    </row>
    <row r="59" spans="1:6" s="9" customFormat="1" ht="18.75" x14ac:dyDescent="0.3">
      <c r="A59" s="8">
        <v>2</v>
      </c>
      <c r="B59" s="37" t="s">
        <v>47</v>
      </c>
      <c r="C59" s="11" t="s">
        <v>16</v>
      </c>
      <c r="D59" s="12">
        <v>544.70000000000005</v>
      </c>
      <c r="E59" s="82">
        <v>75</v>
      </c>
      <c r="F59" s="14">
        <f t="shared" si="5"/>
        <v>40852.5</v>
      </c>
    </row>
    <row r="60" spans="1:6" s="9" customFormat="1" ht="18.75" x14ac:dyDescent="0.3">
      <c r="A60" s="8">
        <v>3</v>
      </c>
      <c r="B60" s="10" t="s">
        <v>70</v>
      </c>
      <c r="C60" s="11" t="s">
        <v>36</v>
      </c>
      <c r="D60" s="12">
        <v>71.5</v>
      </c>
      <c r="E60" s="62">
        <v>946</v>
      </c>
      <c r="F60" s="14">
        <f t="shared" si="5"/>
        <v>67639</v>
      </c>
    </row>
    <row r="61" spans="1:6" s="9" customFormat="1" ht="18.75" x14ac:dyDescent="0.3">
      <c r="A61" s="8">
        <v>4</v>
      </c>
      <c r="B61" s="10" t="s">
        <v>40</v>
      </c>
      <c r="C61" s="11" t="s">
        <v>41</v>
      </c>
      <c r="D61" s="12">
        <v>100</v>
      </c>
      <c r="E61" s="62">
        <v>1.4</v>
      </c>
      <c r="F61" s="14">
        <f t="shared" si="5"/>
        <v>140</v>
      </c>
    </row>
    <row r="62" spans="1:6" s="9" customFormat="1" ht="18.75" x14ac:dyDescent="0.3">
      <c r="A62" s="8">
        <v>5</v>
      </c>
      <c r="B62" s="10" t="s">
        <v>67</v>
      </c>
      <c r="C62" s="11" t="s">
        <v>41</v>
      </c>
      <c r="D62" s="12">
        <v>70</v>
      </c>
      <c r="E62" s="62">
        <v>1.4</v>
      </c>
      <c r="F62" s="14">
        <f t="shared" si="5"/>
        <v>98</v>
      </c>
    </row>
    <row r="63" spans="1:6" s="9" customFormat="1" ht="18.75" x14ac:dyDescent="0.3">
      <c r="A63" s="8">
        <v>6</v>
      </c>
      <c r="B63" s="10" t="s">
        <v>42</v>
      </c>
      <c r="C63" s="11" t="s">
        <v>41</v>
      </c>
      <c r="D63" s="12">
        <v>304.89999999999998</v>
      </c>
      <c r="E63" s="62">
        <v>1.3</v>
      </c>
      <c r="F63" s="14">
        <v>1.3</v>
      </c>
    </row>
    <row r="64" spans="1:6" s="9" customFormat="1" ht="18.75" x14ac:dyDescent="0.3">
      <c r="A64" s="8">
        <v>7</v>
      </c>
      <c r="B64" s="10" t="s">
        <v>51</v>
      </c>
      <c r="C64" s="11" t="s">
        <v>41</v>
      </c>
      <c r="D64" s="12">
        <v>30</v>
      </c>
      <c r="E64" s="62">
        <v>3.9</v>
      </c>
      <c r="F64" s="14">
        <f t="shared" si="5"/>
        <v>117</v>
      </c>
    </row>
    <row r="65" spans="1:6" s="40" customFormat="1" ht="21.75" customHeight="1" x14ac:dyDescent="0.3">
      <c r="A65" s="8"/>
      <c r="B65" s="10"/>
      <c r="C65" s="11"/>
      <c r="D65" s="12"/>
      <c r="E65" s="62"/>
      <c r="F65" s="58"/>
    </row>
    <row r="66" spans="1:6" s="9" customFormat="1" ht="37.5" x14ac:dyDescent="0.3">
      <c r="A66" s="27"/>
      <c r="B66" s="29" t="s">
        <v>79</v>
      </c>
      <c r="C66" s="29"/>
      <c r="D66" s="86"/>
      <c r="E66" s="30"/>
      <c r="F66" s="31"/>
    </row>
    <row r="67" spans="1:6" s="9" customFormat="1" ht="22.5" customHeight="1" x14ac:dyDescent="0.3">
      <c r="A67" s="8">
        <v>1</v>
      </c>
      <c r="B67" s="63" t="s">
        <v>80</v>
      </c>
      <c r="C67" s="11" t="s">
        <v>32</v>
      </c>
      <c r="D67" s="12">
        <v>1417</v>
      </c>
      <c r="E67" s="82">
        <v>10</v>
      </c>
      <c r="F67" s="14">
        <f t="shared" ref="F67:F71" si="6">D67*E67</f>
        <v>14170</v>
      </c>
    </row>
    <row r="68" spans="1:6" s="9" customFormat="1" ht="18.75" x14ac:dyDescent="0.3">
      <c r="A68" s="8">
        <v>2</v>
      </c>
      <c r="B68" s="37" t="s">
        <v>47</v>
      </c>
      <c r="C68" s="11" t="s">
        <v>16</v>
      </c>
      <c r="D68" s="12">
        <v>544.70000000000005</v>
      </c>
      <c r="E68" s="82">
        <v>75</v>
      </c>
      <c r="F68" s="14">
        <f t="shared" si="6"/>
        <v>40852.5</v>
      </c>
    </row>
    <row r="69" spans="1:6" s="9" customFormat="1" ht="18.75" x14ac:dyDescent="0.3">
      <c r="A69" s="8">
        <v>3</v>
      </c>
      <c r="B69" s="10" t="s">
        <v>62</v>
      </c>
      <c r="C69" s="11" t="s">
        <v>36</v>
      </c>
      <c r="D69" s="12">
        <v>71.5</v>
      </c>
      <c r="E69" s="62">
        <v>946</v>
      </c>
      <c r="F69" s="14">
        <f t="shared" si="6"/>
        <v>67639</v>
      </c>
    </row>
    <row r="70" spans="1:6" s="9" customFormat="1" ht="18.75" x14ac:dyDescent="0.3">
      <c r="A70" s="8">
        <v>4</v>
      </c>
      <c r="B70" s="10" t="s">
        <v>40</v>
      </c>
      <c r="C70" s="11" t="s">
        <v>41</v>
      </c>
      <c r="D70" s="12">
        <v>100</v>
      </c>
      <c r="E70" s="62">
        <v>1.4</v>
      </c>
      <c r="F70" s="14">
        <f t="shared" si="6"/>
        <v>140</v>
      </c>
    </row>
    <row r="71" spans="1:6" s="9" customFormat="1" ht="18.75" x14ac:dyDescent="0.3">
      <c r="A71" s="8">
        <v>5</v>
      </c>
      <c r="B71" s="10" t="s">
        <v>67</v>
      </c>
      <c r="C71" s="11" t="s">
        <v>41</v>
      </c>
      <c r="D71" s="12">
        <v>70</v>
      </c>
      <c r="E71" s="62">
        <v>1.4</v>
      </c>
      <c r="F71" s="14">
        <f t="shared" si="6"/>
        <v>98</v>
      </c>
    </row>
    <row r="72" spans="1:6" s="9" customFormat="1" ht="18.75" x14ac:dyDescent="0.3">
      <c r="A72" s="8"/>
      <c r="B72" s="10"/>
      <c r="C72" s="11"/>
      <c r="D72" s="12"/>
      <c r="E72" s="78"/>
      <c r="F72" s="14"/>
    </row>
    <row r="73" spans="1:6" s="9" customFormat="1" ht="37.5" x14ac:dyDescent="0.3">
      <c r="A73" s="27"/>
      <c r="B73" s="29" t="s">
        <v>81</v>
      </c>
      <c r="C73" s="29"/>
      <c r="D73" s="84"/>
      <c r="E73" s="85"/>
      <c r="F73" s="31"/>
    </row>
    <row r="74" spans="1:6" s="9" customFormat="1" ht="18.75" x14ac:dyDescent="0.3">
      <c r="A74" s="8">
        <v>1</v>
      </c>
      <c r="B74" s="63" t="s">
        <v>82</v>
      </c>
      <c r="C74" s="11" t="s">
        <v>32</v>
      </c>
      <c r="D74" s="12">
        <v>1417</v>
      </c>
      <c r="E74" s="82">
        <v>10</v>
      </c>
      <c r="F74" s="14">
        <f t="shared" ref="F74:F81" si="7">D74*E74</f>
        <v>14170</v>
      </c>
    </row>
    <row r="75" spans="1:6" s="9" customFormat="1" ht="18.75" x14ac:dyDescent="0.3">
      <c r="A75" s="8">
        <v>2</v>
      </c>
      <c r="B75" s="37" t="s">
        <v>47</v>
      </c>
      <c r="C75" s="11" t="s">
        <v>16</v>
      </c>
      <c r="D75" s="12">
        <v>544.70000000000005</v>
      </c>
      <c r="E75" s="82">
        <v>75</v>
      </c>
      <c r="F75" s="14">
        <f t="shared" si="7"/>
        <v>40852.5</v>
      </c>
    </row>
    <row r="76" spans="1:6" s="9" customFormat="1" ht="18.75" x14ac:dyDescent="0.3">
      <c r="A76" s="8">
        <v>3</v>
      </c>
      <c r="B76" s="10" t="s">
        <v>37</v>
      </c>
      <c r="C76" s="11" t="s">
        <v>18</v>
      </c>
      <c r="D76" s="12">
        <v>9.01</v>
      </c>
      <c r="E76" s="62">
        <v>312</v>
      </c>
      <c r="F76" s="14">
        <f t="shared" si="7"/>
        <v>2811.12</v>
      </c>
    </row>
    <row r="77" spans="1:6" s="9" customFormat="1" ht="18.75" x14ac:dyDescent="0.3">
      <c r="A77" s="8">
        <v>4</v>
      </c>
      <c r="B77" s="10" t="s">
        <v>38</v>
      </c>
      <c r="C77" s="11" t="s">
        <v>18</v>
      </c>
      <c r="D77" s="12">
        <v>2.78</v>
      </c>
      <c r="E77" s="60">
        <v>944</v>
      </c>
      <c r="F77" s="14">
        <f t="shared" si="7"/>
        <v>2624.3199999999997</v>
      </c>
    </row>
    <row r="78" spans="1:6" s="9" customFormat="1" ht="18.75" x14ac:dyDescent="0.3">
      <c r="A78" s="8">
        <v>5</v>
      </c>
      <c r="B78" s="10" t="s">
        <v>49</v>
      </c>
      <c r="C78" s="11" t="s">
        <v>36</v>
      </c>
      <c r="D78" s="12">
        <v>33.119999999999997</v>
      </c>
      <c r="E78" s="62">
        <v>946</v>
      </c>
      <c r="F78" s="14">
        <f t="shared" si="7"/>
        <v>31331.519999999997</v>
      </c>
    </row>
    <row r="79" spans="1:6" s="9" customFormat="1" ht="18.75" x14ac:dyDescent="0.3">
      <c r="A79" s="8">
        <v>6</v>
      </c>
      <c r="B79" s="10" t="s">
        <v>40</v>
      </c>
      <c r="C79" s="11" t="s">
        <v>41</v>
      </c>
      <c r="D79" s="12">
        <v>100</v>
      </c>
      <c r="E79" s="62">
        <v>1.4</v>
      </c>
      <c r="F79" s="14">
        <f t="shared" si="7"/>
        <v>140</v>
      </c>
    </row>
    <row r="80" spans="1:6" s="9" customFormat="1" ht="18.75" x14ac:dyDescent="0.3">
      <c r="A80" s="8">
        <v>7</v>
      </c>
      <c r="B80" s="10" t="s">
        <v>67</v>
      </c>
      <c r="C80" s="11" t="s">
        <v>41</v>
      </c>
      <c r="D80" s="12">
        <v>70</v>
      </c>
      <c r="E80" s="62">
        <v>1.4</v>
      </c>
      <c r="F80" s="14">
        <f>D80*E80</f>
        <v>98</v>
      </c>
    </row>
    <row r="81" spans="1:12" s="9" customFormat="1" ht="18.75" x14ac:dyDescent="0.3">
      <c r="A81" s="8">
        <v>8</v>
      </c>
      <c r="B81" s="10" t="s">
        <v>51</v>
      </c>
      <c r="C81" s="11" t="s">
        <v>41</v>
      </c>
      <c r="D81" s="12">
        <v>30</v>
      </c>
      <c r="E81" s="62">
        <v>3.9</v>
      </c>
      <c r="F81" s="14">
        <f t="shared" si="7"/>
        <v>117</v>
      </c>
    </row>
    <row r="82" spans="1:12" s="40" customFormat="1" ht="21.75" customHeight="1" x14ac:dyDescent="0.3">
      <c r="A82" s="8"/>
      <c r="B82" s="10"/>
      <c r="C82" s="11"/>
      <c r="D82" s="12"/>
      <c r="E82" s="62"/>
      <c r="F82" s="58"/>
    </row>
    <row r="83" spans="1:12" s="87" customFormat="1" ht="37.5" x14ac:dyDescent="0.3">
      <c r="A83" s="27"/>
      <c r="B83" s="29" t="s">
        <v>83</v>
      </c>
      <c r="C83" s="29"/>
      <c r="D83" s="28"/>
      <c r="E83" s="30"/>
      <c r="F83" s="31"/>
      <c r="G83" s="9"/>
      <c r="H83" s="9"/>
    </row>
    <row r="84" spans="1:12" s="87" customFormat="1" ht="24" customHeight="1" x14ac:dyDescent="0.3">
      <c r="A84" s="8">
        <v>1</v>
      </c>
      <c r="B84" s="63" t="s">
        <v>84</v>
      </c>
      <c r="C84" s="11" t="s">
        <v>32</v>
      </c>
      <c r="D84" s="12">
        <f>751.8</f>
        <v>751.8</v>
      </c>
      <c r="E84" s="82">
        <v>10</v>
      </c>
      <c r="F84" s="14">
        <f t="shared" ref="F84:F92" si="8">D84*E84</f>
        <v>7518</v>
      </c>
      <c r="G84" s="9"/>
      <c r="H84" s="9"/>
    </row>
    <row r="85" spans="1:12" s="87" customFormat="1" ht="18.75" x14ac:dyDescent="0.3">
      <c r="A85" s="8">
        <v>2</v>
      </c>
      <c r="B85" s="37" t="s">
        <v>47</v>
      </c>
      <c r="C85" s="11" t="s">
        <v>16</v>
      </c>
      <c r="D85" s="12">
        <v>544.70000000000005</v>
      </c>
      <c r="E85" s="82">
        <v>75</v>
      </c>
      <c r="F85" s="14">
        <f t="shared" si="8"/>
        <v>40852.5</v>
      </c>
      <c r="G85" s="9"/>
      <c r="H85" s="9"/>
    </row>
    <row r="86" spans="1:12" s="87" customFormat="1" ht="18.75" x14ac:dyDescent="0.3">
      <c r="A86" s="8">
        <v>3</v>
      </c>
      <c r="B86" s="10" t="s">
        <v>37</v>
      </c>
      <c r="C86" s="11" t="s">
        <v>18</v>
      </c>
      <c r="D86" s="12">
        <v>9.11</v>
      </c>
      <c r="E86" s="62">
        <v>312</v>
      </c>
      <c r="F86" s="14">
        <f t="shared" si="8"/>
        <v>2842.3199999999997</v>
      </c>
      <c r="G86" s="9"/>
      <c r="H86" s="9"/>
    </row>
    <row r="87" spans="1:12" s="87" customFormat="1" ht="18.75" x14ac:dyDescent="0.3">
      <c r="A87" s="8">
        <v>4</v>
      </c>
      <c r="B87" s="10" t="s">
        <v>85</v>
      </c>
      <c r="C87" s="11" t="s">
        <v>18</v>
      </c>
      <c r="D87" s="12">
        <v>2.7869999999999999</v>
      </c>
      <c r="E87" s="60">
        <v>944</v>
      </c>
      <c r="F87" s="14">
        <f t="shared" si="8"/>
        <v>2630.9279999999999</v>
      </c>
      <c r="G87" s="9"/>
      <c r="H87" s="9"/>
    </row>
    <row r="88" spans="1:12" s="87" customFormat="1" ht="18.75" x14ac:dyDescent="0.3">
      <c r="A88" s="8">
        <v>5</v>
      </c>
      <c r="B88" s="10" t="s">
        <v>61</v>
      </c>
      <c r="C88" s="11" t="s">
        <v>36</v>
      </c>
      <c r="D88" s="12">
        <v>7</v>
      </c>
      <c r="E88" s="62">
        <v>1226</v>
      </c>
      <c r="F88" s="14">
        <f t="shared" si="8"/>
        <v>8582</v>
      </c>
      <c r="G88" s="9"/>
      <c r="H88" s="9"/>
    </row>
    <row r="89" spans="1:12" s="87" customFormat="1" ht="18.75" x14ac:dyDescent="0.3">
      <c r="A89" s="8">
        <v>6</v>
      </c>
      <c r="B89" s="10" t="s">
        <v>55</v>
      </c>
      <c r="C89" s="11" t="s">
        <v>36</v>
      </c>
      <c r="D89" s="12">
        <v>66.2</v>
      </c>
      <c r="E89" s="62">
        <v>946</v>
      </c>
      <c r="F89" s="14">
        <f t="shared" si="8"/>
        <v>62625.200000000004</v>
      </c>
      <c r="G89" s="9"/>
      <c r="H89" s="9"/>
    </row>
    <row r="90" spans="1:12" s="87" customFormat="1" ht="18.75" x14ac:dyDescent="0.3">
      <c r="A90" s="8">
        <v>7</v>
      </c>
      <c r="B90" s="10" t="s">
        <v>40</v>
      </c>
      <c r="C90" s="11" t="s">
        <v>41</v>
      </c>
      <c r="D90" s="12">
        <v>100</v>
      </c>
      <c r="E90" s="62">
        <v>1.4</v>
      </c>
      <c r="F90" s="14">
        <f t="shared" si="8"/>
        <v>140</v>
      </c>
      <c r="G90" s="9"/>
      <c r="H90" s="9"/>
    </row>
    <row r="91" spans="1:12" s="87" customFormat="1" ht="18.75" x14ac:dyDescent="0.3">
      <c r="A91" s="8">
        <v>8</v>
      </c>
      <c r="B91" s="10" t="s">
        <v>67</v>
      </c>
      <c r="C91" s="11" t="s">
        <v>41</v>
      </c>
      <c r="D91" s="12">
        <v>70</v>
      </c>
      <c r="E91" s="62">
        <v>1.4</v>
      </c>
      <c r="F91" s="14">
        <f t="shared" si="8"/>
        <v>98</v>
      </c>
      <c r="G91" s="9"/>
      <c r="H91" s="9"/>
    </row>
    <row r="92" spans="1:12" s="87" customFormat="1" ht="18.75" x14ac:dyDescent="0.3">
      <c r="A92" s="8">
        <v>9</v>
      </c>
      <c r="B92" s="10" t="s">
        <v>51</v>
      </c>
      <c r="C92" s="11" t="s">
        <v>41</v>
      </c>
      <c r="D92" s="12">
        <v>30</v>
      </c>
      <c r="E92" s="62">
        <v>3.9</v>
      </c>
      <c r="F92" s="14">
        <f t="shared" si="8"/>
        <v>117</v>
      </c>
      <c r="G92" s="9"/>
      <c r="H92" s="9"/>
      <c r="L92" s="40"/>
    </row>
    <row r="93" spans="1:12" s="40" customFormat="1" ht="21.75" customHeight="1" x14ac:dyDescent="0.3">
      <c r="A93" s="8"/>
      <c r="B93" s="10"/>
      <c r="C93" s="11"/>
      <c r="D93" s="12"/>
      <c r="E93" s="62"/>
      <c r="F93" s="58"/>
      <c r="L93" s="87"/>
    </row>
    <row r="94" spans="1:12" s="87" customFormat="1" ht="33" customHeight="1" x14ac:dyDescent="0.3">
      <c r="A94" s="27"/>
      <c r="B94" s="29" t="s">
        <v>86</v>
      </c>
      <c r="C94" s="29"/>
      <c r="D94" s="28"/>
      <c r="E94" s="30"/>
      <c r="F94" s="31"/>
      <c r="G94" s="9"/>
    </row>
    <row r="95" spans="1:12" s="87" customFormat="1" ht="18.75" x14ac:dyDescent="0.3">
      <c r="A95" s="8">
        <v>1</v>
      </c>
      <c r="B95" s="63" t="s">
        <v>87</v>
      </c>
      <c r="C95" s="11" t="s">
        <v>32</v>
      </c>
      <c r="D95" s="34">
        <v>1417</v>
      </c>
      <c r="E95" s="83">
        <v>10</v>
      </c>
      <c r="F95" s="14">
        <f t="shared" ref="F95:F103" si="9">D95*E95</f>
        <v>14170</v>
      </c>
      <c r="G95" s="9"/>
    </row>
    <row r="96" spans="1:12" s="87" customFormat="1" ht="18.75" x14ac:dyDescent="0.3">
      <c r="A96" s="8">
        <v>2</v>
      </c>
      <c r="B96" s="37" t="s">
        <v>47</v>
      </c>
      <c r="C96" s="11" t="s">
        <v>16</v>
      </c>
      <c r="D96" s="12">
        <v>544.70000000000005</v>
      </c>
      <c r="E96" s="82">
        <v>75</v>
      </c>
      <c r="F96" s="14">
        <f t="shared" si="9"/>
        <v>40852.5</v>
      </c>
      <c r="G96" s="9"/>
    </row>
    <row r="97" spans="1:7" s="87" customFormat="1" ht="18.75" x14ac:dyDescent="0.3">
      <c r="A97" s="8">
        <v>3</v>
      </c>
      <c r="B97" s="10" t="s">
        <v>37</v>
      </c>
      <c r="C97" s="11" t="s">
        <v>18</v>
      </c>
      <c r="D97" s="12">
        <v>9.11</v>
      </c>
      <c r="E97" s="62">
        <v>312</v>
      </c>
      <c r="F97" s="14">
        <f t="shared" si="9"/>
        <v>2842.3199999999997</v>
      </c>
      <c r="G97" s="9"/>
    </row>
    <row r="98" spans="1:7" s="87" customFormat="1" ht="18.75" x14ac:dyDescent="0.3">
      <c r="A98" s="8">
        <v>4</v>
      </c>
      <c r="B98" s="10" t="s">
        <v>85</v>
      </c>
      <c r="C98" s="11" t="s">
        <v>18</v>
      </c>
      <c r="D98" s="12">
        <v>2.7869999999999999</v>
      </c>
      <c r="E98" s="60">
        <v>944</v>
      </c>
      <c r="F98" s="14">
        <f t="shared" si="9"/>
        <v>2630.9279999999999</v>
      </c>
      <c r="G98" s="9"/>
    </row>
    <row r="99" spans="1:7" s="87" customFormat="1" ht="18.75" x14ac:dyDescent="0.3">
      <c r="A99" s="8">
        <v>5</v>
      </c>
      <c r="B99" s="10" t="s">
        <v>61</v>
      </c>
      <c r="C99" s="11" t="s">
        <v>36</v>
      </c>
      <c r="D99" s="12">
        <v>7</v>
      </c>
      <c r="E99" s="62">
        <v>1226</v>
      </c>
      <c r="F99" s="14">
        <f t="shared" si="9"/>
        <v>8582</v>
      </c>
      <c r="G99" s="9"/>
    </row>
    <row r="100" spans="1:7" s="87" customFormat="1" ht="18.75" x14ac:dyDescent="0.3">
      <c r="A100" s="8">
        <v>6</v>
      </c>
      <c r="B100" s="10" t="s">
        <v>55</v>
      </c>
      <c r="C100" s="11" t="s">
        <v>36</v>
      </c>
      <c r="D100" s="12">
        <v>66.2</v>
      </c>
      <c r="E100" s="62">
        <v>946</v>
      </c>
      <c r="F100" s="14">
        <f t="shared" si="9"/>
        <v>62625.200000000004</v>
      </c>
      <c r="G100" s="9"/>
    </row>
    <row r="101" spans="1:7" s="87" customFormat="1" ht="18.75" x14ac:dyDescent="0.3">
      <c r="A101" s="8">
        <v>7</v>
      </c>
      <c r="B101" s="10" t="s">
        <v>40</v>
      </c>
      <c r="C101" s="11" t="s">
        <v>41</v>
      </c>
      <c r="D101" s="12">
        <v>100</v>
      </c>
      <c r="E101" s="62">
        <v>1.4</v>
      </c>
      <c r="F101" s="14">
        <f t="shared" si="9"/>
        <v>140</v>
      </c>
      <c r="G101" s="9"/>
    </row>
    <row r="102" spans="1:7" s="87" customFormat="1" ht="18.75" x14ac:dyDescent="0.3">
      <c r="A102" s="8">
        <v>8</v>
      </c>
      <c r="B102" s="10" t="s">
        <v>67</v>
      </c>
      <c r="C102" s="11" t="s">
        <v>41</v>
      </c>
      <c r="D102" s="12">
        <v>70</v>
      </c>
      <c r="E102" s="62">
        <v>1.4</v>
      </c>
      <c r="F102" s="14">
        <f t="shared" si="9"/>
        <v>98</v>
      </c>
      <c r="G102" s="9"/>
    </row>
    <row r="103" spans="1:7" s="87" customFormat="1" ht="18.75" x14ac:dyDescent="0.3">
      <c r="A103" s="8">
        <v>9</v>
      </c>
      <c r="B103" s="10" t="s">
        <v>42</v>
      </c>
      <c r="C103" s="11" t="s">
        <v>41</v>
      </c>
      <c r="D103" s="12">
        <v>650</v>
      </c>
      <c r="E103" s="62">
        <v>1.3</v>
      </c>
      <c r="F103" s="14">
        <f t="shared" si="9"/>
        <v>845</v>
      </c>
      <c r="G103" s="9"/>
    </row>
    <row r="104" spans="1:7" s="87" customFormat="1" ht="37.5" x14ac:dyDescent="0.3">
      <c r="A104" s="27"/>
      <c r="B104" s="29" t="s">
        <v>88</v>
      </c>
      <c r="C104" s="29"/>
      <c r="D104" s="28"/>
      <c r="E104" s="30"/>
      <c r="F104" s="31"/>
      <c r="G104" s="9"/>
    </row>
    <row r="105" spans="1:7" s="87" customFormat="1" ht="18.75" x14ac:dyDescent="0.3">
      <c r="A105" s="8">
        <v>1</v>
      </c>
      <c r="B105" s="63" t="s">
        <v>89</v>
      </c>
      <c r="C105" s="11" t="s">
        <v>32</v>
      </c>
      <c r="D105" s="12">
        <v>1417</v>
      </c>
      <c r="E105" s="82">
        <v>10</v>
      </c>
      <c r="F105" s="14">
        <f t="shared" ref="F105:F115" si="10">D105*E105</f>
        <v>14170</v>
      </c>
      <c r="G105" s="9"/>
    </row>
    <row r="106" spans="1:7" s="87" customFormat="1" ht="18.75" x14ac:dyDescent="0.3">
      <c r="A106" s="8">
        <v>2</v>
      </c>
      <c r="B106" s="37" t="s">
        <v>47</v>
      </c>
      <c r="C106" s="11" t="s">
        <v>16</v>
      </c>
      <c r="D106" s="12">
        <v>544.70000000000005</v>
      </c>
      <c r="E106" s="82">
        <v>75</v>
      </c>
      <c r="F106" s="14">
        <f t="shared" si="10"/>
        <v>40852.5</v>
      </c>
      <c r="G106" s="9"/>
    </row>
    <row r="107" spans="1:7" s="87" customFormat="1" ht="18.75" x14ac:dyDescent="0.3">
      <c r="A107" s="8">
        <v>3</v>
      </c>
      <c r="B107" s="10" t="s">
        <v>37</v>
      </c>
      <c r="C107" s="11" t="s">
        <v>18</v>
      </c>
      <c r="D107" s="12">
        <v>9.11</v>
      </c>
      <c r="E107" s="62">
        <v>312</v>
      </c>
      <c r="F107" s="14">
        <f t="shared" si="10"/>
        <v>2842.3199999999997</v>
      </c>
      <c r="G107" s="9"/>
    </row>
    <row r="108" spans="1:7" s="87" customFormat="1" ht="18.75" x14ac:dyDescent="0.3">
      <c r="A108" s="8">
        <v>4</v>
      </c>
      <c r="B108" s="10" t="s">
        <v>85</v>
      </c>
      <c r="C108" s="11" t="s">
        <v>18</v>
      </c>
      <c r="D108" s="12">
        <v>2.7869999999999999</v>
      </c>
      <c r="E108" s="60">
        <v>944</v>
      </c>
      <c r="F108" s="14">
        <f t="shared" si="10"/>
        <v>2630.9279999999999</v>
      </c>
      <c r="G108" s="9"/>
    </row>
    <row r="109" spans="1:7" s="87" customFormat="1" ht="18.75" x14ac:dyDescent="0.3">
      <c r="A109" s="8">
        <v>5</v>
      </c>
      <c r="B109" s="10" t="s">
        <v>61</v>
      </c>
      <c r="C109" s="11" t="s">
        <v>36</v>
      </c>
      <c r="D109" s="12">
        <v>7</v>
      </c>
      <c r="E109" s="62">
        <v>1226</v>
      </c>
      <c r="F109" s="14">
        <f t="shared" si="10"/>
        <v>8582</v>
      </c>
      <c r="G109" s="9"/>
    </row>
    <row r="110" spans="1:7" s="87" customFormat="1" ht="18.75" x14ac:dyDescent="0.3">
      <c r="A110" s="8">
        <v>6</v>
      </c>
      <c r="B110" s="10" t="s">
        <v>55</v>
      </c>
      <c r="C110" s="11" t="s">
        <v>36</v>
      </c>
      <c r="D110" s="12">
        <v>66.2</v>
      </c>
      <c r="E110" s="62">
        <v>946</v>
      </c>
      <c r="F110" s="14">
        <f t="shared" si="10"/>
        <v>62625.200000000004</v>
      </c>
      <c r="G110" s="9"/>
    </row>
    <row r="111" spans="1:7" s="87" customFormat="1" ht="18.75" x14ac:dyDescent="0.3">
      <c r="A111" s="8">
        <v>7</v>
      </c>
      <c r="B111" s="10" t="s">
        <v>40</v>
      </c>
      <c r="C111" s="11" t="s">
        <v>41</v>
      </c>
      <c r="D111" s="12">
        <v>100</v>
      </c>
      <c r="E111" s="62">
        <v>1.4</v>
      </c>
      <c r="F111" s="14">
        <f t="shared" si="10"/>
        <v>140</v>
      </c>
      <c r="G111" s="9"/>
    </row>
    <row r="112" spans="1:7" s="87" customFormat="1" ht="18.75" x14ac:dyDescent="0.3">
      <c r="A112" s="8">
        <v>8</v>
      </c>
      <c r="B112" s="10" t="s">
        <v>67</v>
      </c>
      <c r="C112" s="11" t="s">
        <v>41</v>
      </c>
      <c r="D112" s="12">
        <v>70</v>
      </c>
      <c r="E112" s="62">
        <v>1.4</v>
      </c>
      <c r="F112" s="14">
        <f t="shared" si="10"/>
        <v>98</v>
      </c>
      <c r="G112" s="9"/>
    </row>
    <row r="113" spans="1:12" s="87" customFormat="1" ht="18.75" x14ac:dyDescent="0.3">
      <c r="A113" s="8">
        <v>9</v>
      </c>
      <c r="B113" s="10" t="s">
        <v>42</v>
      </c>
      <c r="C113" s="11" t="s">
        <v>41</v>
      </c>
      <c r="D113" s="12">
        <v>650</v>
      </c>
      <c r="E113" s="62">
        <v>1.3</v>
      </c>
      <c r="F113" s="14">
        <f t="shared" si="10"/>
        <v>845</v>
      </c>
      <c r="G113" s="9"/>
    </row>
    <row r="114" spans="1:12" s="87" customFormat="1" ht="18.75" x14ac:dyDescent="0.3">
      <c r="A114" s="8">
        <v>10</v>
      </c>
      <c r="B114" s="10" t="s">
        <v>51</v>
      </c>
      <c r="C114" s="11" t="s">
        <v>41</v>
      </c>
      <c r="D114" s="12">
        <v>30</v>
      </c>
      <c r="E114" s="62">
        <v>3.9</v>
      </c>
      <c r="F114" s="14">
        <f t="shared" si="10"/>
        <v>117</v>
      </c>
      <c r="G114" s="9"/>
    </row>
    <row r="115" spans="1:12" s="87" customFormat="1" ht="18.75" x14ac:dyDescent="0.3">
      <c r="A115" s="8">
        <v>11</v>
      </c>
      <c r="B115" s="10" t="s">
        <v>56</v>
      </c>
      <c r="C115" s="11" t="s">
        <v>44</v>
      </c>
      <c r="D115" s="12">
        <v>0</v>
      </c>
      <c r="E115" s="62">
        <v>0</v>
      </c>
      <c r="F115" s="14">
        <f t="shared" si="10"/>
        <v>0</v>
      </c>
      <c r="G115" s="9"/>
    </row>
    <row r="116" spans="1:12" s="87" customFormat="1" ht="18.75" x14ac:dyDescent="0.3">
      <c r="A116" s="8"/>
      <c r="B116" s="10"/>
      <c r="C116" s="11"/>
      <c r="D116" s="12"/>
      <c r="E116" s="78"/>
      <c r="F116" s="14"/>
      <c r="G116" s="9"/>
    </row>
    <row r="117" spans="1:12" s="40" customFormat="1" ht="21.75" customHeight="1" x14ac:dyDescent="0.3">
      <c r="A117" s="8"/>
      <c r="B117" s="10"/>
      <c r="C117" s="11"/>
      <c r="D117" s="12"/>
      <c r="E117" s="62"/>
      <c r="F117" s="58"/>
      <c r="L117"/>
    </row>
    <row r="118" spans="1:12" ht="48.6" customHeight="1" x14ac:dyDescent="0.3">
      <c r="A118" s="27"/>
      <c r="B118" s="29" t="s">
        <v>88</v>
      </c>
      <c r="C118" s="29"/>
      <c r="D118" s="28"/>
      <c r="E118" s="30"/>
      <c r="F118" s="31"/>
      <c r="G118" s="9"/>
    </row>
    <row r="119" spans="1:12" ht="18.75" x14ac:dyDescent="0.3">
      <c r="A119" s="8">
        <v>1</v>
      </c>
      <c r="B119" s="63" t="s">
        <v>89</v>
      </c>
      <c r="C119" s="11" t="s">
        <v>32</v>
      </c>
      <c r="D119" s="12">
        <v>1417</v>
      </c>
      <c r="E119" s="82">
        <v>10</v>
      </c>
      <c r="F119" s="14">
        <f t="shared" ref="F119:F128" si="11">D119*E119</f>
        <v>14170</v>
      </c>
      <c r="G119" s="9"/>
    </row>
    <row r="120" spans="1:12" ht="18.75" x14ac:dyDescent="0.3">
      <c r="A120" s="8">
        <v>2</v>
      </c>
      <c r="B120" s="37" t="s">
        <v>47</v>
      </c>
      <c r="C120" s="11" t="s">
        <v>16</v>
      </c>
      <c r="D120" s="12">
        <v>540</v>
      </c>
      <c r="E120" s="82">
        <v>75</v>
      </c>
      <c r="F120" s="14">
        <f t="shared" si="11"/>
        <v>40500</v>
      </c>
      <c r="G120" s="9"/>
    </row>
    <row r="121" spans="1:12" ht="18.75" x14ac:dyDescent="0.3">
      <c r="A121" s="8">
        <v>3</v>
      </c>
      <c r="B121" s="10" t="s">
        <v>37</v>
      </c>
      <c r="C121" s="11" t="s">
        <v>18</v>
      </c>
      <c r="D121" s="12">
        <v>9.11</v>
      </c>
      <c r="E121" s="62">
        <v>312</v>
      </c>
      <c r="F121" s="14">
        <f t="shared" si="11"/>
        <v>2842.3199999999997</v>
      </c>
      <c r="G121" s="9"/>
    </row>
    <row r="122" spans="1:12" ht="18.75" x14ac:dyDescent="0.3">
      <c r="A122" s="8">
        <v>4</v>
      </c>
      <c r="B122" s="10" t="s">
        <v>85</v>
      </c>
      <c r="C122" s="11" t="s">
        <v>18</v>
      </c>
      <c r="D122" s="12">
        <v>2.7869999999999999</v>
      </c>
      <c r="E122" s="60">
        <v>944</v>
      </c>
      <c r="F122" s="14">
        <f t="shared" si="11"/>
        <v>2630.9279999999999</v>
      </c>
      <c r="G122" s="9"/>
    </row>
    <row r="123" spans="1:12" ht="18.75" x14ac:dyDescent="0.3">
      <c r="A123" s="8">
        <v>5</v>
      </c>
      <c r="B123" s="10" t="s">
        <v>61</v>
      </c>
      <c r="C123" s="11" t="s">
        <v>36</v>
      </c>
      <c r="D123" s="12">
        <v>7</v>
      </c>
      <c r="E123" s="62">
        <v>1226</v>
      </c>
      <c r="F123" s="14">
        <f t="shared" si="11"/>
        <v>8582</v>
      </c>
      <c r="G123" s="9"/>
    </row>
    <row r="124" spans="1:12" ht="18.75" x14ac:dyDescent="0.3">
      <c r="A124" s="8">
        <v>6</v>
      </c>
      <c r="B124" s="10" t="s">
        <v>55</v>
      </c>
      <c r="C124" s="11" t="s">
        <v>36</v>
      </c>
      <c r="D124" s="12">
        <v>66.2</v>
      </c>
      <c r="E124" s="62">
        <v>946</v>
      </c>
      <c r="F124" s="14">
        <f t="shared" si="11"/>
        <v>62625.200000000004</v>
      </c>
      <c r="G124" s="9"/>
    </row>
    <row r="125" spans="1:12" ht="18.75" x14ac:dyDescent="0.3">
      <c r="A125" s="8">
        <v>7</v>
      </c>
      <c r="B125" s="10" t="s">
        <v>40</v>
      </c>
      <c r="C125" s="11" t="s">
        <v>41</v>
      </c>
      <c r="D125" s="12">
        <v>100</v>
      </c>
      <c r="E125" s="62">
        <v>1.4</v>
      </c>
      <c r="F125" s="14">
        <f t="shared" si="11"/>
        <v>140</v>
      </c>
      <c r="G125" s="9"/>
    </row>
    <row r="126" spans="1:12" ht="18.75" x14ac:dyDescent="0.3">
      <c r="A126" s="8">
        <v>8</v>
      </c>
      <c r="B126" s="10" t="s">
        <v>67</v>
      </c>
      <c r="C126" s="11" t="s">
        <v>41</v>
      </c>
      <c r="D126" s="12">
        <v>70</v>
      </c>
      <c r="E126" s="62">
        <v>1.4</v>
      </c>
      <c r="F126" s="14">
        <f t="shared" si="11"/>
        <v>98</v>
      </c>
      <c r="G126" s="9"/>
    </row>
    <row r="127" spans="1:12" ht="18.75" x14ac:dyDescent="0.3">
      <c r="A127" s="8">
        <v>9</v>
      </c>
      <c r="B127" s="10" t="s">
        <v>42</v>
      </c>
      <c r="C127" s="11" t="s">
        <v>41</v>
      </c>
      <c r="D127" s="12">
        <v>650</v>
      </c>
      <c r="E127" s="62">
        <v>1.3</v>
      </c>
      <c r="F127" s="14">
        <f t="shared" si="11"/>
        <v>845</v>
      </c>
      <c r="G127" s="9"/>
    </row>
    <row r="128" spans="1:12" ht="18.75" x14ac:dyDescent="0.3">
      <c r="A128" s="8">
        <v>10</v>
      </c>
      <c r="B128" s="10" t="s">
        <v>51</v>
      </c>
      <c r="C128" s="11" t="s">
        <v>41</v>
      </c>
      <c r="D128" s="12">
        <v>30</v>
      </c>
      <c r="E128" s="62">
        <v>3.9</v>
      </c>
      <c r="F128" s="14">
        <f t="shared" si="11"/>
        <v>117</v>
      </c>
      <c r="G128" s="9"/>
    </row>
    <row r="129" spans="1:12" ht="18.75" x14ac:dyDescent="0.3">
      <c r="A129" s="8"/>
      <c r="B129" s="10"/>
      <c r="C129" s="11"/>
      <c r="D129" s="12"/>
      <c r="E129" s="62"/>
      <c r="F129" s="14"/>
      <c r="G129" s="9"/>
    </row>
    <row r="130" spans="1:12" ht="36" customHeight="1" x14ac:dyDescent="0.3">
      <c r="A130" s="27"/>
      <c r="B130" s="29" t="s">
        <v>90</v>
      </c>
      <c r="C130" s="29"/>
      <c r="D130" s="28"/>
      <c r="E130" s="30"/>
      <c r="F130" s="31"/>
      <c r="G130" s="9"/>
    </row>
    <row r="131" spans="1:12" ht="18.75" x14ac:dyDescent="0.3">
      <c r="A131" s="8">
        <v>1</v>
      </c>
      <c r="B131" s="63" t="s">
        <v>91</v>
      </c>
      <c r="C131" s="11" t="s">
        <v>32</v>
      </c>
      <c r="D131" s="12">
        <v>1417</v>
      </c>
      <c r="E131" s="82">
        <v>10</v>
      </c>
      <c r="F131" s="89">
        <f t="shared" ref="F131:F139" si="12">D131*E131</f>
        <v>14170</v>
      </c>
      <c r="G131" s="9"/>
    </row>
    <row r="132" spans="1:12" ht="18.75" x14ac:dyDescent="0.3">
      <c r="A132" s="8">
        <v>2</v>
      </c>
      <c r="B132" s="37" t="s">
        <v>47</v>
      </c>
      <c r="C132" s="11" t="s">
        <v>16</v>
      </c>
      <c r="D132" s="12">
        <v>540</v>
      </c>
      <c r="E132" s="82">
        <v>75</v>
      </c>
      <c r="F132" s="89">
        <f t="shared" si="12"/>
        <v>40500</v>
      </c>
      <c r="G132" s="9"/>
    </row>
    <row r="133" spans="1:12" ht="18.75" x14ac:dyDescent="0.3">
      <c r="A133" s="8">
        <v>3</v>
      </c>
      <c r="B133" s="10" t="s">
        <v>37</v>
      </c>
      <c r="C133" s="11" t="s">
        <v>18</v>
      </c>
      <c r="D133" s="12">
        <v>9.11</v>
      </c>
      <c r="E133" s="62">
        <v>312</v>
      </c>
      <c r="F133" s="89">
        <f t="shared" si="12"/>
        <v>2842.3199999999997</v>
      </c>
      <c r="G133" s="9"/>
    </row>
    <row r="134" spans="1:12" ht="18.75" x14ac:dyDescent="0.3">
      <c r="A134" s="8">
        <v>4</v>
      </c>
      <c r="B134" s="10" t="s">
        <v>85</v>
      </c>
      <c r="C134" s="11" t="s">
        <v>18</v>
      </c>
      <c r="D134" s="12">
        <v>2.7869999999999999</v>
      </c>
      <c r="E134" s="60">
        <v>944</v>
      </c>
      <c r="F134" s="89">
        <f t="shared" si="12"/>
        <v>2630.9279999999999</v>
      </c>
      <c r="G134" s="9"/>
    </row>
    <row r="135" spans="1:12" ht="18.75" x14ac:dyDescent="0.3">
      <c r="A135" s="8">
        <v>5</v>
      </c>
      <c r="B135" s="10" t="s">
        <v>61</v>
      </c>
      <c r="C135" s="11" t="s">
        <v>36</v>
      </c>
      <c r="D135" s="12">
        <v>7</v>
      </c>
      <c r="E135" s="62">
        <v>1226</v>
      </c>
      <c r="F135" s="89">
        <f t="shared" si="12"/>
        <v>8582</v>
      </c>
      <c r="G135" s="9"/>
    </row>
    <row r="136" spans="1:12" ht="18.75" x14ac:dyDescent="0.3">
      <c r="A136" s="8">
        <v>6</v>
      </c>
      <c r="B136" s="10" t="s">
        <v>55</v>
      </c>
      <c r="C136" s="11" t="s">
        <v>36</v>
      </c>
      <c r="D136" s="12">
        <v>66.2</v>
      </c>
      <c r="E136" s="62">
        <v>946</v>
      </c>
      <c r="F136" s="89">
        <f t="shared" si="12"/>
        <v>62625.200000000004</v>
      </c>
      <c r="G136" s="9"/>
    </row>
    <row r="137" spans="1:12" ht="18.75" x14ac:dyDescent="0.3">
      <c r="A137" s="8">
        <v>7</v>
      </c>
      <c r="B137" s="10" t="s">
        <v>40</v>
      </c>
      <c r="C137" s="11" t="s">
        <v>41</v>
      </c>
      <c r="D137" s="12">
        <v>100</v>
      </c>
      <c r="E137" s="62">
        <v>1.4</v>
      </c>
      <c r="F137" s="89">
        <f t="shared" si="12"/>
        <v>140</v>
      </c>
      <c r="G137" s="9"/>
    </row>
    <row r="138" spans="1:12" ht="18.75" x14ac:dyDescent="0.3">
      <c r="A138" s="8">
        <v>8</v>
      </c>
      <c r="B138" s="10" t="s">
        <v>67</v>
      </c>
      <c r="C138" s="11" t="s">
        <v>41</v>
      </c>
      <c r="D138" s="12">
        <v>70</v>
      </c>
      <c r="E138" s="62">
        <v>1.4</v>
      </c>
      <c r="F138" s="89">
        <f t="shared" si="12"/>
        <v>98</v>
      </c>
      <c r="G138" s="9"/>
    </row>
    <row r="139" spans="1:12" ht="18.75" x14ac:dyDescent="0.3">
      <c r="A139" s="8">
        <v>9</v>
      </c>
      <c r="B139" s="10" t="s">
        <v>42</v>
      </c>
      <c r="C139" s="11" t="s">
        <v>41</v>
      </c>
      <c r="D139" s="12">
        <v>650</v>
      </c>
      <c r="E139" s="62">
        <v>1.3</v>
      </c>
      <c r="F139" s="89">
        <f t="shared" si="12"/>
        <v>845</v>
      </c>
      <c r="G139" s="9"/>
    </row>
    <row r="140" spans="1:12" ht="18.75" x14ac:dyDescent="0.3">
      <c r="A140" s="8"/>
      <c r="B140" s="10"/>
      <c r="C140" s="11"/>
      <c r="D140" s="12"/>
      <c r="E140" s="62"/>
      <c r="F140" s="14"/>
      <c r="G140" s="9"/>
      <c r="L140" s="87"/>
    </row>
    <row r="141" spans="1:12" s="87" customFormat="1" ht="37.5" x14ac:dyDescent="0.3">
      <c r="A141" s="27"/>
      <c r="B141" s="29" t="s">
        <v>92</v>
      </c>
      <c r="C141" s="29"/>
      <c r="D141" s="28"/>
      <c r="E141" s="30"/>
      <c r="F141" s="31"/>
      <c r="G141" s="9"/>
    </row>
    <row r="142" spans="1:12" s="87" customFormat="1" ht="18.75" x14ac:dyDescent="0.3">
      <c r="A142" s="8">
        <v>1</v>
      </c>
      <c r="B142" s="63" t="s">
        <v>93</v>
      </c>
      <c r="C142" s="11" t="s">
        <v>32</v>
      </c>
      <c r="D142" s="34">
        <v>1417</v>
      </c>
      <c r="E142" s="83">
        <v>10</v>
      </c>
      <c r="F142" s="14">
        <f t="shared" ref="F142:F151" si="13">D142*E142</f>
        <v>14170</v>
      </c>
      <c r="G142" s="9"/>
    </row>
    <row r="143" spans="1:12" s="87" customFormat="1" ht="18.75" x14ac:dyDescent="0.3">
      <c r="A143" s="8">
        <v>2</v>
      </c>
      <c r="B143" s="37" t="s">
        <v>47</v>
      </c>
      <c r="C143" s="11" t="s">
        <v>16</v>
      </c>
      <c r="D143" s="12">
        <v>540</v>
      </c>
      <c r="E143" s="82">
        <v>75</v>
      </c>
      <c r="F143" s="14">
        <f t="shared" si="13"/>
        <v>40500</v>
      </c>
      <c r="G143" s="9"/>
    </row>
    <row r="144" spans="1:12" s="87" customFormat="1" ht="18.75" x14ac:dyDescent="0.3">
      <c r="A144" s="8">
        <v>3</v>
      </c>
      <c r="B144" s="10" t="s">
        <v>37</v>
      </c>
      <c r="C144" s="11" t="s">
        <v>18</v>
      </c>
      <c r="D144" s="12">
        <v>9.11</v>
      </c>
      <c r="E144" s="62">
        <v>312</v>
      </c>
      <c r="F144" s="14">
        <f>D144*E144</f>
        <v>2842.3199999999997</v>
      </c>
      <c r="G144" s="9"/>
    </row>
    <row r="145" spans="1:12" s="87" customFormat="1" ht="18.75" x14ac:dyDescent="0.3">
      <c r="A145" s="8">
        <v>4</v>
      </c>
      <c r="B145" s="10" t="s">
        <v>85</v>
      </c>
      <c r="C145" s="11" t="s">
        <v>18</v>
      </c>
      <c r="D145" s="12">
        <v>2.7869999999999999</v>
      </c>
      <c r="E145" s="60">
        <v>944</v>
      </c>
      <c r="F145" s="14">
        <f t="shared" si="13"/>
        <v>2630.9279999999999</v>
      </c>
      <c r="G145" s="9"/>
    </row>
    <row r="146" spans="1:12" s="87" customFormat="1" ht="18.75" x14ac:dyDescent="0.3">
      <c r="A146" s="8">
        <v>5</v>
      </c>
      <c r="B146" s="10" t="s">
        <v>61</v>
      </c>
      <c r="C146" s="11" t="s">
        <v>36</v>
      </c>
      <c r="D146" s="12">
        <v>7</v>
      </c>
      <c r="E146" s="62">
        <v>1226</v>
      </c>
      <c r="F146" s="14">
        <f t="shared" si="13"/>
        <v>8582</v>
      </c>
      <c r="G146" s="9"/>
    </row>
    <row r="147" spans="1:12" s="87" customFormat="1" ht="18.75" x14ac:dyDescent="0.3">
      <c r="A147" s="8">
        <v>6</v>
      </c>
      <c r="B147" s="10" t="s">
        <v>55</v>
      </c>
      <c r="C147" s="11" t="s">
        <v>36</v>
      </c>
      <c r="D147" s="12">
        <v>66.2</v>
      </c>
      <c r="E147" s="62">
        <v>946</v>
      </c>
      <c r="F147" s="14">
        <f t="shared" si="13"/>
        <v>62625.200000000004</v>
      </c>
      <c r="G147" s="9"/>
    </row>
    <row r="148" spans="1:12" s="87" customFormat="1" ht="18.75" x14ac:dyDescent="0.3">
      <c r="A148" s="8">
        <v>7</v>
      </c>
      <c r="B148" s="10" t="s">
        <v>40</v>
      </c>
      <c r="C148" s="11" t="s">
        <v>41</v>
      </c>
      <c r="D148" s="12">
        <v>120</v>
      </c>
      <c r="E148" s="62">
        <v>1.4</v>
      </c>
      <c r="F148" s="14">
        <f t="shared" si="13"/>
        <v>168</v>
      </c>
      <c r="G148" s="9"/>
    </row>
    <row r="149" spans="1:12" s="87" customFormat="1" ht="18.75" x14ac:dyDescent="0.3">
      <c r="A149" s="8">
        <v>8</v>
      </c>
      <c r="B149" s="10" t="s">
        <v>67</v>
      </c>
      <c r="C149" s="11" t="s">
        <v>41</v>
      </c>
      <c r="D149" s="12">
        <v>70</v>
      </c>
      <c r="E149" s="62">
        <v>1.4</v>
      </c>
      <c r="F149" s="14">
        <f t="shared" si="13"/>
        <v>98</v>
      </c>
      <c r="G149" s="9"/>
    </row>
    <row r="150" spans="1:12" s="87" customFormat="1" ht="18.75" x14ac:dyDescent="0.3">
      <c r="A150" s="8">
        <v>9</v>
      </c>
      <c r="B150" s="10" t="s">
        <v>42</v>
      </c>
      <c r="C150" s="11" t="s">
        <v>41</v>
      </c>
      <c r="D150" s="12">
        <v>650</v>
      </c>
      <c r="E150" s="62">
        <v>1.3</v>
      </c>
      <c r="F150" s="14">
        <f t="shared" si="13"/>
        <v>845</v>
      </c>
      <c r="G150" s="9"/>
    </row>
    <row r="151" spans="1:12" s="87" customFormat="1" ht="18.75" x14ac:dyDescent="0.3">
      <c r="A151" s="8">
        <v>10</v>
      </c>
      <c r="B151" s="10" t="s">
        <v>51</v>
      </c>
      <c r="C151" s="11" t="s">
        <v>41</v>
      </c>
      <c r="D151" s="12">
        <v>30</v>
      </c>
      <c r="E151" s="62">
        <v>3.9</v>
      </c>
      <c r="F151" s="14">
        <f t="shared" si="13"/>
        <v>117</v>
      </c>
      <c r="G151" s="9"/>
      <c r="L151"/>
    </row>
    <row r="152" spans="1:12" ht="18.75" x14ac:dyDescent="0.3">
      <c r="A152" s="68"/>
      <c r="B152" s="69"/>
      <c r="C152" s="70"/>
      <c r="D152" s="71"/>
      <c r="E152" s="72"/>
      <c r="F152" s="88"/>
      <c r="G152" s="9"/>
    </row>
    <row r="153" spans="1:12" ht="49.9" customHeight="1" x14ac:dyDescent="0.3">
      <c r="A153" s="27"/>
      <c r="B153" s="29" t="s">
        <v>94</v>
      </c>
      <c r="C153" s="29"/>
      <c r="D153" s="28"/>
      <c r="E153" s="30"/>
      <c r="F153" s="31"/>
      <c r="G153" s="9"/>
    </row>
    <row r="154" spans="1:12" ht="18.75" x14ac:dyDescent="0.3">
      <c r="A154" s="8">
        <v>1</v>
      </c>
      <c r="B154" s="63" t="s">
        <v>95</v>
      </c>
      <c r="C154" s="11" t="s">
        <v>32</v>
      </c>
      <c r="D154" s="34">
        <v>1417</v>
      </c>
      <c r="E154" s="83">
        <v>10</v>
      </c>
      <c r="F154" s="14">
        <f t="shared" ref="F154:F161" si="14">D154*E154</f>
        <v>14170</v>
      </c>
      <c r="G154" s="9"/>
    </row>
    <row r="155" spans="1:12" ht="18.75" x14ac:dyDescent="0.3">
      <c r="A155" s="8">
        <v>2</v>
      </c>
      <c r="B155" s="37" t="s">
        <v>47</v>
      </c>
      <c r="C155" s="11" t="s">
        <v>16</v>
      </c>
      <c r="D155" s="12">
        <v>540</v>
      </c>
      <c r="E155" s="82">
        <v>75</v>
      </c>
      <c r="F155" s="14">
        <f t="shared" si="14"/>
        <v>40500</v>
      </c>
      <c r="G155" s="9"/>
    </row>
    <row r="156" spans="1:12" ht="18.75" x14ac:dyDescent="0.3">
      <c r="A156" s="8">
        <v>3</v>
      </c>
      <c r="B156" s="10" t="s">
        <v>37</v>
      </c>
      <c r="C156" s="11" t="s">
        <v>18</v>
      </c>
      <c r="D156" s="12">
        <v>9.11</v>
      </c>
      <c r="E156" s="62">
        <v>312</v>
      </c>
      <c r="F156" s="14">
        <f t="shared" si="14"/>
        <v>2842.3199999999997</v>
      </c>
      <c r="G156" s="9"/>
    </row>
    <row r="157" spans="1:12" ht="18.75" x14ac:dyDescent="0.3">
      <c r="A157" s="8">
        <v>4</v>
      </c>
      <c r="B157" s="10" t="s">
        <v>85</v>
      </c>
      <c r="C157" s="11" t="s">
        <v>18</v>
      </c>
      <c r="D157" s="12">
        <v>2.7869999999999999</v>
      </c>
      <c r="E157" s="60">
        <v>944</v>
      </c>
      <c r="F157" s="14">
        <f t="shared" si="14"/>
        <v>2630.9279999999999</v>
      </c>
      <c r="G157" s="9"/>
    </row>
    <row r="158" spans="1:12" ht="18.75" x14ac:dyDescent="0.3">
      <c r="A158" s="8">
        <v>5</v>
      </c>
      <c r="B158" s="10" t="s">
        <v>61</v>
      </c>
      <c r="C158" s="11" t="s">
        <v>36</v>
      </c>
      <c r="D158" s="12">
        <v>7</v>
      </c>
      <c r="E158" s="62">
        <v>1226</v>
      </c>
      <c r="F158" s="14">
        <f t="shared" si="14"/>
        <v>8582</v>
      </c>
      <c r="G158" s="9"/>
    </row>
    <row r="159" spans="1:12" ht="18.75" x14ac:dyDescent="0.3">
      <c r="A159" s="8">
        <v>6</v>
      </c>
      <c r="B159" s="10" t="s">
        <v>55</v>
      </c>
      <c r="C159" s="11" t="s">
        <v>36</v>
      </c>
      <c r="D159" s="12">
        <v>66.2</v>
      </c>
      <c r="E159" s="62">
        <v>946</v>
      </c>
      <c r="F159" s="14">
        <f t="shared" si="14"/>
        <v>62625.200000000004</v>
      </c>
      <c r="G159" s="9"/>
    </row>
    <row r="160" spans="1:12" ht="18.75" x14ac:dyDescent="0.3">
      <c r="A160" s="8">
        <v>9</v>
      </c>
      <c r="B160" s="10" t="s">
        <v>42</v>
      </c>
      <c r="C160" s="11" t="s">
        <v>41</v>
      </c>
      <c r="D160" s="12">
        <v>650</v>
      </c>
      <c r="E160" s="62">
        <v>1.3</v>
      </c>
      <c r="F160" s="14">
        <f t="shared" si="14"/>
        <v>845</v>
      </c>
      <c r="G160" s="9"/>
      <c r="L160" s="90"/>
    </row>
    <row r="161" spans="1:12" s="90" customFormat="1" ht="18.75" x14ac:dyDescent="0.3">
      <c r="A161" s="8">
        <v>10</v>
      </c>
      <c r="B161" s="10" t="s">
        <v>51</v>
      </c>
      <c r="C161" s="11" t="s">
        <v>41</v>
      </c>
      <c r="D161" s="12">
        <v>27</v>
      </c>
      <c r="E161" s="62">
        <v>3.9</v>
      </c>
      <c r="F161" s="14">
        <f t="shared" si="14"/>
        <v>105.3</v>
      </c>
      <c r="G161" s="9"/>
    </row>
    <row r="162" spans="1:12" s="90" customFormat="1" ht="18.75" x14ac:dyDescent="0.3">
      <c r="A162" s="8"/>
      <c r="B162" s="10"/>
      <c r="C162" s="11"/>
      <c r="D162" s="12"/>
      <c r="E162" s="62"/>
      <c r="F162" s="14"/>
      <c r="G162" s="9"/>
      <c r="L162" s="87"/>
    </row>
    <row r="163" spans="1:12" s="87" customFormat="1" ht="35.25" customHeight="1" x14ac:dyDescent="0.3">
      <c r="A163" s="27"/>
      <c r="B163" s="29" t="s">
        <v>96</v>
      </c>
      <c r="C163" s="29"/>
      <c r="D163" s="28"/>
      <c r="E163" s="30"/>
      <c r="F163" s="31"/>
      <c r="G163" s="9"/>
    </row>
    <row r="164" spans="1:12" s="87" customFormat="1" ht="18.75" x14ac:dyDescent="0.3">
      <c r="A164" s="8">
        <v>1</v>
      </c>
      <c r="B164" s="63" t="s">
        <v>97</v>
      </c>
      <c r="C164" s="11" t="s">
        <v>32</v>
      </c>
      <c r="D164" s="34">
        <v>1417</v>
      </c>
      <c r="E164" s="83">
        <v>10</v>
      </c>
      <c r="F164" s="14">
        <f t="shared" ref="F164:F170" si="15">D164*E164</f>
        <v>14170</v>
      </c>
      <c r="G164" s="9"/>
    </row>
    <row r="165" spans="1:12" s="87" customFormat="1" ht="18.75" x14ac:dyDescent="0.3">
      <c r="A165" s="8">
        <v>2</v>
      </c>
      <c r="B165" s="37" t="s">
        <v>47</v>
      </c>
      <c r="C165" s="11" t="s">
        <v>16</v>
      </c>
      <c r="D165" s="12">
        <v>540</v>
      </c>
      <c r="E165" s="82">
        <v>75</v>
      </c>
      <c r="F165" s="14">
        <f t="shared" si="15"/>
        <v>40500</v>
      </c>
      <c r="G165" s="9"/>
    </row>
    <row r="166" spans="1:12" s="87" customFormat="1" ht="18.75" x14ac:dyDescent="0.3">
      <c r="A166" s="8">
        <v>3</v>
      </c>
      <c r="B166" s="10" t="s">
        <v>37</v>
      </c>
      <c r="C166" s="11" t="s">
        <v>18</v>
      </c>
      <c r="D166" s="12">
        <v>9.11</v>
      </c>
      <c r="E166" s="62">
        <v>312</v>
      </c>
      <c r="F166" s="14">
        <f t="shared" si="15"/>
        <v>2842.3199999999997</v>
      </c>
      <c r="G166" s="9"/>
    </row>
    <row r="167" spans="1:12" s="87" customFormat="1" ht="18.75" x14ac:dyDescent="0.3">
      <c r="A167" s="8">
        <v>4</v>
      </c>
      <c r="B167" s="10" t="s">
        <v>85</v>
      </c>
      <c r="C167" s="11" t="s">
        <v>18</v>
      </c>
      <c r="D167" s="12">
        <v>2.7869999999999999</v>
      </c>
      <c r="E167" s="60">
        <v>944</v>
      </c>
      <c r="F167" s="14">
        <f t="shared" si="15"/>
        <v>2630.9279999999999</v>
      </c>
      <c r="G167" s="9"/>
    </row>
    <row r="168" spans="1:12" s="87" customFormat="1" ht="18.75" x14ac:dyDescent="0.3">
      <c r="A168" s="8">
        <v>5</v>
      </c>
      <c r="B168" s="10" t="s">
        <v>61</v>
      </c>
      <c r="C168" s="11" t="s">
        <v>36</v>
      </c>
      <c r="D168" s="12">
        <v>7</v>
      </c>
      <c r="E168" s="62">
        <v>1226</v>
      </c>
      <c r="F168" s="14">
        <f t="shared" si="15"/>
        <v>8582</v>
      </c>
      <c r="G168" s="9"/>
    </row>
    <row r="169" spans="1:12" s="87" customFormat="1" ht="18.75" x14ac:dyDescent="0.3">
      <c r="A169" s="8">
        <v>6</v>
      </c>
      <c r="B169" s="10" t="s">
        <v>55</v>
      </c>
      <c r="C169" s="11" t="s">
        <v>36</v>
      </c>
      <c r="D169" s="12">
        <v>66.2</v>
      </c>
      <c r="E169" s="62">
        <v>946</v>
      </c>
      <c r="F169" s="14">
        <f t="shared" si="15"/>
        <v>62625.200000000004</v>
      </c>
      <c r="G169" s="9"/>
    </row>
    <row r="170" spans="1:12" s="87" customFormat="1" ht="18.75" x14ac:dyDescent="0.3">
      <c r="A170" s="8">
        <v>7</v>
      </c>
      <c r="B170" s="10" t="s">
        <v>42</v>
      </c>
      <c r="C170" s="11" t="s">
        <v>41</v>
      </c>
      <c r="D170" s="12">
        <v>650</v>
      </c>
      <c r="E170" s="62">
        <v>1.3</v>
      </c>
      <c r="F170" s="14">
        <f t="shared" si="15"/>
        <v>845</v>
      </c>
      <c r="G170" s="9"/>
      <c r="L170" s="90"/>
    </row>
    <row r="171" spans="1:12" s="9" customFormat="1" ht="20.25" customHeight="1" x14ac:dyDescent="0.3">
      <c r="A171" s="8"/>
      <c r="B171" s="117" t="s">
        <v>117</v>
      </c>
      <c r="C171" s="11" t="s">
        <v>44</v>
      </c>
      <c r="D171" s="12">
        <v>40</v>
      </c>
      <c r="E171" s="13">
        <v>1.56</v>
      </c>
      <c r="F171" s="58">
        <f>D171*E171</f>
        <v>62.400000000000006</v>
      </c>
    </row>
    <row r="172" spans="1:12" s="9" customFormat="1" ht="20.25" customHeight="1" x14ac:dyDescent="0.3">
      <c r="A172" s="8"/>
      <c r="B172" s="117"/>
      <c r="C172" s="11"/>
      <c r="D172" s="12"/>
      <c r="E172" s="13"/>
      <c r="F172" s="58"/>
    </row>
    <row r="173" spans="1:12" s="9" customFormat="1" ht="20.25" customHeight="1" x14ac:dyDescent="0.3">
      <c r="A173" s="8"/>
      <c r="B173" s="29" t="s">
        <v>109</v>
      </c>
      <c r="C173" s="11"/>
      <c r="D173" s="12"/>
      <c r="E173" s="62"/>
      <c r="F173" s="14"/>
    </row>
    <row r="174" spans="1:12" s="9" customFormat="1" ht="37.5" x14ac:dyDescent="0.3">
      <c r="A174" s="8">
        <v>1</v>
      </c>
      <c r="B174" s="114" t="s">
        <v>110</v>
      </c>
      <c r="C174" s="11" t="s">
        <v>32</v>
      </c>
      <c r="D174" s="12">
        <f>15*60707/25</f>
        <v>36424.199999999997</v>
      </c>
      <c r="E174" s="79">
        <v>2</v>
      </c>
      <c r="F174" s="58">
        <f>D174*E174</f>
        <v>72848.399999999994</v>
      </c>
      <c r="H174" s="9" t="s">
        <v>108</v>
      </c>
    </row>
    <row r="175" spans="1:12" s="9" customFormat="1" ht="18.75" x14ac:dyDescent="0.3">
      <c r="A175" s="8">
        <v>2</v>
      </c>
      <c r="B175" s="10" t="s">
        <v>105</v>
      </c>
      <c r="C175" s="11" t="s">
        <v>44</v>
      </c>
      <c r="D175" s="12">
        <v>810605</v>
      </c>
      <c r="E175" s="60">
        <v>0.11</v>
      </c>
      <c r="F175" s="58">
        <f>D175*E175</f>
        <v>89166.55</v>
      </c>
    </row>
    <row r="176" spans="1:12" s="9" customFormat="1" ht="18.75" x14ac:dyDescent="0.3">
      <c r="A176" s="8">
        <v>3</v>
      </c>
      <c r="B176" s="10" t="s">
        <v>106</v>
      </c>
      <c r="C176" s="11" t="s">
        <v>107</v>
      </c>
      <c r="D176" s="112">
        <v>1275</v>
      </c>
      <c r="E176" s="60">
        <v>14</v>
      </c>
      <c r="F176" s="58">
        <f t="shared" ref="F176" si="16">D176*E176</f>
        <v>17850</v>
      </c>
    </row>
    <row r="177" spans="1:6" s="9" customFormat="1" ht="18.75" x14ac:dyDescent="0.3">
      <c r="A177" s="8">
        <v>4</v>
      </c>
      <c r="B177" s="10" t="s">
        <v>116</v>
      </c>
      <c r="C177" s="11" t="s">
        <v>114</v>
      </c>
      <c r="D177" s="12">
        <v>7800</v>
      </c>
      <c r="E177" s="13">
        <v>4.5199999999999996</v>
      </c>
      <c r="F177" s="58">
        <f>D177*E177</f>
        <v>35256</v>
      </c>
    </row>
    <row r="178" spans="1:6" s="9" customFormat="1" ht="18.75" x14ac:dyDescent="0.3">
      <c r="A178" s="8"/>
      <c r="B178" s="10"/>
      <c r="C178" s="11"/>
      <c r="D178" s="12"/>
      <c r="E178" s="60"/>
      <c r="F178" s="58"/>
    </row>
    <row r="179" spans="1:6" s="9" customFormat="1" ht="56.25" x14ac:dyDescent="0.3">
      <c r="A179" s="8">
        <v>1</v>
      </c>
      <c r="B179" s="114" t="s">
        <v>111</v>
      </c>
      <c r="C179" s="11" t="s">
        <v>32</v>
      </c>
      <c r="D179" s="113">
        <f>7563.24+5402.3+4321.84</f>
        <v>17287.38</v>
      </c>
      <c r="E179" s="60">
        <v>2</v>
      </c>
      <c r="F179" s="58">
        <f>D179*E179</f>
        <v>34574.76</v>
      </c>
    </row>
    <row r="180" spans="1:6" s="9" customFormat="1" ht="18.75" x14ac:dyDescent="0.3">
      <c r="A180" s="8">
        <v>2</v>
      </c>
      <c r="B180" s="10" t="s">
        <v>105</v>
      </c>
      <c r="C180" s="11" t="s">
        <v>44</v>
      </c>
      <c r="D180" s="12">
        <v>382175</v>
      </c>
      <c r="E180" s="13">
        <v>0.11</v>
      </c>
      <c r="F180" s="58">
        <f>D180*E180</f>
        <v>42039.25</v>
      </c>
    </row>
    <row r="181" spans="1:6" s="9" customFormat="1" ht="18.75" x14ac:dyDescent="0.3">
      <c r="A181" s="8">
        <v>3</v>
      </c>
      <c r="B181" s="10" t="s">
        <v>106</v>
      </c>
      <c r="C181" s="11" t="s">
        <v>107</v>
      </c>
      <c r="D181" s="82">
        <f>15*85/2</f>
        <v>637.5</v>
      </c>
      <c r="E181" s="60">
        <v>14</v>
      </c>
      <c r="F181" s="58">
        <f t="shared" ref="F181" si="17">D181*E181</f>
        <v>8925</v>
      </c>
    </row>
    <row r="182" spans="1:6" s="9" customFormat="1" ht="18.75" x14ac:dyDescent="0.3">
      <c r="A182" s="8">
        <v>4</v>
      </c>
      <c r="B182" s="10" t="s">
        <v>104</v>
      </c>
      <c r="C182" s="11" t="s">
        <v>114</v>
      </c>
      <c r="D182" s="115">
        <v>3460</v>
      </c>
      <c r="E182" s="60">
        <v>5.25</v>
      </c>
      <c r="F182" s="58">
        <f>D182*E182</f>
        <v>18165</v>
      </c>
    </row>
    <row r="183" spans="1:6" s="9" customFormat="1" ht="18.75" x14ac:dyDescent="0.3">
      <c r="A183" s="8"/>
      <c r="B183" s="10"/>
      <c r="C183" s="11"/>
      <c r="D183" s="12"/>
      <c r="E183" s="13"/>
      <c r="F183" s="58"/>
    </row>
    <row r="184" spans="1:6" s="9" customFormat="1" ht="18.75" x14ac:dyDescent="0.3">
      <c r="A184" s="8"/>
      <c r="B184" s="116" t="s">
        <v>112</v>
      </c>
      <c r="C184" s="11"/>
      <c r="D184" s="12"/>
      <c r="E184" s="60"/>
      <c r="F184" s="58"/>
    </row>
    <row r="185" spans="1:6" s="9" customFormat="1" ht="37.5" x14ac:dyDescent="0.3">
      <c r="A185" s="8">
        <v>1</v>
      </c>
      <c r="B185" s="114" t="s">
        <v>113</v>
      </c>
      <c r="C185" s="11" t="s">
        <v>32</v>
      </c>
      <c r="D185" s="113">
        <f>(6735.9*2)+D174+D167</f>
        <v>49898.786999999997</v>
      </c>
      <c r="E185" s="60">
        <v>3</v>
      </c>
      <c r="F185" s="58">
        <f t="shared" ref="F185:F187" si="18">D185*E185</f>
        <v>149696.36099999998</v>
      </c>
    </row>
    <row r="186" spans="1:6" s="9" customFormat="1" ht="18.75" x14ac:dyDescent="0.3">
      <c r="A186" s="8">
        <v>2</v>
      </c>
      <c r="B186" s="10" t="s">
        <v>106</v>
      </c>
      <c r="C186" s="11" t="s">
        <v>107</v>
      </c>
      <c r="D186" s="61">
        <v>1480</v>
      </c>
      <c r="E186" s="13">
        <v>14</v>
      </c>
      <c r="F186" s="58">
        <f t="shared" si="18"/>
        <v>20720</v>
      </c>
    </row>
    <row r="187" spans="1:6" s="9" customFormat="1" ht="18.75" x14ac:dyDescent="0.3">
      <c r="A187" s="8">
        <v>3</v>
      </c>
      <c r="B187" s="10" t="s">
        <v>115</v>
      </c>
      <c r="C187" s="11" t="s">
        <v>114</v>
      </c>
      <c r="D187" s="61">
        <v>2000</v>
      </c>
      <c r="E187" s="60">
        <v>4.75</v>
      </c>
      <c r="F187" s="58">
        <f t="shared" si="18"/>
        <v>9500</v>
      </c>
    </row>
    <row r="188" spans="1:6" s="9" customFormat="1" ht="18.75" x14ac:dyDescent="0.3">
      <c r="A188" s="8"/>
      <c r="B188" s="10"/>
      <c r="C188" s="11"/>
      <c r="D188" s="12"/>
      <c r="E188" s="60"/>
      <c r="F188" s="58"/>
    </row>
    <row r="189" spans="1:6" s="9" customFormat="1" ht="19.5" thickBot="1" x14ac:dyDescent="0.35">
      <c r="A189" s="8"/>
      <c r="B189" s="10"/>
      <c r="C189" s="11"/>
      <c r="D189" s="112"/>
      <c r="E189" s="60"/>
      <c r="F189" s="58"/>
    </row>
    <row r="190" spans="1:6" s="40" customFormat="1" ht="21.75" customHeight="1" x14ac:dyDescent="0.3">
      <c r="A190" s="144" t="s">
        <v>24</v>
      </c>
      <c r="B190" s="145"/>
      <c r="C190" s="74"/>
      <c r="D190" s="75"/>
      <c r="E190" s="76"/>
      <c r="F190" s="77">
        <f>SUM(F18:F189)</f>
        <v>2544824.213</v>
      </c>
    </row>
    <row r="191" spans="1:6" s="40" customFormat="1" ht="21.75" customHeight="1" x14ac:dyDescent="0.3">
      <c r="A191" s="146" t="s">
        <v>25</v>
      </c>
      <c r="B191" s="147"/>
      <c r="C191" s="38"/>
      <c r="D191" s="66"/>
      <c r="E191" s="67"/>
      <c r="F191" s="39">
        <f>F190*0.18</f>
        <v>458068.35833999998</v>
      </c>
    </row>
    <row r="192" spans="1:6" s="40" customFormat="1" ht="18.75" customHeight="1" thickBot="1" x14ac:dyDescent="0.35">
      <c r="A192" s="148" t="s">
        <v>26</v>
      </c>
      <c r="B192" s="149"/>
      <c r="C192" s="41"/>
      <c r="D192" s="41"/>
      <c r="E192" s="42"/>
      <c r="F192" s="43">
        <f>SUM(F190:F191)</f>
        <v>3002892.5713399998</v>
      </c>
    </row>
    <row r="193" spans="1:6" s="40" customFormat="1" ht="18.75" customHeight="1" x14ac:dyDescent="0.3">
      <c r="A193" s="44"/>
      <c r="B193" s="44"/>
      <c r="C193" s="45"/>
      <c r="D193" s="45"/>
      <c r="E193" s="46"/>
      <c r="F193" s="47"/>
    </row>
    <row r="194" spans="1:6" s="40" customFormat="1" ht="18.75" customHeight="1" x14ac:dyDescent="0.3">
      <c r="A194" s="44"/>
      <c r="B194" s="44"/>
      <c r="C194" s="45"/>
      <c r="D194" s="45"/>
      <c r="E194" s="46"/>
      <c r="F194" s="47"/>
    </row>
    <row r="195" spans="1:6" s="9" customFormat="1" ht="18.75" customHeight="1" x14ac:dyDescent="0.3">
      <c r="A195" s="44"/>
      <c r="B195" s="44"/>
      <c r="C195" s="45"/>
      <c r="D195" s="45"/>
      <c r="E195" s="46"/>
      <c r="F195" s="47"/>
    </row>
    <row r="196" spans="1:6" s="50" customFormat="1" ht="18.75" x14ac:dyDescent="0.3">
      <c r="A196" s="93"/>
      <c r="B196" s="92"/>
      <c r="C196" s="16"/>
      <c r="D196" s="16"/>
      <c r="E196" s="48"/>
      <c r="F196" s="49"/>
    </row>
    <row r="197" spans="1:6" s="9" customFormat="1" ht="18.75" customHeight="1" x14ac:dyDescent="0.3">
      <c r="A197" s="140" t="s">
        <v>27</v>
      </c>
      <c r="B197" s="140"/>
      <c r="C197" s="140"/>
      <c r="D197" s="140"/>
      <c r="E197" s="140"/>
      <c r="F197" s="140"/>
    </row>
    <row r="198" spans="1:6" s="9" customFormat="1" ht="15.75" customHeight="1" x14ac:dyDescent="0.3">
      <c r="A198" s="93"/>
      <c r="B198" s="92"/>
      <c r="C198" s="51"/>
      <c r="D198" s="51"/>
      <c r="E198" s="51" t="s">
        <v>28</v>
      </c>
      <c r="F198" s="51"/>
    </row>
    <row r="199" spans="1:6" s="9" customFormat="1" ht="15.75" customHeight="1" x14ac:dyDescent="0.3">
      <c r="C199" s="51"/>
      <c r="D199" s="51"/>
      <c r="E199" s="51"/>
      <c r="F199" s="51"/>
    </row>
    <row r="200" spans="1:6" s="9" customFormat="1" ht="15.75" customHeight="1" x14ac:dyDescent="0.3">
      <c r="C200" s="51"/>
      <c r="D200" s="51"/>
      <c r="E200" s="51"/>
      <c r="F200" s="51"/>
    </row>
    <row r="201" spans="1:6" s="9" customFormat="1" ht="15.75" customHeight="1" x14ac:dyDescent="0.3">
      <c r="C201" s="51"/>
      <c r="D201" s="51"/>
      <c r="E201" s="51"/>
      <c r="F201" s="51"/>
    </row>
    <row r="202" spans="1:6" s="9" customFormat="1" ht="15.75" customHeight="1" x14ac:dyDescent="0.3">
      <c r="C202" s="51"/>
      <c r="D202" s="51"/>
      <c r="E202" s="51"/>
      <c r="F202" s="51"/>
    </row>
    <row r="203" spans="1:6" s="9" customFormat="1" ht="15.75" customHeight="1" x14ac:dyDescent="0.3">
      <c r="C203" s="51"/>
      <c r="D203" s="51"/>
      <c r="E203" s="51"/>
      <c r="F203" s="51"/>
    </row>
    <row r="204" spans="1:6" s="9" customFormat="1" ht="15.75" customHeight="1" x14ac:dyDescent="0.3">
      <c r="C204" s="51"/>
      <c r="D204" s="51"/>
      <c r="E204" s="51"/>
      <c r="F204" s="51"/>
    </row>
    <row r="205" spans="1:6" s="9" customFormat="1" ht="15.75" customHeight="1" x14ac:dyDescent="0.3">
      <c r="A205" s="126"/>
      <c r="B205" s="126"/>
      <c r="C205" s="51"/>
      <c r="D205" s="51"/>
      <c r="E205" s="51"/>
      <c r="F205" s="51"/>
    </row>
    <row r="206" spans="1:6" s="9" customFormat="1" ht="16.5" customHeight="1" x14ac:dyDescent="0.3">
      <c r="A206" s="92"/>
      <c r="B206" s="92" t="s">
        <v>29</v>
      </c>
      <c r="C206" s="51"/>
      <c r="D206" s="51"/>
      <c r="E206" s="51"/>
      <c r="F206" s="51"/>
    </row>
    <row r="207" spans="1:6" s="9" customFormat="1" ht="18.75" x14ac:dyDescent="0.3">
      <c r="A207" s="128"/>
      <c r="B207" s="128"/>
      <c r="C207" s="51"/>
      <c r="D207" s="51"/>
      <c r="E207" s="51"/>
      <c r="F207" s="51"/>
    </row>
    <row r="208" spans="1:6" s="9" customFormat="1" ht="38.25" customHeight="1" x14ac:dyDescent="0.3">
      <c r="A208" s="140"/>
      <c r="B208" s="140"/>
      <c r="C208" s="142" t="s">
        <v>28</v>
      </c>
      <c r="D208" s="142"/>
      <c r="E208" s="142"/>
      <c r="F208" s="142"/>
    </row>
    <row r="209" spans="1:12" s="9" customFormat="1" ht="10.5" customHeight="1" x14ac:dyDescent="0.3">
      <c r="A209" s="143"/>
      <c r="B209" s="143"/>
      <c r="C209" s="91"/>
      <c r="D209" s="93"/>
      <c r="E209" s="139"/>
      <c r="F209" s="139"/>
    </row>
    <row r="210" spans="1:12" s="90" customFormat="1" ht="18.75" x14ac:dyDescent="0.3">
      <c r="A210" s="97"/>
      <c r="B210" s="98"/>
      <c r="C210" s="97"/>
      <c r="D210" s="99"/>
      <c r="E210" s="100"/>
      <c r="F210" s="101"/>
      <c r="G210" s="9"/>
      <c r="L210"/>
    </row>
  </sheetData>
  <mergeCells count="23">
    <mergeCell ref="A208:B208"/>
    <mergeCell ref="C208:F208"/>
    <mergeCell ref="A209:B209"/>
    <mergeCell ref="E209:F209"/>
    <mergeCell ref="A190:B190"/>
    <mergeCell ref="A191:B191"/>
    <mergeCell ref="A192:B192"/>
    <mergeCell ref="A197:F197"/>
    <mergeCell ref="A205:B205"/>
    <mergeCell ref="A207:B207"/>
    <mergeCell ref="B12:F12"/>
    <mergeCell ref="A13:A15"/>
    <mergeCell ref="B13:B15"/>
    <mergeCell ref="C13:C15"/>
    <mergeCell ref="D13:D15"/>
    <mergeCell ref="E13:E15"/>
    <mergeCell ref="F13:F15"/>
    <mergeCell ref="A11:F11"/>
    <mergeCell ref="E1:F1"/>
    <mergeCell ref="C4:F4"/>
    <mergeCell ref="C6:F6"/>
    <mergeCell ref="C8:G8"/>
    <mergeCell ref="C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F2-2019 beton</vt:lpstr>
      <vt:lpstr>F2-2020-horgü</vt:lpstr>
      <vt:lpstr>F2-2021beton. hörgü,suvaq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Toshiba</cp:lastModifiedBy>
  <dcterms:created xsi:type="dcterms:W3CDTF">2015-06-05T18:19:34Z</dcterms:created>
  <dcterms:modified xsi:type="dcterms:W3CDTF">2022-10-24T13:33:59Z</dcterms:modified>
</cp:coreProperties>
</file>