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oshiba\OneDrive - Azerbaijan State Oil and Industry University\Desktop\Almaz Efendi\Pearl Akt\F2-son\"/>
    </mc:Choice>
  </mc:AlternateContent>
  <bookViews>
    <workbookView xWindow="-120" yWindow="-120" windowWidth="20730" windowHeight="11160"/>
  </bookViews>
  <sheets>
    <sheet name="F2-2018 beton" sheetId="1" r:id="rId1"/>
    <sheet name="F2-2019 hörgü,suvaq" sheetId="2" r:id="rId2"/>
    <sheet name="f2-2020-beton" sheetId="3" r:id="rId3"/>
  </sheets>
  <definedNames>
    <definedName name="_xlnm._FilterDatabase" localSheetId="0" hidden="1">'F2-2018 beton'!$A$1:$M$305</definedName>
    <definedName name="_xlnm._FilterDatabase" localSheetId="1" hidden="1">'F2-2019 hörgü,suvaq'!$A$1:$J$64</definedName>
    <definedName name="_xlnm._FilterDatabase" localSheetId="2" hidden="1">'f2-2020-beton'!$A$1:$J$52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0" i="3" l="1"/>
  <c r="F18" i="3"/>
  <c r="F19" i="3"/>
  <c r="F23" i="3"/>
  <c r="F22" i="3"/>
  <c r="F21" i="3"/>
  <c r="F17" i="3"/>
  <c r="F28" i="3" l="1"/>
  <c r="F29" i="3" s="1"/>
  <c r="F30" i="3" s="1"/>
  <c r="F36" i="2" l="1"/>
  <c r="F35" i="2"/>
  <c r="D34" i="2"/>
  <c r="F34" i="2" s="1"/>
  <c r="F29" i="2"/>
  <c r="D31" i="2"/>
  <c r="F31" i="2" s="1"/>
  <c r="F30" i="2"/>
  <c r="F28" i="2"/>
  <c r="F24" i="2"/>
  <c r="D23" i="2"/>
  <c r="F23" i="2" s="1"/>
  <c r="F20" i="2"/>
  <c r="F26" i="2"/>
  <c r="F25" i="2"/>
  <c r="F19" i="2"/>
  <c r="F18" i="2"/>
  <c r="F17" i="2"/>
  <c r="F40" i="2" l="1"/>
  <c r="F224" i="1"/>
  <c r="F223" i="1"/>
  <c r="F222" i="1"/>
  <c r="F221" i="1"/>
  <c r="F151" i="1"/>
  <c r="F150" i="1"/>
  <c r="F149" i="1"/>
  <c r="F148" i="1"/>
  <c r="F113" i="1"/>
  <c r="F112" i="1"/>
  <c r="F111" i="1"/>
  <c r="F110" i="1"/>
  <c r="F276" i="1"/>
  <c r="F275" i="1"/>
  <c r="F274" i="1"/>
  <c r="F273" i="1"/>
  <c r="F272" i="1"/>
  <c r="F269" i="1"/>
  <c r="F268" i="1"/>
  <c r="F267" i="1"/>
  <c r="F266" i="1"/>
  <c r="F265" i="1"/>
  <c r="F264" i="1"/>
  <c r="F263" i="1"/>
  <c r="F262" i="1"/>
  <c r="F259" i="1"/>
  <c r="F258" i="1"/>
  <c r="F257" i="1"/>
  <c r="F256" i="1"/>
  <c r="F255" i="1"/>
  <c r="F254" i="1"/>
  <c r="F253" i="1"/>
  <c r="F252" i="1"/>
  <c r="F251" i="1"/>
  <c r="F250" i="1"/>
  <c r="F247" i="1"/>
  <c r="F246" i="1"/>
  <c r="F245" i="1"/>
  <c r="F244" i="1"/>
  <c r="F243" i="1"/>
  <c r="F242" i="1"/>
  <c r="F241" i="1"/>
  <c r="F240" i="1"/>
  <c r="F239" i="1"/>
  <c r="F236" i="1"/>
  <c r="F235" i="1"/>
  <c r="F234" i="1"/>
  <c r="F233" i="1"/>
  <c r="F232" i="1"/>
  <c r="F231" i="1"/>
  <c r="F230" i="1"/>
  <c r="F229" i="1"/>
  <c r="F228" i="1"/>
  <c r="F227" i="1"/>
  <c r="F220" i="1"/>
  <c r="F218" i="1"/>
  <c r="F217" i="1"/>
  <c r="F216" i="1"/>
  <c r="F215" i="1"/>
  <c r="F214" i="1"/>
  <c r="F213" i="1"/>
  <c r="F212" i="1"/>
  <c r="F211" i="1"/>
  <c r="F210" i="1"/>
  <c r="F207" i="1"/>
  <c r="F206" i="1"/>
  <c r="F205" i="1"/>
  <c r="F204" i="1"/>
  <c r="F203" i="1"/>
  <c r="F202" i="1"/>
  <c r="F201" i="1"/>
  <c r="F200" i="1"/>
  <c r="F199" i="1"/>
  <c r="F198" i="1"/>
  <c r="F195" i="1"/>
  <c r="F194" i="1"/>
  <c r="F193" i="1"/>
  <c r="F192" i="1"/>
  <c r="F191" i="1"/>
  <c r="F190" i="1"/>
  <c r="F189" i="1"/>
  <c r="F188" i="1"/>
  <c r="F185" i="1"/>
  <c r="F184" i="1"/>
  <c r="F183" i="1"/>
  <c r="F182" i="1"/>
  <c r="F181" i="1"/>
  <c r="F180" i="1"/>
  <c r="F179" i="1"/>
  <c r="F178" i="1"/>
  <c r="F177" i="1"/>
  <c r="F174" i="1"/>
  <c r="F173" i="1"/>
  <c r="F172" i="1"/>
  <c r="F171" i="1"/>
  <c r="F170" i="1"/>
  <c r="F169" i="1"/>
  <c r="F168" i="1"/>
  <c r="F167" i="1"/>
  <c r="F166" i="1"/>
  <c r="F163" i="1"/>
  <c r="F162" i="1"/>
  <c r="F161" i="1"/>
  <c r="F160" i="1"/>
  <c r="F159" i="1"/>
  <c r="F158" i="1"/>
  <c r="F157" i="1"/>
  <c r="F156" i="1"/>
  <c r="F155" i="1"/>
  <c r="F154" i="1"/>
  <c r="F147" i="1"/>
  <c r="F145" i="1"/>
  <c r="F144" i="1"/>
  <c r="F143" i="1"/>
  <c r="F142" i="1"/>
  <c r="F141" i="1"/>
  <c r="F140" i="1"/>
  <c r="F139" i="1"/>
  <c r="F138" i="1"/>
  <c r="F135" i="1"/>
  <c r="F134" i="1"/>
  <c r="F133" i="1"/>
  <c r="F132" i="1"/>
  <c r="F131" i="1"/>
  <c r="F130" i="1"/>
  <c r="F129" i="1"/>
  <c r="F128" i="1"/>
  <c r="D127" i="1"/>
  <c r="F127" i="1" s="1"/>
  <c r="F124" i="1"/>
  <c r="F123" i="1"/>
  <c r="F122" i="1"/>
  <c r="F121" i="1"/>
  <c r="F120" i="1"/>
  <c r="F119" i="1"/>
  <c r="F118" i="1"/>
  <c r="F117" i="1"/>
  <c r="F116" i="1"/>
  <c r="F109" i="1"/>
  <c r="F106" i="1"/>
  <c r="F105" i="1"/>
  <c r="F104" i="1"/>
  <c r="F103" i="1"/>
  <c r="F102" i="1"/>
  <c r="F101" i="1"/>
  <c r="F100" i="1"/>
  <c r="F99" i="1"/>
  <c r="F98" i="1"/>
  <c r="D97" i="1"/>
  <c r="F97" i="1" s="1"/>
  <c r="F21" i="1" l="1"/>
  <c r="F29" i="1" l="1"/>
  <c r="F32" i="1"/>
  <c r="F31" i="1"/>
  <c r="F30" i="1"/>
  <c r="F28" i="1"/>
  <c r="F27" i="1"/>
  <c r="F26" i="1"/>
  <c r="F25" i="1"/>
  <c r="F24" i="1"/>
  <c r="F94" i="1"/>
  <c r="F93" i="1"/>
  <c r="F92" i="1"/>
  <c r="F91" i="1"/>
  <c r="D90" i="1"/>
  <c r="F90" i="1" s="1"/>
  <c r="F87" i="1"/>
  <c r="F86" i="1"/>
  <c r="F85" i="1"/>
  <c r="F84" i="1"/>
  <c r="F83" i="1"/>
  <c r="F82" i="1"/>
  <c r="F81" i="1"/>
  <c r="F80" i="1"/>
  <c r="F79" i="1"/>
  <c r="F78" i="1"/>
  <c r="F77" i="1"/>
  <c r="F74" i="1"/>
  <c r="F73" i="1"/>
  <c r="F72" i="1"/>
  <c r="F71" i="1"/>
  <c r="F70" i="1"/>
  <c r="F69" i="1"/>
  <c r="F68" i="1"/>
  <c r="F67" i="1"/>
  <c r="F66" i="1"/>
  <c r="F65" i="1"/>
  <c r="F64" i="1"/>
  <c r="F60" i="1"/>
  <c r="F59" i="1"/>
  <c r="F58" i="1"/>
  <c r="F57" i="1"/>
  <c r="F56" i="1"/>
  <c r="F55" i="1"/>
  <c r="F54" i="1"/>
  <c r="F53" i="1"/>
  <c r="D52" i="1"/>
  <c r="F52" i="1" s="1"/>
  <c r="F51" i="1"/>
  <c r="F50" i="1"/>
  <c r="F47" i="1"/>
  <c r="F46" i="1"/>
  <c r="F45" i="1"/>
  <c r="F44" i="1"/>
  <c r="F43" i="1"/>
  <c r="F42" i="1"/>
  <c r="F41" i="1"/>
  <c r="F40" i="1"/>
  <c r="F39" i="1"/>
  <c r="F36" i="1"/>
  <c r="F35" i="1"/>
  <c r="F20" i="1"/>
  <c r="F19" i="1"/>
  <c r="F18" i="1"/>
  <c r="F17" i="1"/>
  <c r="F41" i="2" l="1"/>
  <c r="F42" i="2" s="1"/>
  <c r="F279" i="1"/>
  <c r="F280" i="1" s="1"/>
  <c r="F281" i="1" l="1"/>
</calcChain>
</file>

<file path=xl/sharedStrings.xml><?xml version="1.0" encoding="utf-8"?>
<sst xmlns="http://schemas.openxmlformats.org/spreadsheetml/2006/main" count="567" uniqueCount="119">
  <si>
    <t>Forma-2</t>
  </si>
  <si>
    <t>SİFARİŞÇİ:</t>
  </si>
  <si>
    <t>"Pearl construction" MMC</t>
  </si>
  <si>
    <t>PODRATÇI:</t>
  </si>
  <si>
    <t>MÜQAVİLƏ:</t>
  </si>
  <si>
    <t xml:space="preserve">Lisenziya № </t>
  </si>
  <si>
    <t xml:space="preserve">OBYEKTİN ADI: </t>
  </si>
  <si>
    <t>Bakı şəhəri, Nərimanov rayonu,  M.Əlizadə.X.Şuşinski.azadlıq pros. ünvanında yerləşən çoxmərtəbəli   yaşayış binası</t>
  </si>
  <si>
    <t>AKT</t>
  </si>
  <si>
    <t>Sıra
№-si</t>
  </si>
  <si>
    <t>İşin adı</t>
  </si>
  <si>
    <t>Ölçü
vahidi</t>
  </si>
  <si>
    <t>Miqdarı</t>
  </si>
  <si>
    <t>Vahidin qiyməti,
AZN</t>
  </si>
  <si>
    <t>Ümumi qiymət,
AZN</t>
  </si>
  <si>
    <t>Bünövrənin qazıntısı</t>
  </si>
  <si>
    <t>Bünövrənin ekskovatorla  qazıntısı,  qrunt II kateqoriyalı, özüboşaldan avtombilə yüklənməsi və  15 km məsafəyə daşınması</t>
  </si>
  <si>
    <t>mᶾ</t>
  </si>
  <si>
    <t>m³</t>
  </si>
  <si>
    <t>Hazırlıq qatı betonun verilməsi 100mm, B15</t>
  </si>
  <si>
    <t>Hidroizolyasiya -2 qat ruberoid, sərilməsi</t>
  </si>
  <si>
    <t>m²</t>
  </si>
  <si>
    <t>Sement qum məhlulun verilməsi --30mm, B7,5</t>
  </si>
  <si>
    <t>Ruberoid  stekloizol "TEXNONİKOL"</t>
  </si>
  <si>
    <t>rulon</t>
  </si>
  <si>
    <t>Cəmi :</t>
  </si>
  <si>
    <t xml:space="preserve">ƏDV 18 % </t>
  </si>
  <si>
    <t>Yekun cəmi</t>
  </si>
  <si>
    <t xml:space="preserve">                 Təhvil verdi "PODRATÇI":                                          </t>
  </si>
  <si>
    <t>M.Y.</t>
  </si>
  <si>
    <t xml:space="preserve">       Təhvil aldı "SİFARİŞÇİ":</t>
  </si>
  <si>
    <t>Bünövrənin -5,100 səviyyədə betonlanması işləri</t>
  </si>
  <si>
    <t>Bünövrə betonun verilməsi</t>
  </si>
  <si>
    <t>Beton  M350</t>
  </si>
  <si>
    <t xml:space="preserve">         -3,700 səviyyədə sütünların dəmir-beton işləri</t>
  </si>
  <si>
    <t>Taxta Materialı kub</t>
  </si>
  <si>
    <t xml:space="preserve">  FANER kub</t>
  </si>
  <si>
    <t>Armatura</t>
  </si>
  <si>
    <t>tn</t>
  </si>
  <si>
    <t>Armatur Katanka F 8</t>
  </si>
  <si>
    <t>Mismar 100</t>
  </si>
  <si>
    <t>kq</t>
  </si>
  <si>
    <t>Mismar 70</t>
  </si>
  <si>
    <t xml:space="preserve">Məftil </t>
  </si>
  <si>
    <t>Çiloz</t>
  </si>
  <si>
    <t>ədəd</t>
  </si>
  <si>
    <t>Dübel beton 100</t>
  </si>
  <si>
    <r>
      <t>m</t>
    </r>
    <r>
      <rPr>
        <sz val="14"/>
        <color theme="1"/>
        <rFont val="Calibri"/>
        <family val="2"/>
        <charset val="204"/>
      </rPr>
      <t>²</t>
    </r>
  </si>
  <si>
    <t xml:space="preserve"> -3,700 səviyyədə rigellrin, diafraqmaların və örtük tavanın dəmir-beton işləri</t>
  </si>
  <si>
    <t xml:space="preserve"> -3,700 səviyyədə qəlibin qurulması və betonlanması</t>
  </si>
  <si>
    <t xml:space="preserve"> FANER kub</t>
  </si>
  <si>
    <t>Armatur F8 ton</t>
  </si>
  <si>
    <t xml:space="preserve"> -0,100 səviyyədə qəlibin qurulması və betonlanması</t>
  </si>
  <si>
    <t xml:space="preserve"> </t>
  </si>
  <si>
    <t>Mismar70</t>
  </si>
  <si>
    <r>
      <rPr>
        <b/>
        <sz val="14"/>
        <color theme="1"/>
        <rFont val="Calibri"/>
        <family val="2"/>
        <charset val="204"/>
      </rPr>
      <t>±</t>
    </r>
    <r>
      <rPr>
        <b/>
        <sz val="14"/>
        <color theme="1"/>
        <rFont val="Times New Roman"/>
        <family val="1"/>
        <charset val="204"/>
      </rPr>
      <t xml:space="preserve"> 0,100 səviyyədə sütünların, rigellərin, diafraqmaların və örtük tavanın dəmir-beton işləri</t>
    </r>
  </si>
  <si>
    <t>5,100 səviyyədə rigellrin, diafraqmaların və örtük tavanın dəmir-beton işləri</t>
  </si>
  <si>
    <t xml:space="preserve"> 5,100 səviyyədə qəlibin qurulması və betonlanması</t>
  </si>
  <si>
    <t>mismar 70</t>
  </si>
  <si>
    <t>Beton qəlibin söküntüsü üçün metalprofildən təhlükəsizlik sahəsinin quraşdırılması</t>
  </si>
  <si>
    <t xml:space="preserve"> Profil 100x100x2, m </t>
  </si>
  <si>
    <t xml:space="preserve"> +8,55 səviyyədə qəlibin qurulması və betonlanması</t>
  </si>
  <si>
    <t>4407119300-Taxta Materialı kub</t>
  </si>
  <si>
    <t>4412994000-  FANER kub</t>
  </si>
  <si>
    <t>7214200000-Armatura</t>
  </si>
  <si>
    <t xml:space="preserve">  +12,000 səviyyədə rigellrin, diafraqmaların və örtük tavanın dəmir-beton işləri   3mərt</t>
  </si>
  <si>
    <t xml:space="preserve"> +12,000 səviyyədə qəlibin qurulması və betonlanması</t>
  </si>
  <si>
    <t xml:space="preserve"> +15,450 səviyyədə rigellrin, diafraqmaların və örtük tavanın dəmir-beton işləri</t>
  </si>
  <si>
    <t xml:space="preserve"> +15,450 səviyyədə qəlibin qurulması və betonlanması</t>
  </si>
  <si>
    <t xml:space="preserve">  +18,900 səviyyədə rigellrin, diafraqmaların və örtük tavanın dəmir-beton işləri   5mərtəbə</t>
  </si>
  <si>
    <t xml:space="preserve"> +18,900 səviyyədə qəlibin qurulması və betonlanması</t>
  </si>
  <si>
    <t xml:space="preserve">2018ci ilin İyul-Dekabr ayı ərzində yerinə yetirilmiş işlərin həcmi və dəyəri </t>
  </si>
  <si>
    <t>"PEARL CONSTRUCTİON"MMC</t>
  </si>
  <si>
    <t xml:space="preserve">  +22,350 səviyyədə rigellrin, diafraqmaların və örtük tavanın dəmir-beton işləri   6mərt.</t>
  </si>
  <si>
    <t xml:space="preserve"> +22,350 səviyyədə qəlibin qurulması və betonlanması</t>
  </si>
  <si>
    <t xml:space="preserve">  +25,800 səviyyədə rigellrin, diafraqmaların və örtük tavanın dəmir-beton işləri  7mərt.</t>
  </si>
  <si>
    <t xml:space="preserve"> +25,800 səviyyədə qəlibin qurulması və betonlanması</t>
  </si>
  <si>
    <t xml:space="preserve">2019-cu ilin yanvar-dekabr ayları ərzində yerinə yetirilmiş işlərin həcmi və dəyəri </t>
  </si>
  <si>
    <t xml:space="preserve">  +29,250 səviyyədə rigellrin, diafraqmaların və örtük tavanın dəmir-beton işləri  7mərt</t>
  </si>
  <si>
    <t xml:space="preserve"> +29,250 səviyyədə qəlibin qurulması və betonlanması</t>
  </si>
  <si>
    <t xml:space="preserve">  +32,700 səviyyədə rigellrin, diafraqmaların və örtük tavanın dəmir-beton işləri</t>
  </si>
  <si>
    <t xml:space="preserve"> +32,700 səviyyədə qəlibin qurulması və betonlanması</t>
  </si>
  <si>
    <t xml:space="preserve">  +35,150 səviyyədə rigellrin, diafraqmaların və örtük tavanın dəmir-beton işləri  8mər</t>
  </si>
  <si>
    <t xml:space="preserve"> +36,150 səviyyədə qəlibin qurulması və betonlanması</t>
  </si>
  <si>
    <t xml:space="preserve">  +39,60 səviyyədə rigellrin, diafraqmaların və örtük tavanın dəmir-beton işləri  9mər</t>
  </si>
  <si>
    <t xml:space="preserve"> +39,60 səviyyədə qəlibin qurulması və betonlanması</t>
  </si>
  <si>
    <t xml:space="preserve"> +43,05 səviyyədə qəlibin qurulması və betonlanması</t>
  </si>
  <si>
    <t xml:space="preserve">  +43,05 səviyyədə rigellrin, diafraqmaların və örtük tavanın dəmir-beton işləri  11mər.</t>
  </si>
  <si>
    <t xml:space="preserve">  +46,50 səviyyədə rigellrin, diafraqmaların və örtük tavanın dəmir-beton işləri  12mərt</t>
  </si>
  <si>
    <t xml:space="preserve"> +46,50 səviyyədə qəlibin qurulması və betonlanması</t>
  </si>
  <si>
    <t xml:space="preserve">  +49,95 səviyyədə rigellrin, diafraqmaların və örtük tavanın dəmir-beton işləri   14mərt.</t>
  </si>
  <si>
    <t xml:space="preserve"> +49,95 səviyyədə qəlibin qurulması və betonlanması</t>
  </si>
  <si>
    <t xml:space="preserve">  +53,40 səviyyədə rigellrin, diafraqmaların və örtük tavanın dəmir-beton işləri   15mərt.</t>
  </si>
  <si>
    <t xml:space="preserve"> +53,40 səviyyədə qəlibin qurulması və betonlanması</t>
  </si>
  <si>
    <t xml:space="preserve">  +57,20 səviyyədə rigellrin, diafraqmaların və örtük tavanın dəmir-beton işləri   maşın şöbəsi</t>
  </si>
  <si>
    <t xml:space="preserve"> +57,20 səviyyədə qəlibin qurulması və betonlanması</t>
  </si>
  <si>
    <t>Bünövrənin dəmir-beton konstruksyasının qurulması</t>
  </si>
  <si>
    <t>FANER kub</t>
  </si>
  <si>
    <t>Armatura A500  F28;25;22;20;18;16;14 A1F8-240</t>
  </si>
  <si>
    <t xml:space="preserve"> Bünövrənin dəmir-beton işləri</t>
  </si>
  <si>
    <t xml:space="preserve">  +8,550 səviyyədə rigellrin, diafraqmaların və örtük tavanın dəmir-beton işləri  2mərtəbə</t>
  </si>
  <si>
    <t xml:space="preserve">Profil 20x40x2, m </t>
  </si>
  <si>
    <t xml:space="preserve"> Profil 50x50x2, m </t>
  </si>
  <si>
    <t>Ikitavr N18</t>
  </si>
  <si>
    <t>1-ci mərtəbənin hörgüsü</t>
  </si>
  <si>
    <t>1-ci mərtəbədə hörgü işi</t>
  </si>
  <si>
    <t>KLASS A PLT CEM II/A-P, 32,5R</t>
  </si>
  <si>
    <t xml:space="preserve">Kərpic </t>
  </si>
  <si>
    <t>Qum</t>
  </si>
  <si>
    <r>
      <t>m</t>
    </r>
    <r>
      <rPr>
        <sz val="14"/>
        <color theme="1"/>
        <rFont val="Calibri"/>
        <family val="2"/>
      </rPr>
      <t>³</t>
    </r>
  </si>
  <si>
    <t>Mərtəbələrin hörgüsü</t>
  </si>
  <si>
    <t>2, 3, 4, 5, 6, 7, 8, 9, 10, 11, 12, 13, 14, 15, 16-cı mərtəbələrin hörgü işi</t>
  </si>
  <si>
    <t>10,11,12,13,14,15,16 mərtəbələrin arakəsmə divarların və havalandırma şaxtaların hörgü işi</t>
  </si>
  <si>
    <t>Mərtəbələrdə divarların suvaq işi</t>
  </si>
  <si>
    <t>1, 2, 3, 4, 5, 6, 7, 8, 9, 10, 11, 12, 13, 14, 15, 16-cı mərtəbələrin suvaq işləri</t>
  </si>
  <si>
    <t xml:space="preserve">2020-cu ilin yanvar-dekabr ayları ərzində yerinə yetirilmiş işlərin həcmi və dəyəri </t>
  </si>
  <si>
    <t>Beton  B15</t>
  </si>
  <si>
    <t xml:space="preserve">Beton  M350 </t>
  </si>
  <si>
    <t xml:space="preserve">  +57,20 səviyyədə rigellrin və  örtük tavanın dəmir-beton işləri  (pilləkan qəfəsində)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</si>
</sst>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16"/>
      <color theme="1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</font>
    <font>
      <i/>
      <sz val="14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b/>
      <u/>
      <sz val="14"/>
      <color theme="1"/>
      <name val="Times New Roman"/>
      <family val="1"/>
      <charset val="204"/>
    </font>
    <font>
      <b/>
      <sz val="14"/>
      <color theme="1"/>
      <name val="Times New Roman"/>
      <family val="2"/>
      <charset val="204"/>
    </font>
    <font>
      <b/>
      <sz val="14"/>
      <color theme="1"/>
      <name val="Calibri"/>
      <family val="2"/>
      <charset val="204"/>
    </font>
    <font>
      <sz val="14"/>
      <color theme="1"/>
      <name val="Calibri"/>
      <family val="2"/>
      <scheme val="minor"/>
    </font>
    <font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</font>
    <font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1" fillId="2" borderId="0" xfId="0" applyFont="1" applyFill="1"/>
    <xf numFmtId="0" fontId="2" fillId="2" borderId="10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1" fontId="2" fillId="2" borderId="11" xfId="0" applyNumberFormat="1" applyFont="1" applyFill="1" applyBorder="1" applyAlignment="1">
      <alignment horizontal="center" vertical="center" wrapText="1"/>
    </xf>
    <xf numFmtId="1" fontId="2" fillId="2" borderId="12" xfId="0" applyNumberFormat="1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3" fillId="2" borderId="0" xfId="0" applyFont="1" applyFill="1"/>
    <xf numFmtId="0" fontId="3" fillId="0" borderId="13" xfId="0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right"/>
    </xf>
    <xf numFmtId="2" fontId="3" fillId="2" borderId="12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left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wrapText="1"/>
    </xf>
    <xf numFmtId="0" fontId="4" fillId="2" borderId="0" xfId="0" applyFont="1" applyFill="1" applyAlignment="1">
      <alignment vertical="center" wrapText="1"/>
    </xf>
    <xf numFmtId="0" fontId="4" fillId="2" borderId="0" xfId="0" applyFont="1" applyFill="1" applyAlignment="1">
      <alignment horizontal="left"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 wrapText="1"/>
    </xf>
    <xf numFmtId="1" fontId="4" fillId="2" borderId="11" xfId="0" applyNumberFormat="1" applyFont="1" applyFill="1" applyBorder="1" applyAlignment="1">
      <alignment horizontal="center" vertical="center" wrapText="1"/>
    </xf>
    <xf numFmtId="1" fontId="4" fillId="2" borderId="12" xfId="0" applyNumberFormat="1" applyFont="1" applyFill="1" applyBorder="1" applyAlignment="1">
      <alignment horizontal="center" vertical="center" wrapText="1"/>
    </xf>
    <xf numFmtId="2" fontId="4" fillId="2" borderId="11" xfId="0" applyNumberFormat="1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left" vertical="center" wrapText="1"/>
    </xf>
    <xf numFmtId="2" fontId="3" fillId="2" borderId="11" xfId="0" applyNumberFormat="1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2" borderId="5" xfId="0" applyFont="1" applyFill="1" applyBorder="1" applyAlignment="1">
      <alignment horizontal="left" vertical="center"/>
    </xf>
    <xf numFmtId="2" fontId="3" fillId="2" borderId="11" xfId="0" applyNumberFormat="1" applyFont="1" applyFill="1" applyBorder="1" applyAlignment="1">
      <alignment horizontal="right" vertical="center"/>
    </xf>
    <xf numFmtId="2" fontId="3" fillId="2" borderId="12" xfId="0" applyNumberFormat="1" applyFont="1" applyFill="1" applyBorder="1" applyAlignment="1">
      <alignment horizontal="right" vertical="center" wrapText="1"/>
    </xf>
    <xf numFmtId="2" fontId="3" fillId="0" borderId="11" xfId="0" applyNumberFormat="1" applyFont="1" applyBorder="1" applyAlignment="1">
      <alignment horizontal="right" vertical="center"/>
    </xf>
    <xf numFmtId="2" fontId="4" fillId="2" borderId="11" xfId="0" applyNumberFormat="1" applyFont="1" applyFill="1" applyBorder="1" applyAlignment="1">
      <alignment horizontal="left" vertical="center" wrapText="1"/>
    </xf>
    <xf numFmtId="2" fontId="3" fillId="0" borderId="11" xfId="0" applyNumberFormat="1" applyFont="1" applyBorder="1" applyAlignment="1">
      <alignment horizontal="center" vertical="center"/>
    </xf>
    <xf numFmtId="0" fontId="6" fillId="2" borderId="0" xfId="0" applyFont="1" applyFill="1"/>
    <xf numFmtId="0" fontId="6" fillId="2" borderId="5" xfId="0" applyFont="1" applyFill="1" applyBorder="1" applyAlignment="1">
      <alignment horizontal="center" vertical="center"/>
    </xf>
    <xf numFmtId="2" fontId="6" fillId="2" borderId="5" xfId="0" applyNumberFormat="1" applyFont="1" applyFill="1" applyBorder="1" applyAlignment="1">
      <alignment horizontal="center" vertical="center"/>
    </xf>
    <xf numFmtId="2" fontId="7" fillId="2" borderId="6" xfId="0" applyNumberFormat="1" applyFont="1" applyFill="1" applyBorder="1" applyAlignment="1">
      <alignment horizontal="center" vertical="center"/>
    </xf>
    <xf numFmtId="0" fontId="3" fillId="2" borderId="0" xfId="0" applyFont="1" applyFill="1" applyAlignment="1">
      <alignment horizontal="left"/>
    </xf>
    <xf numFmtId="0" fontId="6" fillId="2" borderId="14" xfId="0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/>
    </xf>
    <xf numFmtId="2" fontId="7" fillId="2" borderId="15" xfId="0" applyNumberFormat="1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center" vertical="center"/>
    </xf>
    <xf numFmtId="2" fontId="6" fillId="2" borderId="0" xfId="0" applyNumberFormat="1" applyFont="1" applyFill="1" applyAlignment="1">
      <alignment horizontal="center" vertical="center"/>
    </xf>
    <xf numFmtId="2" fontId="7" fillId="2" borderId="0" xfId="0" applyNumberFormat="1" applyFont="1" applyFill="1" applyAlignment="1">
      <alignment horizontal="center" vertical="center"/>
    </xf>
    <xf numFmtId="2" fontId="3" fillId="2" borderId="0" xfId="0" applyNumberFormat="1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left"/>
    </xf>
    <xf numFmtId="0" fontId="4" fillId="2" borderId="0" xfId="0" applyFont="1" applyFill="1" applyAlignment="1">
      <alignment vertical="center"/>
    </xf>
    <xf numFmtId="2" fontId="4" fillId="2" borderId="0" xfId="0" applyNumberFormat="1" applyFont="1" applyFill="1" applyAlignment="1">
      <alignment vertic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center"/>
    </xf>
    <xf numFmtId="2" fontId="3" fillId="2" borderId="11" xfId="0" applyNumberFormat="1" applyFont="1" applyFill="1" applyBorder="1" applyAlignment="1">
      <alignment vertical="center" wrapText="1"/>
    </xf>
    <xf numFmtId="164" fontId="3" fillId="2" borderId="11" xfId="0" applyNumberFormat="1" applyFont="1" applyFill="1" applyBorder="1" applyAlignment="1">
      <alignment horizontal="right" vertical="center"/>
    </xf>
    <xf numFmtId="164" fontId="3" fillId="0" borderId="11" xfId="0" applyNumberFormat="1" applyFont="1" applyBorder="1" applyAlignment="1">
      <alignment horizontal="right" vertical="center"/>
    </xf>
    <xf numFmtId="164" fontId="3" fillId="0" borderId="5" xfId="0" applyNumberFormat="1" applyFont="1" applyBorder="1" applyAlignment="1">
      <alignment horizontal="right"/>
    </xf>
    <xf numFmtId="164" fontId="3" fillId="0" borderId="11" xfId="0" applyNumberFormat="1" applyFont="1" applyBorder="1" applyAlignment="1">
      <alignment horizontal="right"/>
    </xf>
    <xf numFmtId="1" fontId="2" fillId="2" borderId="12" xfId="0" applyNumberFormat="1" applyFont="1" applyFill="1" applyBorder="1" applyAlignment="1">
      <alignment horizontal="right" vertical="center" wrapText="1"/>
    </xf>
    <xf numFmtId="0" fontId="3" fillId="0" borderId="11" xfId="0" applyFont="1" applyBorder="1" applyAlignment="1">
      <alignment horizontal="right" vertical="center"/>
    </xf>
    <xf numFmtId="0" fontId="9" fillId="2" borderId="11" xfId="0" applyFont="1" applyFill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 wrapText="1"/>
    </xf>
    <xf numFmtId="1" fontId="4" fillId="2" borderId="12" xfId="0" applyNumberFormat="1" applyFont="1" applyFill="1" applyBorder="1" applyAlignment="1">
      <alignment horizontal="right" vertical="center" wrapText="1"/>
    </xf>
    <xf numFmtId="2" fontId="3" fillId="0" borderId="11" xfId="0" applyNumberFormat="1" applyFont="1" applyBorder="1" applyAlignment="1">
      <alignment horizontal="right"/>
    </xf>
    <xf numFmtId="0" fontId="1" fillId="2" borderId="10" xfId="0" applyFont="1" applyFill="1" applyBorder="1" applyAlignment="1">
      <alignment horizontal="center" vertical="center" wrapText="1"/>
    </xf>
    <xf numFmtId="2" fontId="3" fillId="0" borderId="11" xfId="0" applyNumberFormat="1" applyFont="1" applyBorder="1" applyAlignment="1">
      <alignment horizontal="right" vertical="center" wrapText="1"/>
    </xf>
    <xf numFmtId="1" fontId="3" fillId="2" borderId="11" xfId="0" applyNumberFormat="1" applyFont="1" applyFill="1" applyBorder="1" applyAlignment="1">
      <alignment vertical="center" wrapText="1"/>
    </xf>
    <xf numFmtId="2" fontId="3" fillId="0" borderId="5" xfId="0" applyNumberFormat="1" applyFont="1" applyBorder="1" applyAlignment="1">
      <alignment horizontal="right" vertical="center"/>
    </xf>
    <xf numFmtId="1" fontId="2" fillId="2" borderId="11" xfId="0" applyNumberFormat="1" applyFont="1" applyFill="1" applyBorder="1" applyAlignment="1">
      <alignment horizontal="right" vertical="center" wrapText="1"/>
    </xf>
    <xf numFmtId="164" fontId="3" fillId="0" borderId="11" xfId="0" applyNumberFormat="1" applyFont="1" applyBorder="1" applyAlignment="1">
      <alignment horizontal="righ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  <xf numFmtId="0" fontId="3" fillId="2" borderId="11" xfId="0" applyFont="1" applyFill="1" applyBorder="1" applyAlignment="1">
      <alignment horizontal="left" vertical="center"/>
    </xf>
    <xf numFmtId="164" fontId="3" fillId="2" borderId="11" xfId="0" applyNumberFormat="1" applyFont="1" applyFill="1" applyBorder="1" applyAlignment="1">
      <alignment horizontal="center" vertical="center"/>
    </xf>
    <xf numFmtId="164" fontId="3" fillId="0" borderId="11" xfId="0" applyNumberFormat="1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164" fontId="3" fillId="0" borderId="5" xfId="0" applyNumberFormat="1" applyFont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right" vertical="center" wrapText="1"/>
    </xf>
    <xf numFmtId="0" fontId="4" fillId="2" borderId="0" xfId="0" applyFont="1" applyFill="1"/>
    <xf numFmtId="1" fontId="3" fillId="2" borderId="11" xfId="0" applyNumberFormat="1" applyFont="1" applyFill="1" applyBorder="1" applyAlignment="1">
      <alignment horizontal="center" vertical="center" wrapText="1"/>
    </xf>
    <xf numFmtId="2" fontId="4" fillId="2" borderId="11" xfId="0" applyNumberFormat="1" applyFont="1" applyFill="1" applyBorder="1" applyAlignment="1">
      <alignment vertical="center" wrapText="1"/>
    </xf>
    <xf numFmtId="0" fontId="3" fillId="2" borderId="20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/>
    </xf>
    <xf numFmtId="1" fontId="3" fillId="2" borderId="21" xfId="0" applyNumberFormat="1" applyFont="1" applyFill="1" applyBorder="1" applyAlignment="1">
      <alignment horizontal="center" vertical="center" wrapText="1"/>
    </xf>
    <xf numFmtId="2" fontId="3" fillId="2" borderId="22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2" fontId="6" fillId="2" borderId="2" xfId="0" applyNumberFormat="1" applyFont="1" applyFill="1" applyBorder="1" applyAlignment="1">
      <alignment horizontal="center" vertical="center"/>
    </xf>
    <xf numFmtId="2" fontId="7" fillId="2" borderId="3" xfId="0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164" fontId="3" fillId="2" borderId="5" xfId="0" applyNumberFormat="1" applyFont="1" applyFill="1" applyBorder="1" applyAlignment="1">
      <alignment horizontal="right" vertical="center" wrapText="1"/>
    </xf>
    <xf numFmtId="2" fontId="3" fillId="2" borderId="5" xfId="0" applyNumberFormat="1" applyFont="1" applyFill="1" applyBorder="1" applyAlignment="1">
      <alignment horizontal="right" vertical="center"/>
    </xf>
    <xf numFmtId="0" fontId="11" fillId="0" borderId="0" xfId="0" applyFont="1"/>
    <xf numFmtId="0" fontId="12" fillId="0" borderId="0" xfId="0" applyFont="1"/>
    <xf numFmtId="0" fontId="3" fillId="0" borderId="5" xfId="0" applyFont="1" applyBorder="1" applyAlignment="1">
      <alignment vertical="center"/>
    </xf>
    <xf numFmtId="2" fontId="3" fillId="2" borderId="5" xfId="0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2" fontId="8" fillId="2" borderId="0" xfId="0" applyNumberFormat="1" applyFont="1" applyFill="1" applyAlignment="1">
      <alignment horizontal="left" vertical="center"/>
    </xf>
    <xf numFmtId="0" fontId="4" fillId="2" borderId="5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left" vertical="center"/>
    </xf>
    <xf numFmtId="0" fontId="7" fillId="2" borderId="17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/>
    </xf>
    <xf numFmtId="2" fontId="4" fillId="2" borderId="0" xfId="0" applyNumberFormat="1" applyFont="1" applyFill="1" applyAlignment="1">
      <alignment horizontal="left" vertical="center"/>
    </xf>
    <xf numFmtId="2" fontId="8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 vertical="center"/>
    </xf>
    <xf numFmtId="2" fontId="6" fillId="2" borderId="0" xfId="0" applyNumberFormat="1" applyFont="1" applyFill="1" applyBorder="1" applyAlignment="1">
      <alignment horizontal="center" vertical="center"/>
    </xf>
    <xf numFmtId="2" fontId="3" fillId="0" borderId="16" xfId="0" applyNumberFormat="1" applyFont="1" applyBorder="1" applyAlignment="1">
      <alignment horizontal="right"/>
    </xf>
    <xf numFmtId="0" fontId="7" fillId="2" borderId="23" xfId="0" applyFont="1" applyFill="1" applyBorder="1" applyAlignment="1">
      <alignment horizontal="left" vertical="center"/>
    </xf>
    <xf numFmtId="0" fontId="3" fillId="0" borderId="24" xfId="0" applyFont="1" applyBorder="1" applyAlignment="1">
      <alignment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 wrapText="1"/>
    </xf>
    <xf numFmtId="0" fontId="3" fillId="0" borderId="25" xfId="0" applyFont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2" fontId="6" fillId="2" borderId="8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left"/>
    </xf>
    <xf numFmtId="2" fontId="3" fillId="0" borderId="11" xfId="0" applyNumberFormat="1" applyFont="1" applyBorder="1" applyAlignment="1">
      <alignment vertical="center"/>
    </xf>
    <xf numFmtId="0" fontId="3" fillId="0" borderId="5" xfId="0" applyFont="1" applyBorder="1"/>
    <xf numFmtId="2" fontId="3" fillId="0" borderId="5" xfId="0" applyNumberFormat="1" applyFont="1" applyBorder="1" applyAlignment="1">
      <alignment horizontal="center"/>
    </xf>
    <xf numFmtId="0" fontId="3" fillId="0" borderId="13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2" fontId="3" fillId="0" borderId="5" xfId="0" applyNumberFormat="1" applyFont="1" applyBorder="1" applyAlignment="1">
      <alignment vertical="center"/>
    </xf>
    <xf numFmtId="2" fontId="3" fillId="2" borderId="5" xfId="0" applyNumberFormat="1" applyFont="1" applyFill="1" applyBorder="1" applyAlignment="1">
      <alignment vertical="center" wrapText="1"/>
    </xf>
    <xf numFmtId="0" fontId="14" fillId="2" borderId="11" xfId="0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center" vertical="center"/>
    </xf>
    <xf numFmtId="1" fontId="14" fillId="2" borderId="11" xfId="0" applyNumberFormat="1" applyFont="1" applyFill="1" applyBorder="1" applyAlignment="1">
      <alignment horizontal="center" vertical="center" wrapText="1"/>
    </xf>
    <xf numFmtId="2" fontId="14" fillId="2" borderId="11" xfId="0" applyNumberFormat="1" applyFont="1" applyFill="1" applyBorder="1" applyAlignment="1">
      <alignment horizontal="center" vertical="center" wrapText="1"/>
    </xf>
    <xf numFmtId="0" fontId="14" fillId="2" borderId="11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vertical="center" wrapText="1"/>
    </xf>
    <xf numFmtId="2" fontId="14" fillId="2" borderId="11" xfId="0" applyNumberFormat="1" applyFont="1" applyFill="1" applyBorder="1" applyAlignment="1">
      <alignment horizontal="center" vertical="center"/>
    </xf>
    <xf numFmtId="2" fontId="3" fillId="0" borderId="5" xfId="0" applyNumberFormat="1" applyFont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2" fontId="4" fillId="2" borderId="0" xfId="0" applyNumberFormat="1" applyFont="1" applyFill="1" applyAlignment="1">
      <alignment horizontal="center"/>
    </xf>
    <xf numFmtId="0" fontId="4" fillId="2" borderId="0" xfId="0" applyFont="1" applyFill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7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8" xfId="0" applyNumberFormat="1" applyFont="1" applyFill="1" applyBorder="1" applyAlignment="1">
      <alignment horizontal="center" vertical="center" wrapText="1"/>
    </xf>
    <xf numFmtId="2" fontId="4" fillId="2" borderId="3" xfId="0" applyNumberFormat="1" applyFont="1" applyFill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horizontal="center" vertical="center" wrapText="1"/>
    </xf>
    <xf numFmtId="2" fontId="4" fillId="2" borderId="9" xfId="0" applyNumberFormat="1" applyFont="1" applyFill="1" applyBorder="1" applyAlignment="1">
      <alignment horizontal="center" vertical="center" wrapText="1"/>
    </xf>
    <xf numFmtId="2" fontId="4" fillId="2" borderId="0" xfId="0" applyNumberFormat="1" applyFont="1" applyFill="1" applyAlignment="1">
      <alignment horizontal="right"/>
    </xf>
    <xf numFmtId="0" fontId="4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left" vertical="center"/>
    </xf>
    <xf numFmtId="2" fontId="4" fillId="2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/>
    </xf>
    <xf numFmtId="2" fontId="8" fillId="2" borderId="0" xfId="0" applyNumberFormat="1" applyFont="1" applyFill="1" applyAlignment="1">
      <alignment horizontal="left"/>
    </xf>
    <xf numFmtId="2" fontId="3" fillId="2" borderId="0" xfId="0" applyNumberFormat="1" applyFont="1" applyFill="1" applyAlignment="1">
      <alignment horizontal="left"/>
    </xf>
    <xf numFmtId="2" fontId="8" fillId="2" borderId="0" xfId="0" applyNumberFormat="1" applyFont="1" applyFill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2" borderId="5" xfId="0" applyFont="1" applyFill="1" applyBorder="1" applyAlignment="1">
      <alignment horizontal="left" vertical="center"/>
    </xf>
    <xf numFmtId="0" fontId="7" fillId="2" borderId="7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5"/>
  <sheetViews>
    <sheetView tabSelected="1" workbookViewId="0">
      <selection activeCell="B8" sqref="B8"/>
    </sheetView>
  </sheetViews>
  <sheetFormatPr defaultColWidth="9.140625" defaultRowHeight="18.75" x14ac:dyDescent="0.3"/>
  <cols>
    <col min="1" max="1" width="6.42578125" style="15" bestFit="1" customWidth="1"/>
    <col min="2" max="2" width="72.7109375" style="9" customWidth="1"/>
    <col min="3" max="3" width="9" style="16" bestFit="1" customWidth="1"/>
    <col min="4" max="4" width="11.28515625" style="15" bestFit="1" customWidth="1"/>
    <col min="5" max="5" width="12.42578125" style="60" bestFit="1" customWidth="1"/>
    <col min="6" max="6" width="17.140625" style="60" bestFit="1" customWidth="1"/>
    <col min="7" max="16384" width="9.140625" style="9"/>
  </cols>
  <sheetData>
    <row r="1" spans="1:10" x14ac:dyDescent="0.3">
      <c r="E1" s="169" t="s">
        <v>0</v>
      </c>
      <c r="F1" s="169"/>
    </row>
    <row r="2" spans="1:10" x14ac:dyDescent="0.3">
      <c r="E2" s="17"/>
      <c r="F2" s="17"/>
    </row>
    <row r="3" spans="1:10" ht="22.9" customHeight="1" x14ac:dyDescent="0.3">
      <c r="A3" s="16"/>
      <c r="B3" s="18" t="s">
        <v>1</v>
      </c>
      <c r="C3" s="170" t="s">
        <v>2</v>
      </c>
      <c r="D3" s="170"/>
      <c r="E3" s="170"/>
      <c r="F3" s="170"/>
    </row>
    <row r="4" spans="1:10" ht="6.75" customHeight="1" x14ac:dyDescent="0.3">
      <c r="A4" s="16"/>
      <c r="B4" s="18"/>
      <c r="C4" s="19"/>
      <c r="D4" s="19"/>
      <c r="E4" s="20"/>
      <c r="F4" s="19"/>
    </row>
    <row r="5" spans="1:10" ht="21.75" customHeight="1" x14ac:dyDescent="0.3">
      <c r="B5" s="21" t="s">
        <v>3</v>
      </c>
      <c r="C5" s="170" t="s">
        <v>2</v>
      </c>
      <c r="D5" s="170"/>
      <c r="E5" s="170"/>
      <c r="F5" s="170"/>
    </row>
    <row r="6" spans="1:10" ht="11.25" customHeight="1" x14ac:dyDescent="0.3">
      <c r="B6" s="21"/>
      <c r="C6" s="19"/>
      <c r="D6" s="19"/>
      <c r="E6" s="19"/>
      <c r="F6" s="19"/>
    </row>
    <row r="7" spans="1:10" s="24" customFormat="1" ht="26.25" customHeight="1" x14ac:dyDescent="0.25">
      <c r="A7" s="16"/>
      <c r="B7" s="22" t="s">
        <v>4</v>
      </c>
      <c r="C7" s="171" t="s">
        <v>5</v>
      </c>
      <c r="D7" s="171"/>
      <c r="E7" s="171"/>
      <c r="F7" s="171"/>
      <c r="G7" s="171"/>
    </row>
    <row r="8" spans="1:10" ht="102" customHeight="1" x14ac:dyDescent="0.3">
      <c r="B8" s="22" t="s">
        <v>6</v>
      </c>
      <c r="C8" s="170" t="s">
        <v>7</v>
      </c>
      <c r="D8" s="170"/>
      <c r="E8" s="170"/>
      <c r="F8" s="170"/>
      <c r="J8" s="15"/>
    </row>
    <row r="9" spans="1:10" ht="18.75" customHeight="1" x14ac:dyDescent="0.3">
      <c r="B9" s="22"/>
      <c r="C9" s="170"/>
      <c r="D9" s="170"/>
      <c r="E9" s="170"/>
      <c r="F9" s="170"/>
      <c r="J9" s="15"/>
    </row>
    <row r="10" spans="1:10" ht="30" customHeight="1" x14ac:dyDescent="0.3">
      <c r="A10" s="153" t="s">
        <v>71</v>
      </c>
      <c r="B10" s="153"/>
      <c r="C10" s="153"/>
      <c r="D10" s="153"/>
      <c r="E10" s="153"/>
      <c r="F10" s="153"/>
      <c r="J10" s="15"/>
    </row>
    <row r="11" spans="1:10" ht="29.25" customHeight="1" thickBot="1" x14ac:dyDescent="0.35">
      <c r="A11" s="25"/>
      <c r="B11" s="153" t="s">
        <v>8</v>
      </c>
      <c r="C11" s="153"/>
      <c r="D11" s="153"/>
      <c r="E11" s="153"/>
      <c r="F11" s="153"/>
      <c r="J11" s="15"/>
    </row>
    <row r="12" spans="1:10" ht="16.5" customHeight="1" x14ac:dyDescent="0.3">
      <c r="A12" s="154" t="s">
        <v>9</v>
      </c>
      <c r="B12" s="157" t="s">
        <v>10</v>
      </c>
      <c r="C12" s="160" t="s">
        <v>11</v>
      </c>
      <c r="D12" s="157" t="s">
        <v>12</v>
      </c>
      <c r="E12" s="163" t="s">
        <v>13</v>
      </c>
      <c r="F12" s="166" t="s">
        <v>14</v>
      </c>
    </row>
    <row r="13" spans="1:10" ht="21.75" customHeight="1" x14ac:dyDescent="0.3">
      <c r="A13" s="155"/>
      <c r="B13" s="158"/>
      <c r="C13" s="161"/>
      <c r="D13" s="158"/>
      <c r="E13" s="164"/>
      <c r="F13" s="167"/>
    </row>
    <row r="14" spans="1:10" ht="33" customHeight="1" thickBot="1" x14ac:dyDescent="0.35">
      <c r="A14" s="156"/>
      <c r="B14" s="159"/>
      <c r="C14" s="162"/>
      <c r="D14" s="159"/>
      <c r="E14" s="165"/>
      <c r="F14" s="168"/>
    </row>
    <row r="15" spans="1:10" x14ac:dyDescent="0.3">
      <c r="A15" s="26">
        <v>1</v>
      </c>
      <c r="B15" s="27">
        <v>2</v>
      </c>
      <c r="C15" s="28">
        <v>3</v>
      </c>
      <c r="D15" s="27">
        <v>4</v>
      </c>
      <c r="E15" s="29">
        <v>5</v>
      </c>
      <c r="F15" s="30">
        <v>6</v>
      </c>
    </row>
    <row r="16" spans="1:10" x14ac:dyDescent="0.3">
      <c r="A16" s="26"/>
      <c r="B16" s="28" t="s">
        <v>15</v>
      </c>
      <c r="C16" s="28"/>
      <c r="D16" s="27"/>
      <c r="E16" s="31"/>
      <c r="F16" s="30"/>
    </row>
    <row r="17" spans="1:10" ht="33.75" customHeight="1" x14ac:dyDescent="0.3">
      <c r="A17" s="7">
        <v>1</v>
      </c>
      <c r="B17" s="32" t="s">
        <v>16</v>
      </c>
      <c r="C17" s="11" t="s">
        <v>17</v>
      </c>
      <c r="D17" s="12">
        <v>3360</v>
      </c>
      <c r="E17" s="33"/>
      <c r="F17" s="14">
        <f t="shared" ref="F17:F21" si="0">D17*E17</f>
        <v>0</v>
      </c>
    </row>
    <row r="18" spans="1:10" x14ac:dyDescent="0.3">
      <c r="A18" s="7">
        <v>2</v>
      </c>
      <c r="B18" s="10" t="s">
        <v>19</v>
      </c>
      <c r="C18" s="11" t="s">
        <v>18</v>
      </c>
      <c r="D18" s="34">
        <v>71</v>
      </c>
      <c r="E18" s="76">
        <v>75</v>
      </c>
      <c r="F18" s="14">
        <f t="shared" si="0"/>
        <v>5325</v>
      </c>
    </row>
    <row r="19" spans="1:10" x14ac:dyDescent="0.3">
      <c r="A19" s="7">
        <v>3</v>
      </c>
      <c r="B19" s="10" t="s">
        <v>20</v>
      </c>
      <c r="C19" s="11" t="s">
        <v>21</v>
      </c>
      <c r="D19" s="34">
        <v>1080</v>
      </c>
      <c r="E19" s="13">
        <v>1.2</v>
      </c>
      <c r="F19" s="14">
        <f t="shared" si="0"/>
        <v>1296</v>
      </c>
    </row>
    <row r="20" spans="1:10" x14ac:dyDescent="0.3">
      <c r="A20" s="7">
        <v>4</v>
      </c>
      <c r="B20" s="10" t="s">
        <v>23</v>
      </c>
      <c r="C20" s="11" t="s">
        <v>24</v>
      </c>
      <c r="D20" s="34">
        <v>120</v>
      </c>
      <c r="E20" s="13">
        <v>14</v>
      </c>
      <c r="F20" s="14">
        <f t="shared" si="0"/>
        <v>1680</v>
      </c>
    </row>
    <row r="21" spans="1:10" x14ac:dyDescent="0.3">
      <c r="A21" s="7">
        <v>5</v>
      </c>
      <c r="B21" s="10" t="s">
        <v>22</v>
      </c>
      <c r="C21" s="11" t="s">
        <v>18</v>
      </c>
      <c r="D21" s="34">
        <v>21</v>
      </c>
      <c r="E21" s="13">
        <v>70</v>
      </c>
      <c r="F21" s="14">
        <f t="shared" si="0"/>
        <v>1470</v>
      </c>
    </row>
    <row r="22" spans="1:10" x14ac:dyDescent="0.3">
      <c r="A22" s="7"/>
      <c r="B22" s="80"/>
      <c r="C22" s="79"/>
      <c r="D22" s="34"/>
      <c r="E22" s="72"/>
      <c r="F22" s="14"/>
    </row>
    <row r="23" spans="1:10" x14ac:dyDescent="0.3">
      <c r="A23" s="7"/>
      <c r="B23" s="107" t="s">
        <v>99</v>
      </c>
      <c r="C23" s="79"/>
      <c r="D23" s="34"/>
      <c r="E23" s="72"/>
      <c r="F23" s="14"/>
    </row>
    <row r="24" spans="1:10" x14ac:dyDescent="0.3">
      <c r="A24" s="11">
        <v>1</v>
      </c>
      <c r="B24" s="32" t="s">
        <v>96</v>
      </c>
      <c r="C24" s="11" t="s">
        <v>47</v>
      </c>
      <c r="D24" s="100">
        <v>584</v>
      </c>
      <c r="E24" s="102">
        <v>9.5</v>
      </c>
      <c r="F24" s="87">
        <f t="shared" ref="F24:F32" si="1">D24*E24</f>
        <v>5548</v>
      </c>
      <c r="J24" s="15"/>
    </row>
    <row r="25" spans="1:10" x14ac:dyDescent="0.3">
      <c r="A25" s="11">
        <v>2</v>
      </c>
      <c r="B25" s="105" t="s">
        <v>35</v>
      </c>
      <c r="C25" s="11" t="s">
        <v>18</v>
      </c>
      <c r="D25" s="100">
        <v>7.5</v>
      </c>
      <c r="E25" s="13">
        <v>312</v>
      </c>
      <c r="F25" s="87">
        <f t="shared" si="1"/>
        <v>2340</v>
      </c>
    </row>
    <row r="26" spans="1:10" ht="21.75" customHeight="1" x14ac:dyDescent="0.3">
      <c r="A26" s="11">
        <v>3</v>
      </c>
      <c r="B26" s="105" t="s">
        <v>97</v>
      </c>
      <c r="C26" s="11" t="s">
        <v>18</v>
      </c>
      <c r="D26" s="100">
        <v>3.81</v>
      </c>
      <c r="E26" s="13">
        <v>944</v>
      </c>
      <c r="F26" s="87">
        <f t="shared" si="1"/>
        <v>3596.64</v>
      </c>
    </row>
    <row r="27" spans="1:10" x14ac:dyDescent="0.3">
      <c r="A27" s="11">
        <v>4</v>
      </c>
      <c r="B27" s="105" t="s">
        <v>98</v>
      </c>
      <c r="C27" s="11" t="s">
        <v>38</v>
      </c>
      <c r="D27" s="106">
        <v>102.5</v>
      </c>
      <c r="E27" s="13">
        <v>946</v>
      </c>
      <c r="F27" s="87">
        <f t="shared" si="1"/>
        <v>96965</v>
      </c>
    </row>
    <row r="28" spans="1:10" x14ac:dyDescent="0.3">
      <c r="A28" s="11">
        <v>5</v>
      </c>
      <c r="B28" s="105" t="s">
        <v>40</v>
      </c>
      <c r="C28" s="11" t="s">
        <v>41</v>
      </c>
      <c r="D28" s="100">
        <v>350</v>
      </c>
      <c r="E28" s="13">
        <v>1.4</v>
      </c>
      <c r="F28" s="87">
        <f t="shared" si="1"/>
        <v>489.99999999999994</v>
      </c>
    </row>
    <row r="29" spans="1:10" x14ac:dyDescent="0.3">
      <c r="A29" s="11">
        <v>6</v>
      </c>
      <c r="B29" s="105" t="s">
        <v>42</v>
      </c>
      <c r="C29" s="11" t="s">
        <v>41</v>
      </c>
      <c r="D29" s="100">
        <v>240</v>
      </c>
      <c r="E29" s="13">
        <v>1.4</v>
      </c>
      <c r="F29" s="87">
        <f t="shared" si="1"/>
        <v>336</v>
      </c>
    </row>
    <row r="30" spans="1:10" x14ac:dyDescent="0.3">
      <c r="A30" s="11">
        <v>7</v>
      </c>
      <c r="B30" s="105" t="s">
        <v>43</v>
      </c>
      <c r="C30" s="11" t="s">
        <v>41</v>
      </c>
      <c r="D30" s="100">
        <v>250</v>
      </c>
      <c r="E30" s="13">
        <v>1.3</v>
      </c>
      <c r="F30" s="87">
        <f t="shared" si="1"/>
        <v>325</v>
      </c>
    </row>
    <row r="31" spans="1:10" x14ac:dyDescent="0.3">
      <c r="A31" s="11">
        <v>8</v>
      </c>
      <c r="B31" s="105" t="s">
        <v>44</v>
      </c>
      <c r="C31" s="11" t="s">
        <v>45</v>
      </c>
      <c r="D31" s="100">
        <v>2000</v>
      </c>
      <c r="E31" s="13">
        <v>1.66</v>
      </c>
      <c r="F31" s="87">
        <f t="shared" si="1"/>
        <v>3320</v>
      </c>
    </row>
    <row r="32" spans="1:10" x14ac:dyDescent="0.3">
      <c r="A32" s="11">
        <v>9</v>
      </c>
      <c r="B32" s="105" t="s">
        <v>46</v>
      </c>
      <c r="C32" s="11" t="s">
        <v>41</v>
      </c>
      <c r="D32" s="100">
        <v>80</v>
      </c>
      <c r="E32" s="13">
        <v>3.9</v>
      </c>
      <c r="F32" s="87">
        <f t="shared" si="1"/>
        <v>312</v>
      </c>
    </row>
    <row r="33" spans="1:6" x14ac:dyDescent="0.3">
      <c r="A33" s="7"/>
      <c r="B33" s="80"/>
      <c r="C33" s="79"/>
      <c r="D33" s="34"/>
      <c r="E33" s="72"/>
      <c r="F33" s="14"/>
    </row>
    <row r="34" spans="1:6" ht="20.45" customHeight="1" x14ac:dyDescent="0.3">
      <c r="A34" s="26"/>
      <c r="B34" s="28" t="s">
        <v>31</v>
      </c>
      <c r="C34" s="28"/>
      <c r="D34" s="27"/>
      <c r="E34" s="29"/>
      <c r="F34" s="30"/>
    </row>
    <row r="35" spans="1:6" x14ac:dyDescent="0.3">
      <c r="A35" s="7">
        <v>1</v>
      </c>
      <c r="B35" s="35" t="s">
        <v>32</v>
      </c>
      <c r="C35" s="11" t="s">
        <v>47</v>
      </c>
      <c r="D35" s="12">
        <v>640</v>
      </c>
      <c r="E35" s="36">
        <v>2</v>
      </c>
      <c r="F35" s="37">
        <f t="shared" ref="F35:F47" si="2">D35*E35</f>
        <v>1280</v>
      </c>
    </row>
    <row r="36" spans="1:6" ht="15" customHeight="1" x14ac:dyDescent="0.3">
      <c r="A36" s="7">
        <v>2</v>
      </c>
      <c r="B36" s="35" t="s">
        <v>33</v>
      </c>
      <c r="C36" s="11" t="s">
        <v>17</v>
      </c>
      <c r="D36" s="34">
        <v>895</v>
      </c>
      <c r="E36" s="38">
        <v>75</v>
      </c>
      <c r="F36" s="37">
        <f t="shared" si="2"/>
        <v>67125</v>
      </c>
    </row>
    <row r="37" spans="1:6" ht="15" customHeight="1" x14ac:dyDescent="0.3">
      <c r="A37" s="7"/>
      <c r="B37" s="81"/>
      <c r="C37" s="11"/>
      <c r="D37" s="34"/>
      <c r="E37" s="38"/>
      <c r="F37" s="37"/>
    </row>
    <row r="38" spans="1:6" ht="21" customHeight="1" x14ac:dyDescent="0.3">
      <c r="A38" s="7"/>
      <c r="B38" s="39" t="s">
        <v>34</v>
      </c>
      <c r="C38" s="11"/>
      <c r="D38" s="34"/>
      <c r="E38" s="38"/>
      <c r="F38" s="37"/>
    </row>
    <row r="39" spans="1:6" x14ac:dyDescent="0.3">
      <c r="A39" s="7">
        <v>1</v>
      </c>
      <c r="B39" s="10" t="s">
        <v>35</v>
      </c>
      <c r="C39" s="11" t="s">
        <v>18</v>
      </c>
      <c r="D39" s="34">
        <v>18.5</v>
      </c>
      <c r="E39" s="13">
        <v>312</v>
      </c>
      <c r="F39" s="37">
        <f t="shared" si="2"/>
        <v>5772</v>
      </c>
    </row>
    <row r="40" spans="1:6" x14ac:dyDescent="0.3">
      <c r="A40" s="7">
        <v>2</v>
      </c>
      <c r="B40" s="10" t="s">
        <v>36</v>
      </c>
      <c r="C40" s="11" t="s">
        <v>18</v>
      </c>
      <c r="D40" s="34">
        <v>5.4</v>
      </c>
      <c r="E40" s="13">
        <v>944</v>
      </c>
      <c r="F40" s="37">
        <f t="shared" si="2"/>
        <v>5097.6000000000004</v>
      </c>
    </row>
    <row r="41" spans="1:6" x14ac:dyDescent="0.3">
      <c r="A41" s="7">
        <v>3</v>
      </c>
      <c r="B41" s="10" t="s">
        <v>37</v>
      </c>
      <c r="C41" s="11" t="s">
        <v>38</v>
      </c>
      <c r="D41" s="34">
        <v>5.4</v>
      </c>
      <c r="E41" s="13">
        <v>946</v>
      </c>
      <c r="F41" s="37">
        <f t="shared" si="2"/>
        <v>5108.4000000000005</v>
      </c>
    </row>
    <row r="42" spans="1:6" x14ac:dyDescent="0.3">
      <c r="A42" s="7">
        <v>4</v>
      </c>
      <c r="B42" s="10" t="s">
        <v>39</v>
      </c>
      <c r="C42" s="11" t="s">
        <v>38</v>
      </c>
      <c r="D42" s="40">
        <v>1.69</v>
      </c>
      <c r="E42" s="13">
        <v>1226</v>
      </c>
      <c r="F42" s="37">
        <f t="shared" si="2"/>
        <v>2071.94</v>
      </c>
    </row>
    <row r="43" spans="1:6" x14ac:dyDescent="0.3">
      <c r="A43" s="7">
        <v>5</v>
      </c>
      <c r="B43" s="10" t="s">
        <v>40</v>
      </c>
      <c r="C43" s="11" t="s">
        <v>41</v>
      </c>
      <c r="D43" s="34">
        <v>70</v>
      </c>
      <c r="E43" s="13">
        <v>1.4</v>
      </c>
      <c r="F43" s="37">
        <f t="shared" si="2"/>
        <v>98</v>
      </c>
    </row>
    <row r="44" spans="1:6" x14ac:dyDescent="0.3">
      <c r="A44" s="7">
        <v>6</v>
      </c>
      <c r="B44" s="10" t="s">
        <v>42</v>
      </c>
      <c r="C44" s="11" t="s">
        <v>41</v>
      </c>
      <c r="D44" s="34">
        <v>20</v>
      </c>
      <c r="E44" s="13">
        <v>1.4</v>
      </c>
      <c r="F44" s="37">
        <f t="shared" si="2"/>
        <v>28</v>
      </c>
    </row>
    <row r="45" spans="1:6" x14ac:dyDescent="0.3">
      <c r="A45" s="7">
        <v>7</v>
      </c>
      <c r="B45" s="10" t="s">
        <v>43</v>
      </c>
      <c r="C45" s="11" t="s">
        <v>41</v>
      </c>
      <c r="D45" s="34">
        <v>85</v>
      </c>
      <c r="E45" s="13">
        <v>1.3</v>
      </c>
      <c r="F45" s="37">
        <f t="shared" si="2"/>
        <v>110.5</v>
      </c>
    </row>
    <row r="46" spans="1:6" x14ac:dyDescent="0.3">
      <c r="A46" s="7">
        <v>8</v>
      </c>
      <c r="B46" s="10" t="s">
        <v>44</v>
      </c>
      <c r="C46" s="11" t="s">
        <v>45</v>
      </c>
      <c r="D46" s="34">
        <v>800</v>
      </c>
      <c r="E46" s="13">
        <v>1.66</v>
      </c>
      <c r="F46" s="37">
        <f t="shared" si="2"/>
        <v>1328</v>
      </c>
    </row>
    <row r="47" spans="1:6" x14ac:dyDescent="0.3">
      <c r="A47" s="7">
        <v>9</v>
      </c>
      <c r="B47" s="10" t="s">
        <v>46</v>
      </c>
      <c r="C47" s="11" t="s">
        <v>41</v>
      </c>
      <c r="D47" s="34">
        <v>30</v>
      </c>
      <c r="E47" s="13">
        <v>3.9</v>
      </c>
      <c r="F47" s="37">
        <f t="shared" si="2"/>
        <v>117</v>
      </c>
    </row>
    <row r="48" spans="1:6" x14ac:dyDescent="0.3">
      <c r="A48" s="7"/>
      <c r="B48" s="80"/>
      <c r="C48" s="79"/>
      <c r="D48" s="34"/>
      <c r="E48" s="72"/>
      <c r="F48" s="37"/>
    </row>
    <row r="49" spans="1:6" ht="37.5" x14ac:dyDescent="0.3">
      <c r="A49" s="26"/>
      <c r="B49" s="28" t="s">
        <v>48</v>
      </c>
      <c r="C49" s="28"/>
      <c r="D49" s="27"/>
      <c r="E49" s="29"/>
      <c r="F49" s="30"/>
    </row>
    <row r="50" spans="1:6" x14ac:dyDescent="0.3">
      <c r="A50" s="7">
        <v>1</v>
      </c>
      <c r="B50" s="61" t="s">
        <v>49</v>
      </c>
      <c r="C50" s="11" t="s">
        <v>47</v>
      </c>
      <c r="D50" s="12">
        <v>590</v>
      </c>
      <c r="E50" s="62">
        <v>9.5</v>
      </c>
      <c r="F50" s="37">
        <f t="shared" ref="F50:F60" si="3">D50*E50</f>
        <v>5605</v>
      </c>
    </row>
    <row r="51" spans="1:6" x14ac:dyDescent="0.3">
      <c r="A51" s="7">
        <v>2</v>
      </c>
      <c r="B51" s="35" t="s">
        <v>33</v>
      </c>
      <c r="C51" s="11" t="s">
        <v>17</v>
      </c>
      <c r="D51" s="34">
        <v>253</v>
      </c>
      <c r="E51" s="63">
        <v>75</v>
      </c>
      <c r="F51" s="37">
        <f t="shared" si="3"/>
        <v>18975</v>
      </c>
    </row>
    <row r="52" spans="1:6" x14ac:dyDescent="0.3">
      <c r="A52" s="7">
        <v>3</v>
      </c>
      <c r="B52" s="10" t="s">
        <v>35</v>
      </c>
      <c r="C52" s="11" t="s">
        <v>18</v>
      </c>
      <c r="D52" s="34">
        <f>22.46+6+12</f>
        <v>40.46</v>
      </c>
      <c r="E52" s="64">
        <v>312</v>
      </c>
      <c r="F52" s="37">
        <f t="shared" si="3"/>
        <v>12623.52</v>
      </c>
    </row>
    <row r="53" spans="1:6" x14ac:dyDescent="0.3">
      <c r="A53" s="7">
        <v>4</v>
      </c>
      <c r="B53" s="10" t="s">
        <v>36</v>
      </c>
      <c r="C53" s="11" t="s">
        <v>18</v>
      </c>
      <c r="D53" s="34">
        <v>8.81</v>
      </c>
      <c r="E53" s="64">
        <v>944</v>
      </c>
      <c r="F53" s="37">
        <f t="shared" si="3"/>
        <v>8316.6400000000012</v>
      </c>
    </row>
    <row r="54" spans="1:6" x14ac:dyDescent="0.3">
      <c r="A54" s="7">
        <v>5</v>
      </c>
      <c r="B54" s="10" t="s">
        <v>50</v>
      </c>
      <c r="C54" s="11" t="s">
        <v>18</v>
      </c>
      <c r="D54" s="34">
        <v>17.03</v>
      </c>
      <c r="E54" s="64">
        <v>944</v>
      </c>
      <c r="F54" s="37">
        <f t="shared" si="3"/>
        <v>16076.320000000002</v>
      </c>
    </row>
    <row r="55" spans="1:6" x14ac:dyDescent="0.3">
      <c r="A55" s="7">
        <v>6</v>
      </c>
      <c r="B55" s="10" t="s">
        <v>51</v>
      </c>
      <c r="C55" s="11" t="s">
        <v>38</v>
      </c>
      <c r="D55" s="40">
        <v>2.44</v>
      </c>
      <c r="E55" s="64">
        <v>1226</v>
      </c>
      <c r="F55" s="37">
        <f t="shared" si="3"/>
        <v>2991.44</v>
      </c>
    </row>
    <row r="56" spans="1:6" x14ac:dyDescent="0.3">
      <c r="A56" s="7">
        <v>7</v>
      </c>
      <c r="B56" s="10" t="s">
        <v>37</v>
      </c>
      <c r="C56" s="11" t="s">
        <v>38</v>
      </c>
      <c r="D56" s="40">
        <v>87</v>
      </c>
      <c r="E56" s="64">
        <v>946</v>
      </c>
      <c r="F56" s="37">
        <f t="shared" si="3"/>
        <v>82302</v>
      </c>
    </row>
    <row r="57" spans="1:6" x14ac:dyDescent="0.3">
      <c r="A57" s="7">
        <v>8</v>
      </c>
      <c r="B57" s="10" t="s">
        <v>40</v>
      </c>
      <c r="C57" s="11" t="s">
        <v>41</v>
      </c>
      <c r="D57" s="34">
        <v>60</v>
      </c>
      <c r="E57" s="64">
        <v>1.43</v>
      </c>
      <c r="F57" s="37">
        <f t="shared" si="3"/>
        <v>85.8</v>
      </c>
    </row>
    <row r="58" spans="1:6" x14ac:dyDescent="0.3">
      <c r="A58" s="7">
        <v>9</v>
      </c>
      <c r="B58" s="10" t="s">
        <v>42</v>
      </c>
      <c r="C58" s="11" t="s">
        <v>41</v>
      </c>
      <c r="D58" s="34">
        <v>20</v>
      </c>
      <c r="E58" s="64">
        <v>1.43</v>
      </c>
      <c r="F58" s="37">
        <f t="shared" si="3"/>
        <v>28.599999999999998</v>
      </c>
    </row>
    <row r="59" spans="1:6" x14ac:dyDescent="0.3">
      <c r="A59" s="7">
        <v>10</v>
      </c>
      <c r="B59" s="10" t="s">
        <v>43</v>
      </c>
      <c r="C59" s="11" t="s">
        <v>41</v>
      </c>
      <c r="D59" s="34">
        <v>220</v>
      </c>
      <c r="E59" s="64">
        <v>1.3</v>
      </c>
      <c r="F59" s="37">
        <f t="shared" si="3"/>
        <v>286</v>
      </c>
    </row>
    <row r="60" spans="1:6" x14ac:dyDescent="0.3">
      <c r="A60" s="7">
        <v>11</v>
      </c>
      <c r="B60" s="10" t="s">
        <v>44</v>
      </c>
      <c r="C60" s="11" t="s">
        <v>45</v>
      </c>
      <c r="D60" s="34">
        <v>750</v>
      </c>
      <c r="E60" s="13">
        <v>1.66</v>
      </c>
      <c r="F60" s="37">
        <f t="shared" si="3"/>
        <v>1245</v>
      </c>
    </row>
    <row r="61" spans="1:6" x14ac:dyDescent="0.3">
      <c r="A61" s="7"/>
      <c r="B61" s="10"/>
      <c r="C61" s="11"/>
      <c r="D61" s="34"/>
      <c r="E61" s="65"/>
      <c r="F61" s="37"/>
    </row>
    <row r="62" spans="1:6" x14ac:dyDescent="0.3">
      <c r="A62" s="7"/>
      <c r="B62" s="80"/>
      <c r="C62" s="79"/>
      <c r="D62" s="34"/>
      <c r="E62" s="65"/>
      <c r="F62" s="37"/>
    </row>
    <row r="63" spans="1:6" ht="37.5" x14ac:dyDescent="0.3">
      <c r="A63" s="26"/>
      <c r="B63" s="68" t="s">
        <v>55</v>
      </c>
      <c r="C63" s="28"/>
      <c r="D63" s="69"/>
      <c r="E63" s="70"/>
      <c r="F63" s="71"/>
    </row>
    <row r="64" spans="1:6" x14ac:dyDescent="0.3">
      <c r="A64" s="7">
        <v>1</v>
      </c>
      <c r="B64" s="61" t="s">
        <v>52</v>
      </c>
      <c r="C64" s="11" t="s">
        <v>47</v>
      </c>
      <c r="D64" s="34">
        <v>590</v>
      </c>
      <c r="E64" s="67">
        <v>9.5</v>
      </c>
      <c r="F64" s="37">
        <f t="shared" ref="F64:F74" si="4">D64*E64</f>
        <v>5605</v>
      </c>
    </row>
    <row r="65" spans="1:13" x14ac:dyDescent="0.3">
      <c r="A65" s="7">
        <v>2</v>
      </c>
      <c r="B65" s="35" t="s">
        <v>33</v>
      </c>
      <c r="C65" s="11" t="s">
        <v>17</v>
      </c>
      <c r="D65" s="34">
        <v>272</v>
      </c>
      <c r="E65" s="67">
        <v>75</v>
      </c>
      <c r="F65" s="37">
        <f t="shared" si="4"/>
        <v>20400</v>
      </c>
    </row>
    <row r="66" spans="1:13" x14ac:dyDescent="0.3">
      <c r="A66" s="7">
        <v>3</v>
      </c>
      <c r="B66" s="10" t="s">
        <v>35</v>
      </c>
      <c r="C66" s="11" t="s">
        <v>18</v>
      </c>
      <c r="D66" s="34">
        <v>42.6</v>
      </c>
      <c r="E66" s="64">
        <v>312</v>
      </c>
      <c r="F66" s="37">
        <f t="shared" si="4"/>
        <v>13291.2</v>
      </c>
    </row>
    <row r="67" spans="1:13" x14ac:dyDescent="0.3">
      <c r="A67" s="7">
        <v>4</v>
      </c>
      <c r="B67" s="10" t="s">
        <v>50</v>
      </c>
      <c r="C67" s="11" t="s">
        <v>18</v>
      </c>
      <c r="D67" s="34">
        <v>13.64</v>
      </c>
      <c r="E67" s="64">
        <v>944</v>
      </c>
      <c r="F67" s="37">
        <f t="shared" si="4"/>
        <v>12876.16</v>
      </c>
    </row>
    <row r="68" spans="1:13" x14ac:dyDescent="0.3">
      <c r="A68" s="7">
        <v>5</v>
      </c>
      <c r="B68" s="10" t="s">
        <v>36</v>
      </c>
      <c r="C68" s="11" t="s">
        <v>18</v>
      </c>
      <c r="D68" s="34">
        <v>17.34</v>
      </c>
      <c r="E68" s="64">
        <v>944</v>
      </c>
      <c r="F68" s="37">
        <f t="shared" si="4"/>
        <v>16368.96</v>
      </c>
    </row>
    <row r="69" spans="1:13" x14ac:dyDescent="0.3">
      <c r="A69" s="7">
        <v>6</v>
      </c>
      <c r="B69" s="10" t="s">
        <v>51</v>
      </c>
      <c r="C69" s="11" t="s">
        <v>38</v>
      </c>
      <c r="D69" s="40">
        <v>4.13</v>
      </c>
      <c r="E69" s="64">
        <v>1226</v>
      </c>
      <c r="F69" s="37">
        <f t="shared" si="4"/>
        <v>5063.38</v>
      </c>
      <c r="M69" s="9" t="s">
        <v>53</v>
      </c>
    </row>
    <row r="70" spans="1:13" x14ac:dyDescent="0.3">
      <c r="A70" s="7">
        <v>7</v>
      </c>
      <c r="B70" s="10" t="s">
        <v>37</v>
      </c>
      <c r="C70" s="11" t="s">
        <v>38</v>
      </c>
      <c r="D70" s="40">
        <v>42.4</v>
      </c>
      <c r="E70" s="64">
        <v>946</v>
      </c>
      <c r="F70" s="37">
        <f t="shared" si="4"/>
        <v>40110.400000000001</v>
      </c>
    </row>
    <row r="71" spans="1:13" x14ac:dyDescent="0.3">
      <c r="A71" s="7">
        <v>8</v>
      </c>
      <c r="B71" s="10" t="s">
        <v>54</v>
      </c>
      <c r="C71" s="11"/>
      <c r="D71" s="40">
        <v>60</v>
      </c>
      <c r="E71" s="64">
        <v>1.43</v>
      </c>
      <c r="F71" s="37">
        <f t="shared" si="4"/>
        <v>85.8</v>
      </c>
    </row>
    <row r="72" spans="1:13" x14ac:dyDescent="0.3">
      <c r="A72" s="7">
        <v>9</v>
      </c>
      <c r="B72" s="10" t="s">
        <v>40</v>
      </c>
      <c r="C72" s="11" t="s">
        <v>41</v>
      </c>
      <c r="D72" s="34">
        <v>20</v>
      </c>
      <c r="E72" s="64">
        <v>1.43</v>
      </c>
      <c r="F72" s="37">
        <f t="shared" si="4"/>
        <v>28.599999999999998</v>
      </c>
    </row>
    <row r="73" spans="1:13" x14ac:dyDescent="0.3">
      <c r="A73" s="7">
        <v>10</v>
      </c>
      <c r="B73" s="10" t="s">
        <v>43</v>
      </c>
      <c r="C73" s="11" t="s">
        <v>41</v>
      </c>
      <c r="D73" s="34">
        <v>250</v>
      </c>
      <c r="E73" s="64">
        <v>1.3</v>
      </c>
      <c r="F73" s="37">
        <f t="shared" si="4"/>
        <v>325</v>
      </c>
    </row>
    <row r="74" spans="1:13" x14ac:dyDescent="0.3">
      <c r="A74" s="7">
        <v>11</v>
      </c>
      <c r="B74" s="10" t="s">
        <v>44</v>
      </c>
      <c r="C74" s="11" t="s">
        <v>45</v>
      </c>
      <c r="D74" s="34">
        <v>800</v>
      </c>
      <c r="E74" s="13">
        <v>1.66</v>
      </c>
      <c r="F74" s="37">
        <f t="shared" si="4"/>
        <v>1328</v>
      </c>
    </row>
    <row r="75" spans="1:13" x14ac:dyDescent="0.3">
      <c r="A75" s="7"/>
      <c r="B75" s="80"/>
      <c r="C75" s="79"/>
      <c r="D75" s="34"/>
      <c r="E75" s="72"/>
      <c r="F75" s="37"/>
    </row>
    <row r="76" spans="1:13" s="1" customFormat="1" ht="37.5" x14ac:dyDescent="0.3">
      <c r="A76" s="2"/>
      <c r="B76" s="28" t="s">
        <v>56</v>
      </c>
      <c r="C76" s="4"/>
      <c r="D76" s="3"/>
      <c r="E76" s="5"/>
      <c r="F76" s="6"/>
    </row>
    <row r="77" spans="1:13" x14ac:dyDescent="0.3">
      <c r="A77" s="7">
        <v>1</v>
      </c>
      <c r="B77" s="61" t="s">
        <v>57</v>
      </c>
      <c r="C77" s="11" t="s">
        <v>47</v>
      </c>
      <c r="D77" s="12">
        <v>590</v>
      </c>
      <c r="E77" s="62">
        <v>9.5</v>
      </c>
      <c r="F77" s="37">
        <f t="shared" ref="F77:F94" si="5">D77*E77</f>
        <v>5605</v>
      </c>
    </row>
    <row r="78" spans="1:13" x14ac:dyDescent="0.3">
      <c r="A78" s="7">
        <v>2</v>
      </c>
      <c r="B78" s="35" t="s">
        <v>33</v>
      </c>
      <c r="C78" s="11" t="s">
        <v>17</v>
      </c>
      <c r="D78" s="34">
        <v>253</v>
      </c>
      <c r="E78" s="63">
        <v>75</v>
      </c>
      <c r="F78" s="37">
        <f t="shared" si="5"/>
        <v>18975</v>
      </c>
    </row>
    <row r="79" spans="1:13" x14ac:dyDescent="0.3">
      <c r="A79" s="7">
        <v>3</v>
      </c>
      <c r="B79" s="10" t="s">
        <v>35</v>
      </c>
      <c r="C79" s="11" t="s">
        <v>18</v>
      </c>
      <c r="D79" s="34">
        <v>30.465</v>
      </c>
      <c r="E79" s="64">
        <v>312</v>
      </c>
      <c r="F79" s="37">
        <f t="shared" si="5"/>
        <v>9505.08</v>
      </c>
    </row>
    <row r="80" spans="1:13" x14ac:dyDescent="0.3">
      <c r="A80" s="7">
        <v>4</v>
      </c>
      <c r="B80" s="10" t="s">
        <v>35</v>
      </c>
      <c r="C80" s="11" t="s">
        <v>18</v>
      </c>
      <c r="D80" s="34">
        <v>23.535</v>
      </c>
      <c r="E80" s="63">
        <v>312</v>
      </c>
      <c r="F80" s="37">
        <f t="shared" si="5"/>
        <v>7342.92</v>
      </c>
    </row>
    <row r="81" spans="1:6" x14ac:dyDescent="0.3">
      <c r="A81" s="7">
        <v>5</v>
      </c>
      <c r="B81" s="10" t="s">
        <v>36</v>
      </c>
      <c r="C81" s="11" t="s">
        <v>18</v>
      </c>
      <c r="D81" s="34">
        <v>2.7869999999999999</v>
      </c>
      <c r="E81" s="64">
        <v>944</v>
      </c>
      <c r="F81" s="37">
        <f t="shared" si="5"/>
        <v>2630.9279999999999</v>
      </c>
    </row>
    <row r="82" spans="1:6" x14ac:dyDescent="0.3">
      <c r="A82" s="7">
        <v>6</v>
      </c>
      <c r="B82" s="10" t="s">
        <v>51</v>
      </c>
      <c r="C82" s="11" t="s">
        <v>38</v>
      </c>
      <c r="D82" s="40">
        <v>4.8099999999999996</v>
      </c>
      <c r="E82" s="63">
        <v>1226</v>
      </c>
      <c r="F82" s="37">
        <f t="shared" si="5"/>
        <v>5897.0599999999995</v>
      </c>
    </row>
    <row r="83" spans="1:6" x14ac:dyDescent="0.3">
      <c r="A83" s="7">
        <v>7</v>
      </c>
      <c r="B83" s="10" t="s">
        <v>37</v>
      </c>
      <c r="C83" s="11" t="s">
        <v>38</v>
      </c>
      <c r="D83" s="40">
        <v>42.4</v>
      </c>
      <c r="E83" s="64">
        <v>946</v>
      </c>
      <c r="F83" s="37">
        <f t="shared" si="5"/>
        <v>40110.400000000001</v>
      </c>
    </row>
    <row r="84" spans="1:6" x14ac:dyDescent="0.3">
      <c r="A84" s="7">
        <v>8</v>
      </c>
      <c r="B84" s="10" t="s">
        <v>40</v>
      </c>
      <c r="C84" s="11" t="s">
        <v>41</v>
      </c>
      <c r="D84" s="40">
        <v>60</v>
      </c>
      <c r="E84" s="64">
        <v>1.43</v>
      </c>
      <c r="F84" s="37">
        <f t="shared" si="5"/>
        <v>85.8</v>
      </c>
    </row>
    <row r="85" spans="1:6" x14ac:dyDescent="0.3">
      <c r="A85" s="7">
        <v>9</v>
      </c>
      <c r="B85" s="10" t="s">
        <v>58</v>
      </c>
      <c r="C85" s="11" t="s">
        <v>41</v>
      </c>
      <c r="D85" s="40">
        <v>20</v>
      </c>
      <c r="E85" s="64">
        <v>1.43</v>
      </c>
      <c r="F85" s="37">
        <f t="shared" si="5"/>
        <v>28.599999999999998</v>
      </c>
    </row>
    <row r="86" spans="1:6" x14ac:dyDescent="0.3">
      <c r="A86" s="7">
        <v>10</v>
      </c>
      <c r="B86" s="10" t="s">
        <v>44</v>
      </c>
      <c r="C86" s="11" t="s">
        <v>45</v>
      </c>
      <c r="D86" s="34">
        <v>900</v>
      </c>
      <c r="E86" s="13">
        <v>1.66</v>
      </c>
      <c r="F86" s="37">
        <f t="shared" si="5"/>
        <v>1494</v>
      </c>
    </row>
    <row r="87" spans="1:6" x14ac:dyDescent="0.3">
      <c r="A87" s="7">
        <v>11</v>
      </c>
      <c r="B87" s="10" t="s">
        <v>46</v>
      </c>
      <c r="C87" s="11" t="s">
        <v>41</v>
      </c>
      <c r="D87" s="34">
        <v>20</v>
      </c>
      <c r="E87" s="64">
        <v>3.86</v>
      </c>
      <c r="F87" s="37">
        <f t="shared" si="5"/>
        <v>77.2</v>
      </c>
    </row>
    <row r="88" spans="1:6" x14ac:dyDescent="0.3">
      <c r="A88" s="7"/>
      <c r="B88" s="10"/>
      <c r="C88" s="11"/>
      <c r="D88" s="34"/>
      <c r="E88" s="65"/>
      <c r="F88" s="14"/>
    </row>
    <row r="89" spans="1:6" x14ac:dyDescent="0.3">
      <c r="A89" s="7"/>
      <c r="B89" s="80"/>
      <c r="C89" s="11"/>
      <c r="D89" s="34"/>
      <c r="E89" s="65"/>
      <c r="F89" s="14"/>
    </row>
    <row r="90" spans="1:6" s="1" customFormat="1" ht="37.5" x14ac:dyDescent="0.3">
      <c r="A90" s="7"/>
      <c r="B90" s="28" t="s">
        <v>59</v>
      </c>
      <c r="C90" s="11" t="s">
        <v>47</v>
      </c>
      <c r="D90" s="34">
        <f>116*2.5</f>
        <v>290</v>
      </c>
      <c r="E90" s="74">
        <v>2</v>
      </c>
      <c r="F90" s="37">
        <f t="shared" si="5"/>
        <v>580</v>
      </c>
    </row>
    <row r="91" spans="1:6" x14ac:dyDescent="0.3">
      <c r="A91" s="7">
        <v>1</v>
      </c>
      <c r="B91" s="75" t="s">
        <v>60</v>
      </c>
      <c r="C91" s="11" t="s">
        <v>38</v>
      </c>
      <c r="D91" s="34">
        <v>0.1275</v>
      </c>
      <c r="E91" s="38">
        <v>1322.29</v>
      </c>
      <c r="F91" s="37">
        <f>D91*E91</f>
        <v>168.59197499999999</v>
      </c>
    </row>
    <row r="92" spans="1:6" x14ac:dyDescent="0.3">
      <c r="A92" s="7">
        <v>2</v>
      </c>
      <c r="B92" s="75" t="s">
        <v>101</v>
      </c>
      <c r="C92" s="11" t="s">
        <v>38</v>
      </c>
      <c r="D92" s="34">
        <v>0.35749999999999998</v>
      </c>
      <c r="E92" s="38">
        <v>1296.56</v>
      </c>
      <c r="F92" s="37">
        <f t="shared" si="5"/>
        <v>463.52019999999999</v>
      </c>
    </row>
    <row r="93" spans="1:6" x14ac:dyDescent="0.3">
      <c r="A93" s="7">
        <v>3</v>
      </c>
      <c r="B93" s="75" t="s">
        <v>102</v>
      </c>
      <c r="C93" s="11" t="s">
        <v>38</v>
      </c>
      <c r="D93" s="34">
        <v>3.3000000000000002E-2</v>
      </c>
      <c r="E93" s="76">
        <v>1261</v>
      </c>
      <c r="F93" s="37">
        <f t="shared" si="5"/>
        <v>41.613</v>
      </c>
    </row>
    <row r="94" spans="1:6" x14ac:dyDescent="0.3">
      <c r="A94" s="7">
        <v>4</v>
      </c>
      <c r="B94" s="75" t="s">
        <v>103</v>
      </c>
      <c r="C94" s="11" t="s">
        <v>38</v>
      </c>
      <c r="D94" s="34">
        <v>0.17299999999999999</v>
      </c>
      <c r="E94" s="76">
        <v>1559.81</v>
      </c>
      <c r="F94" s="37">
        <f t="shared" si="5"/>
        <v>269.84712999999999</v>
      </c>
    </row>
    <row r="95" spans="1:6" x14ac:dyDescent="0.3">
      <c r="A95" s="7"/>
      <c r="B95" s="75"/>
      <c r="C95" s="79"/>
      <c r="D95" s="34"/>
      <c r="E95" s="38"/>
      <c r="F95" s="37"/>
    </row>
    <row r="96" spans="1:6" s="1" customFormat="1" ht="40.5" x14ac:dyDescent="0.3">
      <c r="A96" s="2"/>
      <c r="B96" s="4" t="s">
        <v>100</v>
      </c>
      <c r="C96" s="4"/>
      <c r="D96" s="3"/>
      <c r="E96" s="77"/>
      <c r="F96" s="66"/>
    </row>
    <row r="97" spans="1:6" x14ac:dyDescent="0.3">
      <c r="A97" s="7">
        <v>1</v>
      </c>
      <c r="B97" s="61" t="s">
        <v>61</v>
      </c>
      <c r="C97" s="11" t="s">
        <v>47</v>
      </c>
      <c r="D97" s="34">
        <f>726.8</f>
        <v>726.8</v>
      </c>
      <c r="E97" s="38">
        <v>9.5</v>
      </c>
      <c r="F97" s="37">
        <f t="shared" ref="F97:F106" si="6">D97*E97</f>
        <v>6904.5999999999995</v>
      </c>
    </row>
    <row r="98" spans="1:6" x14ac:dyDescent="0.3">
      <c r="A98" s="7">
        <v>2</v>
      </c>
      <c r="B98" s="35" t="s">
        <v>33</v>
      </c>
      <c r="C98" s="11" t="s">
        <v>17</v>
      </c>
      <c r="D98" s="34">
        <v>253</v>
      </c>
      <c r="E98" s="38">
        <v>75</v>
      </c>
      <c r="F98" s="37">
        <f t="shared" si="6"/>
        <v>18975</v>
      </c>
    </row>
    <row r="99" spans="1:6" x14ac:dyDescent="0.3">
      <c r="A99" s="7">
        <v>3</v>
      </c>
      <c r="B99" s="10" t="s">
        <v>62</v>
      </c>
      <c r="C99" s="11" t="s">
        <v>18</v>
      </c>
      <c r="D99" s="34">
        <v>53.6</v>
      </c>
      <c r="E99" s="38">
        <v>312</v>
      </c>
      <c r="F99" s="37">
        <f t="shared" si="6"/>
        <v>16723.2</v>
      </c>
    </row>
    <row r="100" spans="1:6" x14ac:dyDescent="0.3">
      <c r="A100" s="7">
        <v>4</v>
      </c>
      <c r="B100" s="10" t="s">
        <v>63</v>
      </c>
      <c r="C100" s="11" t="s">
        <v>18</v>
      </c>
      <c r="D100" s="34">
        <v>2.7869999999999999</v>
      </c>
      <c r="E100" s="38">
        <v>944</v>
      </c>
      <c r="F100" s="37">
        <f t="shared" si="6"/>
        <v>2630.9279999999999</v>
      </c>
    </row>
    <row r="101" spans="1:6" x14ac:dyDescent="0.3">
      <c r="A101" s="7">
        <v>5</v>
      </c>
      <c r="B101" s="10" t="s">
        <v>51</v>
      </c>
      <c r="C101" s="11" t="s">
        <v>38</v>
      </c>
      <c r="D101" s="40">
        <v>4.3600000000000003</v>
      </c>
      <c r="E101" s="38">
        <v>1226</v>
      </c>
      <c r="F101" s="37">
        <f t="shared" si="6"/>
        <v>5345.3600000000006</v>
      </c>
    </row>
    <row r="102" spans="1:6" x14ac:dyDescent="0.3">
      <c r="A102" s="7">
        <v>6</v>
      </c>
      <c r="B102" s="10" t="s">
        <v>64</v>
      </c>
      <c r="C102" s="11" t="s">
        <v>38</v>
      </c>
      <c r="D102" s="40">
        <v>62.64</v>
      </c>
      <c r="E102" s="38">
        <v>946</v>
      </c>
      <c r="F102" s="37">
        <f t="shared" si="6"/>
        <v>59257.440000000002</v>
      </c>
    </row>
    <row r="103" spans="1:6" x14ac:dyDescent="0.3">
      <c r="A103" s="7">
        <v>7</v>
      </c>
      <c r="B103" s="10" t="s">
        <v>40</v>
      </c>
      <c r="C103" s="11" t="s">
        <v>41</v>
      </c>
      <c r="D103" s="40">
        <v>60</v>
      </c>
      <c r="E103" s="38">
        <v>1.4</v>
      </c>
      <c r="F103" s="37">
        <f t="shared" si="6"/>
        <v>84</v>
      </c>
    </row>
    <row r="104" spans="1:6" x14ac:dyDescent="0.3">
      <c r="A104" s="7">
        <v>8</v>
      </c>
      <c r="B104" s="10" t="s">
        <v>58</v>
      </c>
      <c r="C104" s="11" t="s">
        <v>41</v>
      </c>
      <c r="D104" s="40">
        <v>20</v>
      </c>
      <c r="E104" s="38">
        <v>1.4</v>
      </c>
      <c r="F104" s="37">
        <f>D104*E104</f>
        <v>28</v>
      </c>
    </row>
    <row r="105" spans="1:6" x14ac:dyDescent="0.3">
      <c r="A105" s="7">
        <v>9</v>
      </c>
      <c r="B105" s="10" t="s">
        <v>43</v>
      </c>
      <c r="C105" s="11" t="s">
        <v>41</v>
      </c>
      <c r="D105" s="40">
        <v>200</v>
      </c>
      <c r="E105" s="38">
        <v>1.3</v>
      </c>
      <c r="F105" s="37">
        <f t="shared" si="6"/>
        <v>260</v>
      </c>
    </row>
    <row r="106" spans="1:6" x14ac:dyDescent="0.3">
      <c r="A106" s="7">
        <v>10</v>
      </c>
      <c r="B106" s="10" t="s">
        <v>44</v>
      </c>
      <c r="C106" s="11" t="s">
        <v>45</v>
      </c>
      <c r="D106" s="40">
        <v>530</v>
      </c>
      <c r="E106" s="38">
        <v>1.66</v>
      </c>
      <c r="F106" s="37">
        <f t="shared" si="6"/>
        <v>879.8</v>
      </c>
    </row>
    <row r="107" spans="1:6" x14ac:dyDescent="0.3">
      <c r="A107" s="7"/>
      <c r="B107" s="10"/>
      <c r="C107" s="11"/>
      <c r="D107" s="34"/>
      <c r="E107" s="65"/>
      <c r="F107" s="37"/>
    </row>
    <row r="108" spans="1:6" x14ac:dyDescent="0.3">
      <c r="A108" s="7"/>
      <c r="B108" s="80"/>
      <c r="C108" s="11"/>
      <c r="D108" s="34"/>
      <c r="E108" s="65"/>
      <c r="F108" s="37"/>
    </row>
    <row r="109" spans="1:6" s="1" customFormat="1" ht="40.5" customHeight="1" x14ac:dyDescent="0.3">
      <c r="A109" s="73">
        <v>1</v>
      </c>
      <c r="B109" s="28" t="s">
        <v>59</v>
      </c>
      <c r="C109" s="11" t="s">
        <v>47</v>
      </c>
      <c r="D109" s="34">
        <v>180</v>
      </c>
      <c r="E109" s="78">
        <v>2</v>
      </c>
      <c r="F109" s="37">
        <f t="shared" ref="F109" si="7">D109*E109</f>
        <v>360</v>
      </c>
    </row>
    <row r="110" spans="1:6" x14ac:dyDescent="0.3">
      <c r="A110" s="7">
        <v>1</v>
      </c>
      <c r="B110" s="75" t="s">
        <v>60</v>
      </c>
      <c r="C110" s="11" t="s">
        <v>38</v>
      </c>
      <c r="D110" s="34">
        <v>0.1275</v>
      </c>
      <c r="E110" s="38">
        <v>1322.29</v>
      </c>
      <c r="F110" s="37">
        <f>D110*E110</f>
        <v>168.59197499999999</v>
      </c>
    </row>
    <row r="111" spans="1:6" x14ac:dyDescent="0.3">
      <c r="A111" s="7">
        <v>2</v>
      </c>
      <c r="B111" s="75" t="s">
        <v>101</v>
      </c>
      <c r="C111" s="11" t="s">
        <v>38</v>
      </c>
      <c r="D111" s="34">
        <v>0.35749999999999998</v>
      </c>
      <c r="E111" s="38">
        <v>1296.56</v>
      </c>
      <c r="F111" s="37">
        <f t="shared" ref="F111:F113" si="8">D111*E111</f>
        <v>463.52019999999999</v>
      </c>
    </row>
    <row r="112" spans="1:6" x14ac:dyDescent="0.3">
      <c r="A112" s="7">
        <v>3</v>
      </c>
      <c r="B112" s="75" t="s">
        <v>102</v>
      </c>
      <c r="C112" s="11" t="s">
        <v>38</v>
      </c>
      <c r="D112" s="34">
        <v>3.3000000000000002E-2</v>
      </c>
      <c r="E112" s="76">
        <v>1261</v>
      </c>
      <c r="F112" s="37">
        <f t="shared" si="8"/>
        <v>41.613</v>
      </c>
    </row>
    <row r="113" spans="1:6" x14ac:dyDescent="0.3">
      <c r="A113" s="7">
        <v>4</v>
      </c>
      <c r="B113" s="75" t="s">
        <v>103</v>
      </c>
      <c r="C113" s="11" t="s">
        <v>38</v>
      </c>
      <c r="D113" s="34">
        <v>0.17299999999999999</v>
      </c>
      <c r="E113" s="76">
        <v>1559.81</v>
      </c>
      <c r="F113" s="37">
        <f t="shared" si="8"/>
        <v>269.84712999999999</v>
      </c>
    </row>
    <row r="114" spans="1:6" ht="20.25" x14ac:dyDescent="0.3">
      <c r="A114" s="73"/>
      <c r="B114" s="75"/>
      <c r="C114" s="79"/>
      <c r="D114" s="34"/>
      <c r="E114" s="38"/>
      <c r="F114" s="37"/>
    </row>
    <row r="115" spans="1:6" s="1" customFormat="1" ht="37.5" x14ac:dyDescent="0.3">
      <c r="A115" s="2"/>
      <c r="B115" s="28" t="s">
        <v>65</v>
      </c>
      <c r="C115" s="4"/>
      <c r="D115" s="3"/>
      <c r="E115" s="5"/>
      <c r="F115" s="6"/>
    </row>
    <row r="116" spans="1:6" x14ac:dyDescent="0.3">
      <c r="A116" s="7">
        <v>1</v>
      </c>
      <c r="B116" s="61" t="s">
        <v>66</v>
      </c>
      <c r="C116" s="11" t="s">
        <v>47</v>
      </c>
      <c r="D116" s="12">
        <v>726</v>
      </c>
      <c r="E116" s="62">
        <v>9.5</v>
      </c>
      <c r="F116" s="37">
        <f t="shared" ref="F116:F124" si="9">D116*E116</f>
        <v>6897</v>
      </c>
    </row>
    <row r="117" spans="1:6" x14ac:dyDescent="0.3">
      <c r="A117" s="7">
        <v>2</v>
      </c>
      <c r="B117" s="35" t="s">
        <v>33</v>
      </c>
      <c r="C117" s="11" t="s">
        <v>17</v>
      </c>
      <c r="D117" s="34">
        <v>253</v>
      </c>
      <c r="E117" s="38">
        <v>75</v>
      </c>
      <c r="F117" s="37">
        <f t="shared" si="9"/>
        <v>18975</v>
      </c>
    </row>
    <row r="118" spans="1:6" x14ac:dyDescent="0.3">
      <c r="A118" s="7">
        <v>3</v>
      </c>
      <c r="B118" s="10" t="s">
        <v>35</v>
      </c>
      <c r="C118" s="11" t="s">
        <v>18</v>
      </c>
      <c r="D118" s="34">
        <v>9.11</v>
      </c>
      <c r="E118" s="64">
        <v>312</v>
      </c>
      <c r="F118" s="37">
        <f t="shared" si="9"/>
        <v>2842.3199999999997</v>
      </c>
    </row>
    <row r="119" spans="1:6" x14ac:dyDescent="0.3">
      <c r="A119" s="7">
        <v>4</v>
      </c>
      <c r="B119" s="10" t="s">
        <v>50</v>
      </c>
      <c r="C119" s="11" t="s">
        <v>18</v>
      </c>
      <c r="D119" s="34">
        <v>2.7869999999999999</v>
      </c>
      <c r="E119" s="38">
        <v>944</v>
      </c>
      <c r="F119" s="37">
        <f t="shared" si="9"/>
        <v>2630.9279999999999</v>
      </c>
    </row>
    <row r="120" spans="1:6" x14ac:dyDescent="0.3">
      <c r="A120" s="7">
        <v>5</v>
      </c>
      <c r="B120" s="10" t="s">
        <v>51</v>
      </c>
      <c r="C120" s="11" t="s">
        <v>38</v>
      </c>
      <c r="D120" s="40">
        <v>3.8</v>
      </c>
      <c r="E120" s="64">
        <v>1226</v>
      </c>
      <c r="F120" s="37">
        <f t="shared" si="9"/>
        <v>4658.8</v>
      </c>
    </row>
    <row r="121" spans="1:6" x14ac:dyDescent="0.3">
      <c r="A121" s="7">
        <v>6</v>
      </c>
      <c r="B121" s="10" t="s">
        <v>37</v>
      </c>
      <c r="C121" s="11" t="s">
        <v>38</v>
      </c>
      <c r="D121" s="40">
        <v>63.2</v>
      </c>
      <c r="E121" s="64">
        <v>946</v>
      </c>
      <c r="F121" s="37">
        <f t="shared" si="9"/>
        <v>59787.200000000004</v>
      </c>
    </row>
    <row r="122" spans="1:6" x14ac:dyDescent="0.3">
      <c r="A122" s="7">
        <v>7</v>
      </c>
      <c r="B122" s="10" t="s">
        <v>40</v>
      </c>
      <c r="C122" s="11" t="s">
        <v>41</v>
      </c>
      <c r="D122" s="40">
        <v>60</v>
      </c>
      <c r="E122" s="64">
        <v>1.4</v>
      </c>
      <c r="F122" s="37">
        <f t="shared" si="9"/>
        <v>84</v>
      </c>
    </row>
    <row r="123" spans="1:6" x14ac:dyDescent="0.3">
      <c r="A123" s="7">
        <v>8</v>
      </c>
      <c r="B123" s="10" t="s">
        <v>58</v>
      </c>
      <c r="C123" s="11" t="s">
        <v>41</v>
      </c>
      <c r="D123" s="40">
        <v>20</v>
      </c>
      <c r="E123" s="64">
        <v>1.4</v>
      </c>
      <c r="F123" s="37">
        <f t="shared" si="9"/>
        <v>28</v>
      </c>
    </row>
    <row r="124" spans="1:6" x14ac:dyDescent="0.3">
      <c r="A124" s="7">
        <v>9</v>
      </c>
      <c r="B124" s="10" t="s">
        <v>43</v>
      </c>
      <c r="C124" s="11" t="s">
        <v>41</v>
      </c>
      <c r="D124" s="40">
        <v>260</v>
      </c>
      <c r="E124" s="64">
        <v>1.3</v>
      </c>
      <c r="F124" s="37">
        <f t="shared" si="9"/>
        <v>338</v>
      </c>
    </row>
    <row r="125" spans="1:6" x14ac:dyDescent="0.3">
      <c r="A125" s="7"/>
      <c r="B125" s="10"/>
      <c r="C125" s="11"/>
      <c r="D125" s="34"/>
      <c r="E125" s="65"/>
      <c r="F125" s="14"/>
    </row>
    <row r="126" spans="1:6" s="1" customFormat="1" ht="37.5" x14ac:dyDescent="0.3">
      <c r="A126" s="2"/>
      <c r="B126" s="28" t="s">
        <v>67</v>
      </c>
      <c r="C126" s="4"/>
      <c r="D126" s="3"/>
      <c r="E126" s="5"/>
      <c r="F126" s="6"/>
    </row>
    <row r="127" spans="1:6" x14ac:dyDescent="0.3">
      <c r="A127" s="7">
        <v>1</v>
      </c>
      <c r="B127" s="61" t="s">
        <v>68</v>
      </c>
      <c r="C127" s="11" t="s">
        <v>47</v>
      </c>
      <c r="D127" s="12">
        <f>726.8</f>
        <v>726.8</v>
      </c>
      <c r="E127" s="82">
        <v>10</v>
      </c>
      <c r="F127" s="14">
        <f t="shared" ref="F127:F135" si="10">D127*E127</f>
        <v>7268</v>
      </c>
    </row>
    <row r="128" spans="1:6" x14ac:dyDescent="0.3">
      <c r="A128" s="7">
        <v>2</v>
      </c>
      <c r="B128" s="35" t="s">
        <v>33</v>
      </c>
      <c r="C128" s="11" t="s">
        <v>17</v>
      </c>
      <c r="D128" s="34">
        <v>253</v>
      </c>
      <c r="E128" s="38">
        <v>75</v>
      </c>
      <c r="F128" s="14">
        <f t="shared" si="10"/>
        <v>18975</v>
      </c>
    </row>
    <row r="129" spans="1:6" x14ac:dyDescent="0.3">
      <c r="A129" s="7">
        <v>3</v>
      </c>
      <c r="B129" s="10" t="s">
        <v>35</v>
      </c>
      <c r="C129" s="11" t="s">
        <v>18</v>
      </c>
      <c r="D129" s="34">
        <v>9.11</v>
      </c>
      <c r="E129" s="64">
        <v>312</v>
      </c>
      <c r="F129" s="14">
        <f t="shared" si="10"/>
        <v>2842.3199999999997</v>
      </c>
    </row>
    <row r="130" spans="1:6" x14ac:dyDescent="0.3">
      <c r="A130" s="7">
        <v>4</v>
      </c>
      <c r="B130" s="10" t="s">
        <v>50</v>
      </c>
      <c r="C130" s="11" t="s">
        <v>18</v>
      </c>
      <c r="D130" s="34">
        <v>2.7869999999999999</v>
      </c>
      <c r="E130" s="38">
        <v>944</v>
      </c>
      <c r="F130" s="14">
        <f t="shared" si="10"/>
        <v>2630.9279999999999</v>
      </c>
    </row>
    <row r="131" spans="1:6" x14ac:dyDescent="0.3">
      <c r="A131" s="7">
        <v>5</v>
      </c>
      <c r="B131" s="10" t="s">
        <v>51</v>
      </c>
      <c r="C131" s="11" t="s">
        <v>38</v>
      </c>
      <c r="D131" s="40">
        <v>3.8</v>
      </c>
      <c r="E131" s="64">
        <v>1226</v>
      </c>
      <c r="F131" s="14">
        <f t="shared" si="10"/>
        <v>4658.8</v>
      </c>
    </row>
    <row r="132" spans="1:6" x14ac:dyDescent="0.3">
      <c r="A132" s="7">
        <v>6</v>
      </c>
      <c r="B132" s="10" t="s">
        <v>37</v>
      </c>
      <c r="C132" s="11" t="s">
        <v>38</v>
      </c>
      <c r="D132" s="40">
        <v>63.2</v>
      </c>
      <c r="E132" s="64">
        <v>946</v>
      </c>
      <c r="F132" s="14">
        <f t="shared" si="10"/>
        <v>59787.200000000004</v>
      </c>
    </row>
    <row r="133" spans="1:6" x14ac:dyDescent="0.3">
      <c r="A133" s="7">
        <v>7</v>
      </c>
      <c r="B133" s="10" t="s">
        <v>40</v>
      </c>
      <c r="C133" s="11" t="s">
        <v>41</v>
      </c>
      <c r="D133" s="40">
        <v>60</v>
      </c>
      <c r="E133" s="64">
        <v>1.4</v>
      </c>
      <c r="F133" s="14">
        <f t="shared" si="10"/>
        <v>84</v>
      </c>
    </row>
    <row r="134" spans="1:6" x14ac:dyDescent="0.3">
      <c r="A134" s="7">
        <v>8</v>
      </c>
      <c r="B134" s="10" t="s">
        <v>42</v>
      </c>
      <c r="C134" s="11" t="s">
        <v>41</v>
      </c>
      <c r="D134" s="40">
        <v>20</v>
      </c>
      <c r="E134" s="64">
        <v>1.4</v>
      </c>
      <c r="F134" s="14">
        <f>D134*E134</f>
        <v>28</v>
      </c>
    </row>
    <row r="135" spans="1:6" x14ac:dyDescent="0.3">
      <c r="A135" s="7">
        <v>9</v>
      </c>
      <c r="B135" s="10" t="s">
        <v>43</v>
      </c>
      <c r="C135" s="11" t="s">
        <v>41</v>
      </c>
      <c r="D135" s="40">
        <v>200</v>
      </c>
      <c r="E135" s="64">
        <v>1.3</v>
      </c>
      <c r="F135" s="14">
        <f t="shared" si="10"/>
        <v>260</v>
      </c>
    </row>
    <row r="136" spans="1:6" x14ac:dyDescent="0.3">
      <c r="A136" s="7"/>
      <c r="B136" s="10"/>
      <c r="C136" s="11"/>
      <c r="D136" s="34"/>
      <c r="E136" s="13"/>
      <c r="F136" s="14"/>
    </row>
    <row r="137" spans="1:6" s="1" customFormat="1" ht="40.5" x14ac:dyDescent="0.3">
      <c r="A137" s="2"/>
      <c r="B137" s="4" t="s">
        <v>69</v>
      </c>
      <c r="C137" s="4"/>
      <c r="D137" s="3"/>
      <c r="E137" s="5"/>
      <c r="F137" s="6"/>
    </row>
    <row r="138" spans="1:6" x14ac:dyDescent="0.3">
      <c r="A138" s="7">
        <v>1</v>
      </c>
      <c r="B138" s="61" t="s">
        <v>70</v>
      </c>
      <c r="C138" s="11" t="s">
        <v>47</v>
      </c>
      <c r="D138" s="34">
        <v>726</v>
      </c>
      <c r="E138" s="83">
        <v>10</v>
      </c>
      <c r="F138" s="14">
        <f t="shared" ref="F138:F145" si="11">D138*E138</f>
        <v>7260</v>
      </c>
    </row>
    <row r="139" spans="1:6" x14ac:dyDescent="0.3">
      <c r="A139" s="7">
        <v>2</v>
      </c>
      <c r="B139" s="35" t="s">
        <v>33</v>
      </c>
      <c r="C139" s="11" t="s">
        <v>17</v>
      </c>
      <c r="D139" s="34">
        <v>253</v>
      </c>
      <c r="E139" s="38">
        <v>75</v>
      </c>
      <c r="F139" s="14">
        <f t="shared" si="11"/>
        <v>18975</v>
      </c>
    </row>
    <row r="140" spans="1:6" x14ac:dyDescent="0.3">
      <c r="A140" s="7">
        <v>3</v>
      </c>
      <c r="B140" s="10" t="s">
        <v>35</v>
      </c>
      <c r="C140" s="11" t="s">
        <v>18</v>
      </c>
      <c r="D140" s="34">
        <v>9.11</v>
      </c>
      <c r="E140" s="64">
        <v>312</v>
      </c>
      <c r="F140" s="14">
        <f t="shared" si="11"/>
        <v>2842.3199999999997</v>
      </c>
    </row>
    <row r="141" spans="1:6" x14ac:dyDescent="0.3">
      <c r="A141" s="7">
        <v>4</v>
      </c>
      <c r="B141" s="10" t="s">
        <v>50</v>
      </c>
      <c r="C141" s="11" t="s">
        <v>18</v>
      </c>
      <c r="D141" s="34">
        <v>2.7869999999999999</v>
      </c>
      <c r="E141" s="38">
        <v>944</v>
      </c>
      <c r="F141" s="14">
        <f t="shared" si="11"/>
        <v>2630.9279999999999</v>
      </c>
    </row>
    <row r="142" spans="1:6" x14ac:dyDescent="0.3">
      <c r="A142" s="7">
        <v>5</v>
      </c>
      <c r="B142" s="10" t="s">
        <v>51</v>
      </c>
      <c r="C142" s="11" t="s">
        <v>38</v>
      </c>
      <c r="D142" s="40">
        <v>3.8</v>
      </c>
      <c r="E142" s="64">
        <v>1226</v>
      </c>
      <c r="F142" s="14">
        <f t="shared" si="11"/>
        <v>4658.8</v>
      </c>
    </row>
    <row r="143" spans="1:6" x14ac:dyDescent="0.3">
      <c r="A143" s="7">
        <v>6</v>
      </c>
      <c r="B143" s="10" t="s">
        <v>37</v>
      </c>
      <c r="C143" s="11" t="s">
        <v>38</v>
      </c>
      <c r="D143" s="34">
        <v>63.2</v>
      </c>
      <c r="E143" s="64">
        <v>946</v>
      </c>
      <c r="F143" s="14">
        <f t="shared" si="11"/>
        <v>59787.200000000004</v>
      </c>
    </row>
    <row r="144" spans="1:6" x14ac:dyDescent="0.3">
      <c r="A144" s="7">
        <v>7</v>
      </c>
      <c r="B144" s="10" t="s">
        <v>40</v>
      </c>
      <c r="C144" s="11" t="s">
        <v>41</v>
      </c>
      <c r="D144" s="34">
        <v>60</v>
      </c>
      <c r="E144" s="64">
        <v>1.4</v>
      </c>
      <c r="F144" s="14">
        <f t="shared" si="11"/>
        <v>84</v>
      </c>
    </row>
    <row r="145" spans="1:6" x14ac:dyDescent="0.3">
      <c r="A145" s="7">
        <v>8</v>
      </c>
      <c r="B145" s="10" t="s">
        <v>43</v>
      </c>
      <c r="C145" s="11" t="s">
        <v>41</v>
      </c>
      <c r="D145" s="34">
        <v>200</v>
      </c>
      <c r="E145" s="64">
        <v>1.3</v>
      </c>
      <c r="F145" s="14">
        <f t="shared" si="11"/>
        <v>260</v>
      </c>
    </row>
    <row r="146" spans="1:6" x14ac:dyDescent="0.3">
      <c r="A146" s="7"/>
      <c r="B146" s="10"/>
      <c r="C146" s="11"/>
      <c r="D146" s="34"/>
      <c r="E146" s="65"/>
      <c r="F146" s="14"/>
    </row>
    <row r="147" spans="1:6" ht="40.5" x14ac:dyDescent="0.3">
      <c r="A147" s="8"/>
      <c r="B147" s="84" t="s">
        <v>59</v>
      </c>
      <c r="C147" s="11" t="s">
        <v>47</v>
      </c>
      <c r="D147" s="85">
        <v>220</v>
      </c>
      <c r="E147" s="86">
        <v>2</v>
      </c>
      <c r="F147" s="87">
        <f t="shared" ref="F147" si="12">D147*E147</f>
        <v>440</v>
      </c>
    </row>
    <row r="148" spans="1:6" x14ac:dyDescent="0.3">
      <c r="A148" s="7">
        <v>1</v>
      </c>
      <c r="B148" s="75" t="s">
        <v>60</v>
      </c>
      <c r="C148" s="11" t="s">
        <v>38</v>
      </c>
      <c r="D148" s="34">
        <v>0.1275</v>
      </c>
      <c r="E148" s="38">
        <v>1322.29</v>
      </c>
      <c r="F148" s="37">
        <f>D148*E148</f>
        <v>168.59197499999999</v>
      </c>
    </row>
    <row r="149" spans="1:6" x14ac:dyDescent="0.3">
      <c r="A149" s="7">
        <v>2</v>
      </c>
      <c r="B149" s="75" t="s">
        <v>101</v>
      </c>
      <c r="C149" s="11" t="s">
        <v>38</v>
      </c>
      <c r="D149" s="34">
        <v>0.35749999999999998</v>
      </c>
      <c r="E149" s="38">
        <v>1296.56</v>
      </c>
      <c r="F149" s="37">
        <f t="shared" ref="F149:F151" si="13">D149*E149</f>
        <v>463.52019999999999</v>
      </c>
    </row>
    <row r="150" spans="1:6" x14ac:dyDescent="0.3">
      <c r="A150" s="7">
        <v>3</v>
      </c>
      <c r="B150" s="75" t="s">
        <v>102</v>
      </c>
      <c r="C150" s="11" t="s">
        <v>38</v>
      </c>
      <c r="D150" s="34">
        <v>3.3000000000000002E-2</v>
      </c>
      <c r="E150" s="76">
        <v>1261</v>
      </c>
      <c r="F150" s="37">
        <f t="shared" si="13"/>
        <v>41.613</v>
      </c>
    </row>
    <row r="151" spans="1:6" x14ac:dyDescent="0.3">
      <c r="A151" s="7">
        <v>4</v>
      </c>
      <c r="B151" s="75" t="s">
        <v>103</v>
      </c>
      <c r="C151" s="11" t="s">
        <v>38</v>
      </c>
      <c r="D151" s="34">
        <v>0.17299999999999999</v>
      </c>
      <c r="E151" s="76">
        <v>1559.81</v>
      </c>
      <c r="F151" s="37">
        <f t="shared" si="13"/>
        <v>269.84712999999999</v>
      </c>
    </row>
    <row r="152" spans="1:6" x14ac:dyDescent="0.3">
      <c r="A152" s="7"/>
      <c r="B152" s="10"/>
      <c r="C152" s="11"/>
      <c r="D152" s="34"/>
      <c r="E152" s="13"/>
      <c r="F152" s="14"/>
    </row>
    <row r="153" spans="1:6" s="1" customFormat="1" ht="37.5" x14ac:dyDescent="0.3">
      <c r="A153" s="2"/>
      <c r="B153" s="28" t="s">
        <v>73</v>
      </c>
      <c r="C153" s="4"/>
      <c r="D153" s="3"/>
      <c r="E153" s="5"/>
      <c r="F153" s="6"/>
    </row>
    <row r="154" spans="1:6" x14ac:dyDescent="0.3">
      <c r="A154" s="7">
        <v>1</v>
      </c>
      <c r="B154" s="61" t="s">
        <v>74</v>
      </c>
      <c r="C154" s="11" t="s">
        <v>47</v>
      </c>
      <c r="D154" s="34">
        <v>726</v>
      </c>
      <c r="E154" s="83">
        <v>10</v>
      </c>
      <c r="F154" s="14">
        <f t="shared" ref="F154:F163" si="14">D154*E154</f>
        <v>7260</v>
      </c>
    </row>
    <row r="155" spans="1:6" x14ac:dyDescent="0.3">
      <c r="A155" s="7">
        <v>2</v>
      </c>
      <c r="B155" s="35" t="s">
        <v>33</v>
      </c>
      <c r="C155" s="11" t="s">
        <v>17</v>
      </c>
      <c r="D155" s="34">
        <v>253</v>
      </c>
      <c r="E155" s="38">
        <v>75</v>
      </c>
      <c r="F155" s="14">
        <f t="shared" si="14"/>
        <v>18975</v>
      </c>
    </row>
    <row r="156" spans="1:6" x14ac:dyDescent="0.3">
      <c r="A156" s="7">
        <v>3</v>
      </c>
      <c r="B156" s="10" t="s">
        <v>62</v>
      </c>
      <c r="C156" s="11" t="s">
        <v>18</v>
      </c>
      <c r="D156" s="34">
        <v>8.9499999999999993</v>
      </c>
      <c r="E156" s="64">
        <v>312</v>
      </c>
      <c r="F156" s="14">
        <f t="shared" si="14"/>
        <v>2792.3999999999996</v>
      </c>
    </row>
    <row r="157" spans="1:6" x14ac:dyDescent="0.3">
      <c r="A157" s="7">
        <v>4</v>
      </c>
      <c r="B157" s="10" t="s">
        <v>63</v>
      </c>
      <c r="C157" s="11" t="s">
        <v>18</v>
      </c>
      <c r="D157" s="34">
        <v>2.83</v>
      </c>
      <c r="E157" s="38">
        <v>944</v>
      </c>
      <c r="F157" s="14">
        <f t="shared" si="14"/>
        <v>2671.52</v>
      </c>
    </row>
    <row r="158" spans="1:6" x14ac:dyDescent="0.3">
      <c r="A158" s="7">
        <v>5</v>
      </c>
      <c r="B158" s="10" t="s">
        <v>51</v>
      </c>
      <c r="C158" s="11" t="s">
        <v>38</v>
      </c>
      <c r="D158" s="40">
        <v>3.8</v>
      </c>
      <c r="E158" s="64">
        <v>1226</v>
      </c>
      <c r="F158" s="14">
        <f t="shared" si="14"/>
        <v>4658.8</v>
      </c>
    </row>
    <row r="159" spans="1:6" x14ac:dyDescent="0.3">
      <c r="A159" s="7">
        <v>6</v>
      </c>
      <c r="B159" s="10" t="s">
        <v>37</v>
      </c>
      <c r="C159" s="11" t="s">
        <v>38</v>
      </c>
      <c r="D159" s="34">
        <v>63.2</v>
      </c>
      <c r="E159" s="64">
        <v>946</v>
      </c>
      <c r="F159" s="14">
        <f t="shared" si="14"/>
        <v>59787.200000000004</v>
      </c>
    </row>
    <row r="160" spans="1:6" x14ac:dyDescent="0.3">
      <c r="A160" s="7">
        <v>7</v>
      </c>
      <c r="B160" s="10" t="s">
        <v>40</v>
      </c>
      <c r="C160" s="11" t="s">
        <v>41</v>
      </c>
      <c r="D160" s="34">
        <v>60</v>
      </c>
      <c r="E160" s="64">
        <v>1.4</v>
      </c>
      <c r="F160" s="14">
        <f t="shared" si="14"/>
        <v>84</v>
      </c>
    </row>
    <row r="161" spans="1:6" x14ac:dyDescent="0.3">
      <c r="A161" s="7">
        <v>8</v>
      </c>
      <c r="B161" s="10" t="s">
        <v>42</v>
      </c>
      <c r="C161" s="11" t="s">
        <v>41</v>
      </c>
      <c r="D161" s="34">
        <v>20</v>
      </c>
      <c r="E161" s="64">
        <v>1.4</v>
      </c>
      <c r="F161" s="14">
        <f>D161*E161</f>
        <v>28</v>
      </c>
    </row>
    <row r="162" spans="1:6" x14ac:dyDescent="0.3">
      <c r="A162" s="7">
        <v>9</v>
      </c>
      <c r="B162" s="10" t="s">
        <v>43</v>
      </c>
      <c r="C162" s="11" t="s">
        <v>41</v>
      </c>
      <c r="D162" s="34">
        <v>260</v>
      </c>
      <c r="E162" s="64">
        <v>1.3</v>
      </c>
      <c r="F162" s="14">
        <f t="shared" si="14"/>
        <v>338</v>
      </c>
    </row>
    <row r="163" spans="1:6" x14ac:dyDescent="0.3">
      <c r="A163" s="7">
        <v>11</v>
      </c>
      <c r="B163" s="10" t="s">
        <v>46</v>
      </c>
      <c r="C163" s="11" t="s">
        <v>41</v>
      </c>
      <c r="D163" s="34">
        <v>20</v>
      </c>
      <c r="E163" s="64">
        <v>3.9</v>
      </c>
      <c r="F163" s="14">
        <f t="shared" si="14"/>
        <v>78</v>
      </c>
    </row>
    <row r="164" spans="1:6" x14ac:dyDescent="0.3">
      <c r="A164" s="7"/>
      <c r="B164" s="10"/>
      <c r="C164" s="11"/>
      <c r="D164" s="34"/>
      <c r="E164" s="13"/>
      <c r="F164" s="14"/>
    </row>
    <row r="165" spans="1:6" ht="37.5" x14ac:dyDescent="0.3">
      <c r="A165" s="26"/>
      <c r="B165" s="28" t="s">
        <v>75</v>
      </c>
      <c r="C165" s="28"/>
      <c r="D165" s="69"/>
      <c r="E165" s="70"/>
      <c r="F165" s="30"/>
    </row>
    <row r="166" spans="1:6" x14ac:dyDescent="0.3">
      <c r="A166" s="7">
        <v>1</v>
      </c>
      <c r="B166" s="61" t="s">
        <v>76</v>
      </c>
      <c r="C166" s="11" t="s">
        <v>47</v>
      </c>
      <c r="D166" s="34">
        <v>726</v>
      </c>
      <c r="E166" s="83">
        <v>10</v>
      </c>
      <c r="F166" s="14">
        <f t="shared" ref="F166:F174" si="15">D166*E166</f>
        <v>7260</v>
      </c>
    </row>
    <row r="167" spans="1:6" x14ac:dyDescent="0.3">
      <c r="A167" s="7">
        <v>2</v>
      </c>
      <c r="B167" s="35" t="s">
        <v>33</v>
      </c>
      <c r="C167" s="11" t="s">
        <v>17</v>
      </c>
      <c r="D167" s="34">
        <v>253</v>
      </c>
      <c r="E167" s="38">
        <v>75</v>
      </c>
      <c r="F167" s="14">
        <f t="shared" si="15"/>
        <v>18975</v>
      </c>
    </row>
    <row r="168" spans="1:6" x14ac:dyDescent="0.3">
      <c r="A168" s="7">
        <v>3</v>
      </c>
      <c r="B168" s="10" t="s">
        <v>35</v>
      </c>
      <c r="C168" s="11" t="s">
        <v>18</v>
      </c>
      <c r="D168" s="34">
        <v>9.27</v>
      </c>
      <c r="E168" s="64">
        <v>312</v>
      </c>
      <c r="F168" s="14">
        <f t="shared" si="15"/>
        <v>2892.24</v>
      </c>
    </row>
    <row r="169" spans="1:6" x14ac:dyDescent="0.3">
      <c r="A169" s="7">
        <v>4</v>
      </c>
      <c r="B169" s="10" t="s">
        <v>50</v>
      </c>
      <c r="C169" s="11" t="s">
        <v>18</v>
      </c>
      <c r="D169" s="34">
        <v>2.75</v>
      </c>
      <c r="E169" s="38">
        <v>944</v>
      </c>
      <c r="F169" s="14">
        <f t="shared" si="15"/>
        <v>2596</v>
      </c>
    </row>
    <row r="170" spans="1:6" x14ac:dyDescent="0.3">
      <c r="A170" s="7">
        <v>5</v>
      </c>
      <c r="B170" s="10" t="s">
        <v>51</v>
      </c>
      <c r="C170" s="11" t="s">
        <v>38</v>
      </c>
      <c r="D170" s="40">
        <v>3.8</v>
      </c>
      <c r="E170" s="64">
        <v>1226</v>
      </c>
      <c r="F170" s="14">
        <f t="shared" si="15"/>
        <v>4658.8</v>
      </c>
    </row>
    <row r="171" spans="1:6" x14ac:dyDescent="0.3">
      <c r="A171" s="7">
        <v>6</v>
      </c>
      <c r="B171" s="10" t="s">
        <v>37</v>
      </c>
      <c r="C171" s="11" t="s">
        <v>38</v>
      </c>
      <c r="D171" s="34">
        <v>63.2</v>
      </c>
      <c r="E171" s="64">
        <v>946</v>
      </c>
      <c r="F171" s="14">
        <f t="shared" si="15"/>
        <v>59787.200000000004</v>
      </c>
    </row>
    <row r="172" spans="1:6" x14ac:dyDescent="0.3">
      <c r="A172" s="7">
        <v>7</v>
      </c>
      <c r="B172" s="10" t="s">
        <v>40</v>
      </c>
      <c r="C172" s="11" t="s">
        <v>41</v>
      </c>
      <c r="D172" s="34">
        <v>60</v>
      </c>
      <c r="E172" s="64">
        <v>1.4</v>
      </c>
      <c r="F172" s="14">
        <f t="shared" si="15"/>
        <v>84</v>
      </c>
    </row>
    <row r="173" spans="1:6" x14ac:dyDescent="0.3">
      <c r="A173" s="7">
        <v>8</v>
      </c>
      <c r="B173" s="10" t="s">
        <v>58</v>
      </c>
      <c r="C173" s="11" t="s">
        <v>41</v>
      </c>
      <c r="D173" s="34">
        <v>20</v>
      </c>
      <c r="E173" s="64">
        <v>1.4</v>
      </c>
      <c r="F173" s="14">
        <f>D173*E173</f>
        <v>28</v>
      </c>
    </row>
    <row r="174" spans="1:6" x14ac:dyDescent="0.3">
      <c r="A174" s="7">
        <v>9</v>
      </c>
      <c r="B174" s="10" t="s">
        <v>43</v>
      </c>
      <c r="C174" s="11" t="s">
        <v>41</v>
      </c>
      <c r="D174" s="34">
        <v>210</v>
      </c>
      <c r="E174" s="64">
        <v>1.3</v>
      </c>
      <c r="F174" s="14">
        <f t="shared" si="15"/>
        <v>273</v>
      </c>
    </row>
    <row r="175" spans="1:6" x14ac:dyDescent="0.3">
      <c r="A175" s="7"/>
      <c r="B175" s="10"/>
      <c r="C175" s="11"/>
      <c r="D175" s="34"/>
      <c r="E175" s="64"/>
      <c r="F175" s="14"/>
    </row>
    <row r="176" spans="1:6" ht="37.5" x14ac:dyDescent="0.3">
      <c r="A176" s="26"/>
      <c r="B176" s="28" t="s">
        <v>78</v>
      </c>
      <c r="C176" s="28"/>
      <c r="D176" s="27"/>
      <c r="E176" s="29"/>
      <c r="F176" s="30"/>
    </row>
    <row r="177" spans="1:9" x14ac:dyDescent="0.3">
      <c r="A177" s="7">
        <v>1</v>
      </c>
      <c r="B177" s="61" t="s">
        <v>79</v>
      </c>
      <c r="C177" s="11" t="s">
        <v>47</v>
      </c>
      <c r="D177" s="12">
        <v>726</v>
      </c>
      <c r="E177" s="82">
        <v>10</v>
      </c>
      <c r="F177" s="14">
        <f t="shared" ref="F177:F185" si="16">D177*E177</f>
        <v>7260</v>
      </c>
    </row>
    <row r="178" spans="1:9" x14ac:dyDescent="0.3">
      <c r="A178" s="7">
        <v>2</v>
      </c>
      <c r="B178" s="35" t="s">
        <v>33</v>
      </c>
      <c r="C178" s="11" t="s">
        <v>17</v>
      </c>
      <c r="D178" s="34">
        <v>253</v>
      </c>
      <c r="E178" s="38">
        <v>75</v>
      </c>
      <c r="F178" s="14">
        <f t="shared" si="16"/>
        <v>18975</v>
      </c>
    </row>
    <row r="179" spans="1:9" x14ac:dyDescent="0.3">
      <c r="A179" s="7">
        <v>3</v>
      </c>
      <c r="B179" s="10" t="s">
        <v>62</v>
      </c>
      <c r="C179" s="11" t="s">
        <v>18</v>
      </c>
      <c r="D179" s="34">
        <v>9.2100000000000009</v>
      </c>
      <c r="E179" s="64">
        <v>312</v>
      </c>
      <c r="F179" s="14">
        <f t="shared" si="16"/>
        <v>2873.5200000000004</v>
      </c>
    </row>
    <row r="180" spans="1:9" x14ac:dyDescent="0.3">
      <c r="A180" s="7">
        <v>4</v>
      </c>
      <c r="B180" s="10" t="s">
        <v>63</v>
      </c>
      <c r="C180" s="11" t="s">
        <v>18</v>
      </c>
      <c r="D180" s="34">
        <v>2.8</v>
      </c>
      <c r="E180" s="38">
        <v>944</v>
      </c>
      <c r="F180" s="14">
        <f t="shared" si="16"/>
        <v>2643.2</v>
      </c>
      <c r="I180" s="9" t="s">
        <v>53</v>
      </c>
    </row>
    <row r="181" spans="1:9" x14ac:dyDescent="0.3">
      <c r="A181" s="7">
        <v>5</v>
      </c>
      <c r="B181" s="10" t="s">
        <v>51</v>
      </c>
      <c r="C181" s="11" t="s">
        <v>38</v>
      </c>
      <c r="D181" s="40">
        <v>3.8</v>
      </c>
      <c r="E181" s="64">
        <v>1226</v>
      </c>
      <c r="F181" s="14">
        <f t="shared" si="16"/>
        <v>4658.8</v>
      </c>
    </row>
    <row r="182" spans="1:9" x14ac:dyDescent="0.3">
      <c r="A182" s="7">
        <v>6</v>
      </c>
      <c r="B182" s="10" t="s">
        <v>64</v>
      </c>
      <c r="C182" s="11" t="s">
        <v>38</v>
      </c>
      <c r="D182" s="34">
        <v>40.9</v>
      </c>
      <c r="E182" s="64">
        <v>946</v>
      </c>
      <c r="F182" s="14">
        <f t="shared" si="16"/>
        <v>38691.4</v>
      </c>
    </row>
    <row r="183" spans="1:9" x14ac:dyDescent="0.3">
      <c r="A183" s="7">
        <v>7</v>
      </c>
      <c r="B183" s="10" t="s">
        <v>40</v>
      </c>
      <c r="C183" s="11" t="s">
        <v>41</v>
      </c>
      <c r="D183" s="34">
        <v>60</v>
      </c>
      <c r="E183" s="64">
        <v>1.4</v>
      </c>
      <c r="F183" s="14">
        <f t="shared" si="16"/>
        <v>84</v>
      </c>
    </row>
    <row r="184" spans="1:9" x14ac:dyDescent="0.3">
      <c r="A184" s="7">
        <v>8</v>
      </c>
      <c r="B184" s="10" t="s">
        <v>58</v>
      </c>
      <c r="C184" s="11" t="s">
        <v>41</v>
      </c>
      <c r="D184" s="34">
        <v>20</v>
      </c>
      <c r="E184" s="64">
        <v>1.4</v>
      </c>
      <c r="F184" s="14">
        <f>D184*E184</f>
        <v>28</v>
      </c>
    </row>
    <row r="185" spans="1:9" x14ac:dyDescent="0.3">
      <c r="A185" s="7">
        <v>9</v>
      </c>
      <c r="B185" s="10" t="s">
        <v>43</v>
      </c>
      <c r="C185" s="11" t="s">
        <v>41</v>
      </c>
      <c r="D185" s="34">
        <v>220</v>
      </c>
      <c r="E185" s="64">
        <v>1.3</v>
      </c>
      <c r="F185" s="14">
        <f t="shared" si="16"/>
        <v>286</v>
      </c>
    </row>
    <row r="186" spans="1:9" x14ac:dyDescent="0.3">
      <c r="A186" s="7"/>
      <c r="B186" s="80"/>
      <c r="C186" s="79"/>
      <c r="D186" s="34"/>
      <c r="E186" s="65"/>
      <c r="F186" s="14"/>
    </row>
    <row r="187" spans="1:9" ht="37.5" x14ac:dyDescent="0.3">
      <c r="A187" s="26"/>
      <c r="B187" s="28" t="s">
        <v>80</v>
      </c>
      <c r="C187" s="28"/>
      <c r="D187" s="69"/>
      <c r="E187" s="70"/>
      <c r="F187" s="30"/>
    </row>
    <row r="188" spans="1:9" x14ac:dyDescent="0.3">
      <c r="A188" s="7">
        <v>1</v>
      </c>
      <c r="B188" s="90" t="s">
        <v>81</v>
      </c>
      <c r="C188" s="11" t="s">
        <v>47</v>
      </c>
      <c r="D188" s="34">
        <v>726</v>
      </c>
      <c r="E188" s="83">
        <v>10</v>
      </c>
      <c r="F188" s="14">
        <f t="shared" ref="F188:F195" si="17">D188*E188</f>
        <v>7260</v>
      </c>
    </row>
    <row r="189" spans="1:9" x14ac:dyDescent="0.3">
      <c r="A189" s="7">
        <v>2</v>
      </c>
      <c r="B189" s="35" t="s">
        <v>33</v>
      </c>
      <c r="C189" s="11" t="s">
        <v>17</v>
      </c>
      <c r="D189" s="34">
        <v>253</v>
      </c>
      <c r="E189" s="38">
        <v>75</v>
      </c>
      <c r="F189" s="14">
        <f t="shared" si="17"/>
        <v>18975</v>
      </c>
    </row>
    <row r="190" spans="1:9" x14ac:dyDescent="0.3">
      <c r="A190" s="7">
        <v>3</v>
      </c>
      <c r="B190" s="10" t="s">
        <v>35</v>
      </c>
      <c r="C190" s="11" t="s">
        <v>18</v>
      </c>
      <c r="D190" s="34">
        <v>9.01</v>
      </c>
      <c r="E190" s="64">
        <v>312</v>
      </c>
      <c r="F190" s="14">
        <f t="shared" si="17"/>
        <v>2811.12</v>
      </c>
    </row>
    <row r="191" spans="1:9" x14ac:dyDescent="0.3">
      <c r="A191" s="7">
        <v>4</v>
      </c>
      <c r="B191" s="10" t="s">
        <v>50</v>
      </c>
      <c r="C191" s="11" t="s">
        <v>18</v>
      </c>
      <c r="D191" s="34">
        <v>2.78</v>
      </c>
      <c r="E191" s="38">
        <v>944</v>
      </c>
      <c r="F191" s="14">
        <f t="shared" si="17"/>
        <v>2624.3199999999997</v>
      </c>
    </row>
    <row r="192" spans="1:9" x14ac:dyDescent="0.3">
      <c r="A192" s="7">
        <v>5</v>
      </c>
      <c r="B192" s="10" t="s">
        <v>51</v>
      </c>
      <c r="C192" s="11" t="s">
        <v>38</v>
      </c>
      <c r="D192" s="40">
        <v>3.8</v>
      </c>
      <c r="E192" s="64">
        <v>1226</v>
      </c>
      <c r="F192" s="14">
        <f t="shared" si="17"/>
        <v>4658.8</v>
      </c>
    </row>
    <row r="193" spans="1:8" x14ac:dyDescent="0.3">
      <c r="A193" s="7">
        <v>6</v>
      </c>
      <c r="B193" s="10" t="s">
        <v>37</v>
      </c>
      <c r="C193" s="11" t="s">
        <v>38</v>
      </c>
      <c r="D193" s="34">
        <v>40.9</v>
      </c>
      <c r="E193" s="64">
        <v>946</v>
      </c>
      <c r="F193" s="14">
        <f t="shared" si="17"/>
        <v>38691.4</v>
      </c>
    </row>
    <row r="194" spans="1:8" x14ac:dyDescent="0.3">
      <c r="A194" s="7">
        <v>7</v>
      </c>
      <c r="B194" s="10" t="s">
        <v>40</v>
      </c>
      <c r="C194" s="11" t="s">
        <v>41</v>
      </c>
      <c r="D194" s="34">
        <v>60</v>
      </c>
      <c r="E194" s="64">
        <v>1.4</v>
      </c>
      <c r="F194" s="14">
        <f t="shared" si="17"/>
        <v>84</v>
      </c>
    </row>
    <row r="195" spans="1:8" x14ac:dyDescent="0.3">
      <c r="A195" s="7">
        <v>8</v>
      </c>
      <c r="B195" s="10" t="s">
        <v>42</v>
      </c>
      <c r="C195" s="11" t="s">
        <v>41</v>
      </c>
      <c r="D195" s="34">
        <v>20</v>
      </c>
      <c r="E195" s="64">
        <v>1.4</v>
      </c>
      <c r="F195" s="14">
        <f t="shared" si="17"/>
        <v>28</v>
      </c>
    </row>
    <row r="196" spans="1:8" x14ac:dyDescent="0.3">
      <c r="A196" s="7"/>
      <c r="B196" s="10"/>
      <c r="C196" s="11"/>
      <c r="D196" s="34"/>
      <c r="E196" s="64"/>
      <c r="F196" s="14"/>
    </row>
    <row r="197" spans="1:8" ht="37.5" x14ac:dyDescent="0.3">
      <c r="A197" s="26"/>
      <c r="B197" s="28" t="s">
        <v>82</v>
      </c>
      <c r="C197" s="28"/>
      <c r="D197" s="27"/>
      <c r="E197" s="29"/>
      <c r="F197" s="30"/>
    </row>
    <row r="198" spans="1:8" x14ac:dyDescent="0.3">
      <c r="A198" s="7">
        <v>1</v>
      </c>
      <c r="B198" s="61" t="s">
        <v>83</v>
      </c>
      <c r="C198" s="11" t="s">
        <v>47</v>
      </c>
      <c r="D198" s="12">
        <v>726</v>
      </c>
      <c r="E198" s="82">
        <v>10</v>
      </c>
      <c r="F198" s="14">
        <f t="shared" ref="F198:F207" si="18">D198*E198</f>
        <v>7260</v>
      </c>
    </row>
    <row r="199" spans="1:8" x14ac:dyDescent="0.3">
      <c r="A199" s="7">
        <v>2</v>
      </c>
      <c r="B199" s="35" t="s">
        <v>33</v>
      </c>
      <c r="C199" s="11" t="s">
        <v>17</v>
      </c>
      <c r="D199" s="34">
        <v>253</v>
      </c>
      <c r="E199" s="38">
        <v>75</v>
      </c>
      <c r="F199" s="14">
        <f t="shared" si="18"/>
        <v>18975</v>
      </c>
    </row>
    <row r="200" spans="1:8" x14ac:dyDescent="0.3">
      <c r="A200" s="7">
        <v>3</v>
      </c>
      <c r="B200" s="10" t="s">
        <v>62</v>
      </c>
      <c r="C200" s="11" t="s">
        <v>18</v>
      </c>
      <c r="D200" s="34">
        <v>9.11</v>
      </c>
      <c r="E200" s="64">
        <v>312</v>
      </c>
      <c r="F200" s="14">
        <f t="shared" si="18"/>
        <v>2842.3199999999997</v>
      </c>
    </row>
    <row r="201" spans="1:8" x14ac:dyDescent="0.3">
      <c r="A201" s="7">
        <v>4</v>
      </c>
      <c r="B201" s="10" t="s">
        <v>63</v>
      </c>
      <c r="C201" s="11" t="s">
        <v>18</v>
      </c>
      <c r="D201" s="34">
        <v>2.7869999999999999</v>
      </c>
      <c r="E201" s="38">
        <v>944</v>
      </c>
      <c r="F201" s="14">
        <f t="shared" si="18"/>
        <v>2630.9279999999999</v>
      </c>
      <c r="H201" s="9" t="s">
        <v>53</v>
      </c>
    </row>
    <row r="202" spans="1:8" x14ac:dyDescent="0.3">
      <c r="A202" s="7">
        <v>5</v>
      </c>
      <c r="B202" s="10" t="s">
        <v>51</v>
      </c>
      <c r="C202" s="11" t="s">
        <v>38</v>
      </c>
      <c r="D202" s="40">
        <v>3.8</v>
      </c>
      <c r="E202" s="64">
        <v>1226</v>
      </c>
      <c r="F202" s="14">
        <f t="shared" si="18"/>
        <v>4658.8</v>
      </c>
    </row>
    <row r="203" spans="1:8" x14ac:dyDescent="0.3">
      <c r="A203" s="7">
        <v>6</v>
      </c>
      <c r="B203" s="10" t="s">
        <v>64</v>
      </c>
      <c r="C203" s="11" t="s">
        <v>38</v>
      </c>
      <c r="D203" s="34">
        <v>40.9</v>
      </c>
      <c r="E203" s="64">
        <v>946</v>
      </c>
      <c r="F203" s="14">
        <f t="shared" si="18"/>
        <v>38691.4</v>
      </c>
    </row>
    <row r="204" spans="1:8" x14ac:dyDescent="0.3">
      <c r="A204" s="7">
        <v>7</v>
      </c>
      <c r="B204" s="10" t="s">
        <v>40</v>
      </c>
      <c r="C204" s="11" t="s">
        <v>41</v>
      </c>
      <c r="D204" s="34">
        <v>60</v>
      </c>
      <c r="E204" s="64">
        <v>1.4</v>
      </c>
      <c r="F204" s="14">
        <f t="shared" si="18"/>
        <v>84</v>
      </c>
    </row>
    <row r="205" spans="1:8" x14ac:dyDescent="0.3">
      <c r="A205" s="7">
        <v>8</v>
      </c>
      <c r="B205" s="10" t="s">
        <v>42</v>
      </c>
      <c r="C205" s="11" t="s">
        <v>41</v>
      </c>
      <c r="D205" s="34">
        <v>20</v>
      </c>
      <c r="E205" s="64">
        <v>1.4</v>
      </c>
      <c r="F205" s="14">
        <f>D205*E205</f>
        <v>28</v>
      </c>
    </row>
    <row r="206" spans="1:8" x14ac:dyDescent="0.3">
      <c r="A206" s="7">
        <v>9</v>
      </c>
      <c r="B206" s="10" t="s">
        <v>43</v>
      </c>
      <c r="C206" s="11" t="s">
        <v>41</v>
      </c>
      <c r="D206" s="34">
        <v>250</v>
      </c>
      <c r="E206" s="64">
        <v>1.3</v>
      </c>
      <c r="F206" s="14">
        <f t="shared" si="18"/>
        <v>325</v>
      </c>
    </row>
    <row r="207" spans="1:8" x14ac:dyDescent="0.3">
      <c r="A207" s="7">
        <v>10</v>
      </c>
      <c r="B207" s="10" t="s">
        <v>46</v>
      </c>
      <c r="C207" s="11" t="s">
        <v>41</v>
      </c>
      <c r="D207" s="34">
        <v>20</v>
      </c>
      <c r="E207" s="64">
        <v>3.9</v>
      </c>
      <c r="F207" s="14">
        <f t="shared" si="18"/>
        <v>78</v>
      </c>
    </row>
    <row r="208" spans="1:8" x14ac:dyDescent="0.3">
      <c r="A208" s="7"/>
      <c r="B208" s="10"/>
      <c r="C208" s="11"/>
      <c r="D208" s="34"/>
      <c r="E208" s="64"/>
      <c r="F208" s="14"/>
    </row>
    <row r="209" spans="1:7" s="103" customFormat="1" ht="37.5" x14ac:dyDescent="0.3">
      <c r="A209" s="26"/>
      <c r="B209" s="28" t="s">
        <v>84</v>
      </c>
      <c r="C209" s="28"/>
      <c r="D209" s="27"/>
      <c r="E209" s="29"/>
      <c r="F209" s="30"/>
      <c r="G209" s="9"/>
    </row>
    <row r="210" spans="1:7" s="103" customFormat="1" x14ac:dyDescent="0.3">
      <c r="A210" s="7">
        <v>1</v>
      </c>
      <c r="B210" s="61" t="s">
        <v>85</v>
      </c>
      <c r="C210" s="11" t="s">
        <v>47</v>
      </c>
      <c r="D210" s="12">
        <v>726</v>
      </c>
      <c r="E210" s="82">
        <v>10</v>
      </c>
      <c r="F210" s="14">
        <f t="shared" ref="F210:F218" si="19">D210*E210</f>
        <v>7260</v>
      </c>
      <c r="G210" s="9"/>
    </row>
    <row r="211" spans="1:7" s="103" customFormat="1" x14ac:dyDescent="0.3">
      <c r="A211" s="7">
        <v>2</v>
      </c>
      <c r="B211" s="35" t="s">
        <v>33</v>
      </c>
      <c r="C211" s="11" t="s">
        <v>17</v>
      </c>
      <c r="D211" s="34">
        <v>253</v>
      </c>
      <c r="E211" s="38">
        <v>75</v>
      </c>
      <c r="F211" s="14">
        <f t="shared" si="19"/>
        <v>18975</v>
      </c>
      <c r="G211" s="9"/>
    </row>
    <row r="212" spans="1:7" s="103" customFormat="1" x14ac:dyDescent="0.3">
      <c r="A212" s="7">
        <v>8</v>
      </c>
      <c r="B212" s="10" t="s">
        <v>62</v>
      </c>
      <c r="C212" s="11" t="s">
        <v>18</v>
      </c>
      <c r="D212" s="34">
        <v>9.11</v>
      </c>
      <c r="E212" s="64">
        <v>312</v>
      </c>
      <c r="F212" s="14">
        <f t="shared" si="19"/>
        <v>2842.3199999999997</v>
      </c>
      <c r="G212" s="9"/>
    </row>
    <row r="213" spans="1:7" s="103" customFormat="1" x14ac:dyDescent="0.3">
      <c r="A213" s="7">
        <v>9</v>
      </c>
      <c r="B213" s="10" t="s">
        <v>63</v>
      </c>
      <c r="C213" s="11" t="s">
        <v>18</v>
      </c>
      <c r="D213" s="34">
        <v>2.7869999999999999</v>
      </c>
      <c r="E213" s="38">
        <v>944</v>
      </c>
      <c r="F213" s="14">
        <f t="shared" si="19"/>
        <v>2630.9279999999999</v>
      </c>
      <c r="G213" s="9"/>
    </row>
    <row r="214" spans="1:7" s="103" customFormat="1" x14ac:dyDescent="0.3">
      <c r="A214" s="7"/>
      <c r="B214" s="10" t="s">
        <v>51</v>
      </c>
      <c r="C214" s="11" t="s">
        <v>38</v>
      </c>
      <c r="D214" s="40">
        <v>3.8</v>
      </c>
      <c r="E214" s="64">
        <v>1226</v>
      </c>
      <c r="F214" s="14">
        <f t="shared" si="19"/>
        <v>4658.8</v>
      </c>
      <c r="G214" s="9"/>
    </row>
    <row r="215" spans="1:7" s="103" customFormat="1" x14ac:dyDescent="0.3">
      <c r="A215" s="7"/>
      <c r="B215" s="10" t="s">
        <v>64</v>
      </c>
      <c r="C215" s="11" t="s">
        <v>38</v>
      </c>
      <c r="D215" s="34">
        <v>40.9</v>
      </c>
      <c r="E215" s="64">
        <v>946</v>
      </c>
      <c r="F215" s="14">
        <f t="shared" si="19"/>
        <v>38691.4</v>
      </c>
      <c r="G215" s="9"/>
    </row>
    <row r="216" spans="1:7" s="103" customFormat="1" x14ac:dyDescent="0.3">
      <c r="A216" s="7">
        <v>17</v>
      </c>
      <c r="B216" s="10" t="s">
        <v>40</v>
      </c>
      <c r="C216" s="11" t="s">
        <v>41</v>
      </c>
      <c r="D216" s="34">
        <v>60</v>
      </c>
      <c r="E216" s="64">
        <v>1.4</v>
      </c>
      <c r="F216" s="14">
        <f t="shared" si="19"/>
        <v>84</v>
      </c>
      <c r="G216" s="9"/>
    </row>
    <row r="217" spans="1:7" s="103" customFormat="1" x14ac:dyDescent="0.3">
      <c r="A217" s="7"/>
      <c r="B217" s="10" t="s">
        <v>42</v>
      </c>
      <c r="C217" s="11" t="s">
        <v>41</v>
      </c>
      <c r="D217" s="34">
        <v>20</v>
      </c>
      <c r="E217" s="64">
        <v>1.4</v>
      </c>
      <c r="F217" s="14">
        <f t="shared" si="19"/>
        <v>28</v>
      </c>
      <c r="G217" s="9"/>
    </row>
    <row r="218" spans="1:7" s="103" customFormat="1" x14ac:dyDescent="0.3">
      <c r="A218" s="7">
        <v>18</v>
      </c>
      <c r="B218" s="10" t="s">
        <v>43</v>
      </c>
      <c r="C218" s="11" t="s">
        <v>41</v>
      </c>
      <c r="D218" s="34">
        <v>250</v>
      </c>
      <c r="E218" s="64">
        <v>1.3</v>
      </c>
      <c r="F218" s="14">
        <f t="shared" si="19"/>
        <v>325</v>
      </c>
      <c r="G218" s="9"/>
    </row>
    <row r="219" spans="1:7" s="103" customFormat="1" x14ac:dyDescent="0.3">
      <c r="A219" s="7"/>
      <c r="B219" s="10"/>
      <c r="C219" s="11"/>
      <c r="D219" s="12"/>
      <c r="E219" s="65"/>
      <c r="F219" s="14"/>
      <c r="G219" s="9"/>
    </row>
    <row r="220" spans="1:7" s="103" customFormat="1" ht="37.5" x14ac:dyDescent="0.3">
      <c r="A220" s="11">
        <v>1</v>
      </c>
      <c r="B220" s="110" t="s">
        <v>59</v>
      </c>
      <c r="C220" s="11" t="s">
        <v>47</v>
      </c>
      <c r="D220" s="100">
        <v>250</v>
      </c>
      <c r="E220" s="101">
        <v>2</v>
      </c>
      <c r="F220" s="87">
        <f t="shared" ref="F220" si="20">D220*E220</f>
        <v>500</v>
      </c>
      <c r="G220" s="9"/>
    </row>
    <row r="221" spans="1:7" x14ac:dyDescent="0.3">
      <c r="A221" s="7">
        <v>1</v>
      </c>
      <c r="B221" s="75" t="s">
        <v>60</v>
      </c>
      <c r="C221" s="11" t="s">
        <v>38</v>
      </c>
      <c r="D221" s="34">
        <v>0.1275</v>
      </c>
      <c r="E221" s="38">
        <v>1322.29</v>
      </c>
      <c r="F221" s="37">
        <f>D221*E221</f>
        <v>168.59197499999999</v>
      </c>
    </row>
    <row r="222" spans="1:7" x14ac:dyDescent="0.3">
      <c r="A222" s="7">
        <v>2</v>
      </c>
      <c r="B222" s="75" t="s">
        <v>101</v>
      </c>
      <c r="C222" s="11" t="s">
        <v>38</v>
      </c>
      <c r="D222" s="34">
        <v>0.35749999999999998</v>
      </c>
      <c r="E222" s="38">
        <v>1296.56</v>
      </c>
      <c r="F222" s="37">
        <f t="shared" ref="F222:F224" si="21">D222*E222</f>
        <v>463.52019999999999</v>
      </c>
    </row>
    <row r="223" spans="1:7" x14ac:dyDescent="0.3">
      <c r="A223" s="7">
        <v>3</v>
      </c>
      <c r="B223" s="75" t="s">
        <v>102</v>
      </c>
      <c r="C223" s="11" t="s">
        <v>38</v>
      </c>
      <c r="D223" s="34">
        <v>3.3000000000000002E-2</v>
      </c>
      <c r="E223" s="76">
        <v>1261</v>
      </c>
      <c r="F223" s="37">
        <f t="shared" si="21"/>
        <v>41.613</v>
      </c>
    </row>
    <row r="224" spans="1:7" x14ac:dyDescent="0.3">
      <c r="A224" s="7">
        <v>4</v>
      </c>
      <c r="B224" s="75" t="s">
        <v>103</v>
      </c>
      <c r="C224" s="11" t="s">
        <v>38</v>
      </c>
      <c r="D224" s="34">
        <v>0.17299999999999999</v>
      </c>
      <c r="E224" s="76">
        <v>1559.81</v>
      </c>
      <c r="F224" s="37">
        <f t="shared" si="21"/>
        <v>269.84712999999999</v>
      </c>
    </row>
    <row r="225" spans="1:8" x14ac:dyDescent="0.3">
      <c r="A225" s="7"/>
      <c r="B225" s="10"/>
      <c r="C225" s="11"/>
      <c r="D225" s="34"/>
      <c r="E225" s="65"/>
      <c r="F225" s="14"/>
    </row>
    <row r="226" spans="1:8" s="103" customFormat="1" ht="37.5" x14ac:dyDescent="0.3">
      <c r="A226" s="26"/>
      <c r="B226" s="28" t="s">
        <v>87</v>
      </c>
      <c r="C226" s="28"/>
      <c r="D226" s="27"/>
      <c r="E226" s="29"/>
      <c r="F226" s="30"/>
      <c r="G226" s="9"/>
      <c r="H226" s="104"/>
    </row>
    <row r="227" spans="1:8" s="103" customFormat="1" x14ac:dyDescent="0.3">
      <c r="A227" s="7">
        <v>1</v>
      </c>
      <c r="B227" s="61" t="s">
        <v>86</v>
      </c>
      <c r="C227" s="11" t="s">
        <v>47</v>
      </c>
      <c r="D227" s="12">
        <v>726</v>
      </c>
      <c r="E227" s="82">
        <v>10</v>
      </c>
      <c r="F227" s="14">
        <f t="shared" ref="F227:F236" si="22">D227*E227</f>
        <v>7260</v>
      </c>
      <c r="G227" s="9"/>
      <c r="H227" s="104"/>
    </row>
    <row r="228" spans="1:8" s="103" customFormat="1" x14ac:dyDescent="0.3">
      <c r="A228" s="7">
        <v>2</v>
      </c>
      <c r="B228" s="35" t="s">
        <v>33</v>
      </c>
      <c r="C228" s="11" t="s">
        <v>17</v>
      </c>
      <c r="D228" s="34">
        <v>253</v>
      </c>
      <c r="E228" s="38">
        <v>75</v>
      </c>
      <c r="F228" s="14">
        <f t="shared" si="22"/>
        <v>18975</v>
      </c>
      <c r="G228" s="9"/>
      <c r="H228" s="104"/>
    </row>
    <row r="229" spans="1:8" s="103" customFormat="1" x14ac:dyDescent="0.3">
      <c r="A229" s="7">
        <v>3</v>
      </c>
      <c r="B229" s="10" t="s">
        <v>62</v>
      </c>
      <c r="C229" s="11" t="s">
        <v>18</v>
      </c>
      <c r="D229" s="34">
        <v>9.11</v>
      </c>
      <c r="E229" s="63">
        <v>312</v>
      </c>
      <c r="F229" s="14">
        <f t="shared" si="22"/>
        <v>2842.3199999999997</v>
      </c>
      <c r="G229" s="9"/>
      <c r="H229" s="104"/>
    </row>
    <row r="230" spans="1:8" s="103" customFormat="1" x14ac:dyDescent="0.3">
      <c r="A230" s="7">
        <v>4</v>
      </c>
      <c r="B230" s="10" t="s">
        <v>63</v>
      </c>
      <c r="C230" s="11" t="s">
        <v>18</v>
      </c>
      <c r="D230" s="34">
        <v>2.7869999999999999</v>
      </c>
      <c r="E230" s="63">
        <v>944</v>
      </c>
      <c r="F230" s="14">
        <f t="shared" si="22"/>
        <v>2630.9279999999999</v>
      </c>
      <c r="G230" s="9"/>
      <c r="H230" s="104"/>
    </row>
    <row r="231" spans="1:8" s="103" customFormat="1" x14ac:dyDescent="0.3">
      <c r="A231" s="7">
        <v>5</v>
      </c>
      <c r="B231" s="10" t="s">
        <v>51</v>
      </c>
      <c r="C231" s="11" t="s">
        <v>38</v>
      </c>
      <c r="D231" s="34">
        <v>3.8</v>
      </c>
      <c r="E231" s="63">
        <v>1226</v>
      </c>
      <c r="F231" s="14">
        <f t="shared" si="22"/>
        <v>4658.8</v>
      </c>
      <c r="G231" s="9"/>
      <c r="H231" s="104"/>
    </row>
    <row r="232" spans="1:8" s="103" customFormat="1" x14ac:dyDescent="0.3">
      <c r="A232" s="7">
        <v>6</v>
      </c>
      <c r="B232" s="10" t="s">
        <v>64</v>
      </c>
      <c r="C232" s="11" t="s">
        <v>38</v>
      </c>
      <c r="D232" s="34">
        <v>40.9</v>
      </c>
      <c r="E232" s="63">
        <v>946</v>
      </c>
      <c r="F232" s="14">
        <f t="shared" si="22"/>
        <v>38691.4</v>
      </c>
      <c r="G232" s="9"/>
      <c r="H232" s="104"/>
    </row>
    <row r="233" spans="1:8" s="103" customFormat="1" x14ac:dyDescent="0.3">
      <c r="A233" s="7">
        <v>7</v>
      </c>
      <c r="B233" s="10" t="s">
        <v>40</v>
      </c>
      <c r="C233" s="11" t="s">
        <v>41</v>
      </c>
      <c r="D233" s="34">
        <v>60</v>
      </c>
      <c r="E233" s="64">
        <v>1.4</v>
      </c>
      <c r="F233" s="14">
        <f t="shared" si="22"/>
        <v>84</v>
      </c>
      <c r="G233" s="9"/>
      <c r="H233" s="104"/>
    </row>
    <row r="234" spans="1:8" s="103" customFormat="1" x14ac:dyDescent="0.3">
      <c r="A234" s="7">
        <v>8</v>
      </c>
      <c r="B234" s="10" t="s">
        <v>42</v>
      </c>
      <c r="C234" s="11" t="s">
        <v>41</v>
      </c>
      <c r="D234" s="34">
        <v>20</v>
      </c>
      <c r="E234" s="64">
        <v>1.4</v>
      </c>
      <c r="F234" s="14">
        <f t="shared" si="22"/>
        <v>28</v>
      </c>
      <c r="G234" s="9"/>
      <c r="H234" s="104"/>
    </row>
    <row r="235" spans="1:8" s="103" customFormat="1" x14ac:dyDescent="0.3">
      <c r="A235" s="7">
        <v>9</v>
      </c>
      <c r="B235" s="10" t="s">
        <v>43</v>
      </c>
      <c r="C235" s="11" t="s">
        <v>41</v>
      </c>
      <c r="D235" s="34">
        <v>300</v>
      </c>
      <c r="E235" s="64">
        <v>1.3</v>
      </c>
      <c r="F235" s="14">
        <f t="shared" si="22"/>
        <v>390</v>
      </c>
      <c r="G235" s="9"/>
      <c r="H235" s="104"/>
    </row>
    <row r="236" spans="1:8" s="103" customFormat="1" x14ac:dyDescent="0.3">
      <c r="A236" s="7">
        <v>10</v>
      </c>
      <c r="B236" s="10" t="s">
        <v>46</v>
      </c>
      <c r="C236" s="11" t="s">
        <v>41</v>
      </c>
      <c r="D236" s="34">
        <v>20</v>
      </c>
      <c r="E236" s="64">
        <v>3.9</v>
      </c>
      <c r="F236" s="14">
        <f t="shared" si="22"/>
        <v>78</v>
      </c>
      <c r="G236" s="9"/>
      <c r="H236" s="104"/>
    </row>
    <row r="237" spans="1:8" x14ac:dyDescent="0.3">
      <c r="A237" s="7"/>
      <c r="B237" s="10"/>
      <c r="C237" s="11"/>
      <c r="D237" s="12"/>
      <c r="E237" s="65"/>
      <c r="F237" s="14"/>
    </row>
    <row r="238" spans="1:8" s="103" customFormat="1" ht="37.5" x14ac:dyDescent="0.3">
      <c r="A238" s="26"/>
      <c r="B238" s="28" t="s">
        <v>88</v>
      </c>
      <c r="C238" s="28"/>
      <c r="D238" s="27"/>
      <c r="E238" s="29"/>
      <c r="F238" s="30"/>
      <c r="G238" s="9"/>
    </row>
    <row r="239" spans="1:8" s="103" customFormat="1" x14ac:dyDescent="0.3">
      <c r="A239" s="7">
        <v>1</v>
      </c>
      <c r="B239" s="61" t="s">
        <v>89</v>
      </c>
      <c r="C239" s="11" t="s">
        <v>47</v>
      </c>
      <c r="D239" s="12">
        <v>726</v>
      </c>
      <c r="E239" s="82">
        <v>10</v>
      </c>
      <c r="F239" s="14">
        <f t="shared" ref="F239:F247" si="23">D239*E239</f>
        <v>7260</v>
      </c>
      <c r="G239" s="9"/>
    </row>
    <row r="240" spans="1:8" s="103" customFormat="1" x14ac:dyDescent="0.3">
      <c r="A240" s="7">
        <v>2</v>
      </c>
      <c r="B240" s="35" t="s">
        <v>33</v>
      </c>
      <c r="C240" s="11" t="s">
        <v>17</v>
      </c>
      <c r="D240" s="34">
        <v>253</v>
      </c>
      <c r="E240" s="38">
        <v>75</v>
      </c>
      <c r="F240" s="14">
        <f t="shared" si="23"/>
        <v>18975</v>
      </c>
      <c r="G240" s="9"/>
    </row>
    <row r="241" spans="1:7" s="103" customFormat="1" x14ac:dyDescent="0.3">
      <c r="A241" s="7">
        <v>3</v>
      </c>
      <c r="B241" s="10" t="s">
        <v>62</v>
      </c>
      <c r="C241" s="11" t="s">
        <v>18</v>
      </c>
      <c r="D241" s="34">
        <v>9.11</v>
      </c>
      <c r="E241" s="64">
        <v>312</v>
      </c>
      <c r="F241" s="14">
        <f t="shared" si="23"/>
        <v>2842.3199999999997</v>
      </c>
      <c r="G241" s="9"/>
    </row>
    <row r="242" spans="1:7" s="103" customFormat="1" x14ac:dyDescent="0.3">
      <c r="A242" s="7">
        <v>4</v>
      </c>
      <c r="B242" s="10" t="s">
        <v>63</v>
      </c>
      <c r="C242" s="11" t="s">
        <v>18</v>
      </c>
      <c r="D242" s="34">
        <v>2.7869999999999999</v>
      </c>
      <c r="E242" s="63">
        <v>944</v>
      </c>
      <c r="F242" s="14">
        <f t="shared" si="23"/>
        <v>2630.9279999999999</v>
      </c>
      <c r="G242" s="9"/>
    </row>
    <row r="243" spans="1:7" s="103" customFormat="1" x14ac:dyDescent="0.3">
      <c r="A243" s="7">
        <v>5</v>
      </c>
      <c r="B243" s="10" t="s">
        <v>51</v>
      </c>
      <c r="C243" s="11" t="s">
        <v>38</v>
      </c>
      <c r="D243" s="34">
        <v>3.8</v>
      </c>
      <c r="E243" s="64">
        <v>1226</v>
      </c>
      <c r="F243" s="14">
        <f t="shared" si="23"/>
        <v>4658.8</v>
      </c>
      <c r="G243" s="9"/>
    </row>
    <row r="244" spans="1:7" s="103" customFormat="1" x14ac:dyDescent="0.3">
      <c r="A244" s="7">
        <v>6</v>
      </c>
      <c r="B244" s="10" t="s">
        <v>64</v>
      </c>
      <c r="C244" s="11" t="s">
        <v>38</v>
      </c>
      <c r="D244" s="34">
        <v>40.9</v>
      </c>
      <c r="E244" s="63">
        <v>946</v>
      </c>
      <c r="F244" s="14">
        <f t="shared" si="23"/>
        <v>38691.4</v>
      </c>
      <c r="G244" s="9"/>
    </row>
    <row r="245" spans="1:7" s="103" customFormat="1" x14ac:dyDescent="0.3">
      <c r="A245" s="7">
        <v>7</v>
      </c>
      <c r="B245" s="10" t="s">
        <v>40</v>
      </c>
      <c r="C245" s="11" t="s">
        <v>41</v>
      </c>
      <c r="D245" s="34">
        <v>60</v>
      </c>
      <c r="E245" s="64">
        <v>1.4</v>
      </c>
      <c r="F245" s="14">
        <f t="shared" si="23"/>
        <v>84</v>
      </c>
      <c r="G245" s="9"/>
    </row>
    <row r="246" spans="1:7" s="103" customFormat="1" x14ac:dyDescent="0.3">
      <c r="A246" s="7">
        <v>8</v>
      </c>
      <c r="B246" s="10" t="s">
        <v>42</v>
      </c>
      <c r="C246" s="11" t="s">
        <v>41</v>
      </c>
      <c r="D246" s="34">
        <v>20</v>
      </c>
      <c r="E246" s="64">
        <v>1.4</v>
      </c>
      <c r="F246" s="14">
        <f t="shared" si="23"/>
        <v>28</v>
      </c>
      <c r="G246" s="9"/>
    </row>
    <row r="247" spans="1:7" s="103" customFormat="1" x14ac:dyDescent="0.3">
      <c r="A247" s="7">
        <v>9</v>
      </c>
      <c r="B247" s="10" t="s">
        <v>43</v>
      </c>
      <c r="C247" s="11" t="s">
        <v>41</v>
      </c>
      <c r="D247" s="34">
        <v>300</v>
      </c>
      <c r="E247" s="64">
        <v>1.3</v>
      </c>
      <c r="F247" s="14">
        <f t="shared" si="23"/>
        <v>390</v>
      </c>
      <c r="G247" s="9"/>
    </row>
    <row r="248" spans="1:7" x14ac:dyDescent="0.3">
      <c r="A248" s="7"/>
      <c r="B248" s="10"/>
      <c r="C248" s="11"/>
      <c r="D248" s="12"/>
      <c r="E248" s="89"/>
      <c r="F248" s="14"/>
    </row>
    <row r="249" spans="1:7" customFormat="1" ht="37.5" x14ac:dyDescent="0.3">
      <c r="A249" s="26"/>
      <c r="B249" s="28" t="s">
        <v>90</v>
      </c>
      <c r="C249" s="28"/>
      <c r="D249" s="27"/>
      <c r="E249" s="29"/>
      <c r="F249" s="30"/>
      <c r="G249" s="9"/>
    </row>
    <row r="250" spans="1:7" customFormat="1" x14ac:dyDescent="0.3">
      <c r="A250" s="7">
        <v>1</v>
      </c>
      <c r="B250" s="61" t="s">
        <v>91</v>
      </c>
      <c r="C250" s="11" t="s">
        <v>47</v>
      </c>
      <c r="D250" s="12">
        <v>726</v>
      </c>
      <c r="E250" s="82">
        <v>10</v>
      </c>
      <c r="F250" s="14">
        <f t="shared" ref="F250:F259" si="24">D250*E250</f>
        <v>7260</v>
      </c>
      <c r="G250" s="9"/>
    </row>
    <row r="251" spans="1:7" customFormat="1" x14ac:dyDescent="0.3">
      <c r="A251" s="7">
        <v>2</v>
      </c>
      <c r="B251" s="35" t="s">
        <v>33</v>
      </c>
      <c r="C251" s="11" t="s">
        <v>17</v>
      </c>
      <c r="D251" s="34">
        <v>253</v>
      </c>
      <c r="E251" s="38">
        <v>75</v>
      </c>
      <c r="F251" s="14">
        <f t="shared" si="24"/>
        <v>18975</v>
      </c>
      <c r="G251" s="9"/>
    </row>
    <row r="252" spans="1:7" customFormat="1" x14ac:dyDescent="0.3">
      <c r="A252" s="7">
        <v>3</v>
      </c>
      <c r="B252" s="10" t="s">
        <v>62</v>
      </c>
      <c r="C252" s="11" t="s">
        <v>18</v>
      </c>
      <c r="D252" s="34">
        <v>9.11</v>
      </c>
      <c r="E252" s="64">
        <v>312</v>
      </c>
      <c r="F252" s="14">
        <f>D252*E252</f>
        <v>2842.3199999999997</v>
      </c>
      <c r="G252" s="9"/>
    </row>
    <row r="253" spans="1:7" customFormat="1" x14ac:dyDescent="0.3">
      <c r="A253" s="7">
        <v>4</v>
      </c>
      <c r="B253" s="10" t="s">
        <v>63</v>
      </c>
      <c r="C253" s="11" t="s">
        <v>18</v>
      </c>
      <c r="D253" s="34">
        <v>2.7869999999999999</v>
      </c>
      <c r="E253" s="63">
        <v>944</v>
      </c>
      <c r="F253" s="14">
        <f t="shared" si="24"/>
        <v>2630.9279999999999</v>
      </c>
      <c r="G253" s="9"/>
    </row>
    <row r="254" spans="1:7" customFormat="1" x14ac:dyDescent="0.3">
      <c r="A254" s="7">
        <v>5</v>
      </c>
      <c r="B254" s="10" t="s">
        <v>51</v>
      </c>
      <c r="C254" s="11" t="s">
        <v>38</v>
      </c>
      <c r="D254" s="34">
        <v>3.8</v>
      </c>
      <c r="E254" s="64">
        <v>1226</v>
      </c>
      <c r="F254" s="14">
        <f t="shared" si="24"/>
        <v>4658.8</v>
      </c>
      <c r="G254" s="9"/>
    </row>
    <row r="255" spans="1:7" customFormat="1" x14ac:dyDescent="0.3">
      <c r="A255" s="7">
        <v>6</v>
      </c>
      <c r="B255" s="10" t="s">
        <v>64</v>
      </c>
      <c r="C255" s="11" t="s">
        <v>38</v>
      </c>
      <c r="D255" s="34">
        <v>40.9</v>
      </c>
      <c r="E255" s="63">
        <v>946</v>
      </c>
      <c r="F255" s="14">
        <f t="shared" si="24"/>
        <v>38691.4</v>
      </c>
      <c r="G255" s="9"/>
    </row>
    <row r="256" spans="1:7" customFormat="1" x14ac:dyDescent="0.3">
      <c r="A256" s="7">
        <v>7</v>
      </c>
      <c r="B256" s="10" t="s">
        <v>40</v>
      </c>
      <c r="C256" s="11" t="s">
        <v>41</v>
      </c>
      <c r="D256" s="34">
        <v>60</v>
      </c>
      <c r="E256" s="64">
        <v>1.4</v>
      </c>
      <c r="F256" s="14">
        <f t="shared" si="24"/>
        <v>84</v>
      </c>
      <c r="G256" s="9"/>
    </row>
    <row r="257" spans="1:7" customFormat="1" x14ac:dyDescent="0.3">
      <c r="A257" s="7">
        <v>8</v>
      </c>
      <c r="B257" s="10" t="s">
        <v>42</v>
      </c>
      <c r="C257" s="11" t="s">
        <v>41</v>
      </c>
      <c r="D257" s="34">
        <v>20</v>
      </c>
      <c r="E257" s="64">
        <v>1.4</v>
      </c>
      <c r="F257" s="14">
        <f t="shared" si="24"/>
        <v>28</v>
      </c>
      <c r="G257" s="9"/>
    </row>
    <row r="258" spans="1:7" customFormat="1" x14ac:dyDescent="0.3">
      <c r="A258" s="7">
        <v>9</v>
      </c>
      <c r="B258" s="10" t="s">
        <v>43</v>
      </c>
      <c r="C258" s="11" t="s">
        <v>41</v>
      </c>
      <c r="D258" s="34">
        <v>250</v>
      </c>
      <c r="E258" s="64">
        <v>1.3</v>
      </c>
      <c r="F258" s="14">
        <f t="shared" si="24"/>
        <v>325</v>
      </c>
      <c r="G258" s="9"/>
    </row>
    <row r="259" spans="1:7" customFormat="1" x14ac:dyDescent="0.3">
      <c r="A259" s="7">
        <v>11</v>
      </c>
      <c r="B259" s="10" t="s">
        <v>46</v>
      </c>
      <c r="C259" s="11" t="s">
        <v>41</v>
      </c>
      <c r="D259" s="34">
        <v>20</v>
      </c>
      <c r="E259" s="64">
        <v>3.9</v>
      </c>
      <c r="F259" s="14">
        <f t="shared" si="24"/>
        <v>78</v>
      </c>
      <c r="G259" s="9"/>
    </row>
    <row r="260" spans="1:7" customFormat="1" x14ac:dyDescent="0.3">
      <c r="A260" s="7"/>
      <c r="B260" s="10"/>
      <c r="C260" s="11"/>
      <c r="D260" s="34"/>
      <c r="E260" s="64"/>
      <c r="F260" s="14"/>
      <c r="G260" s="9"/>
    </row>
    <row r="261" spans="1:7" customFormat="1" ht="37.5" x14ac:dyDescent="0.3">
      <c r="A261" s="26"/>
      <c r="B261" s="28" t="s">
        <v>92</v>
      </c>
      <c r="C261" s="28"/>
      <c r="D261" s="27"/>
      <c r="E261" s="29"/>
      <c r="F261" s="30"/>
      <c r="G261" s="9"/>
    </row>
    <row r="262" spans="1:7" customFormat="1" x14ac:dyDescent="0.3">
      <c r="A262" s="7">
        <v>1</v>
      </c>
      <c r="B262" s="61" t="s">
        <v>93</v>
      </c>
      <c r="C262" s="11" t="s">
        <v>47</v>
      </c>
      <c r="D262" s="12">
        <v>726</v>
      </c>
      <c r="E262" s="82">
        <v>10</v>
      </c>
      <c r="F262" s="14">
        <f t="shared" ref="F262:F269" si="25">D262*E262</f>
        <v>7260</v>
      </c>
      <c r="G262" s="9"/>
    </row>
    <row r="263" spans="1:7" customFormat="1" x14ac:dyDescent="0.3">
      <c r="A263" s="7">
        <v>2</v>
      </c>
      <c r="B263" s="35" t="s">
        <v>33</v>
      </c>
      <c r="C263" s="11" t="s">
        <v>17</v>
      </c>
      <c r="D263" s="34">
        <v>253</v>
      </c>
      <c r="E263" s="38">
        <v>75</v>
      </c>
      <c r="F263" s="14">
        <f t="shared" si="25"/>
        <v>18975</v>
      </c>
      <c r="G263" s="9"/>
    </row>
    <row r="264" spans="1:7" customFormat="1" x14ac:dyDescent="0.3">
      <c r="A264" s="7">
        <v>5</v>
      </c>
      <c r="B264" s="10" t="s">
        <v>51</v>
      </c>
      <c r="C264" s="11" t="s">
        <v>38</v>
      </c>
      <c r="D264" s="34">
        <v>3.8</v>
      </c>
      <c r="E264" s="64">
        <v>1226</v>
      </c>
      <c r="F264" s="14">
        <f t="shared" si="25"/>
        <v>4658.8</v>
      </c>
      <c r="G264" s="9"/>
    </row>
    <row r="265" spans="1:7" customFormat="1" x14ac:dyDescent="0.3">
      <c r="A265" s="7">
        <v>6</v>
      </c>
      <c r="B265" s="10" t="s">
        <v>37</v>
      </c>
      <c r="C265" s="11" t="s">
        <v>38</v>
      </c>
      <c r="D265" s="34">
        <v>40.9</v>
      </c>
      <c r="E265" s="63">
        <v>946</v>
      </c>
      <c r="F265" s="14">
        <f t="shared" si="25"/>
        <v>38691.4</v>
      </c>
      <c r="G265" s="9"/>
    </row>
    <row r="266" spans="1:7" customFormat="1" x14ac:dyDescent="0.3">
      <c r="A266" s="7">
        <v>7</v>
      </c>
      <c r="B266" s="10" t="s">
        <v>40</v>
      </c>
      <c r="C266" s="11" t="s">
        <v>41</v>
      </c>
      <c r="D266" s="34">
        <v>60</v>
      </c>
      <c r="E266" s="64">
        <v>1.4</v>
      </c>
      <c r="F266" s="14">
        <f t="shared" si="25"/>
        <v>84</v>
      </c>
      <c r="G266" s="9"/>
    </row>
    <row r="267" spans="1:7" customFormat="1" x14ac:dyDescent="0.3">
      <c r="A267" s="7">
        <v>8</v>
      </c>
      <c r="B267" s="10" t="s">
        <v>42</v>
      </c>
      <c r="C267" s="11" t="s">
        <v>41</v>
      </c>
      <c r="D267" s="34">
        <v>20</v>
      </c>
      <c r="E267" s="64">
        <v>1.4</v>
      </c>
      <c r="F267" s="14">
        <f t="shared" si="25"/>
        <v>28</v>
      </c>
      <c r="G267" s="9"/>
    </row>
    <row r="268" spans="1:7" customFormat="1" x14ac:dyDescent="0.3">
      <c r="A268" s="7">
        <v>9</v>
      </c>
      <c r="B268" s="10" t="s">
        <v>43</v>
      </c>
      <c r="C268" s="11" t="s">
        <v>41</v>
      </c>
      <c r="D268" s="34">
        <v>271</v>
      </c>
      <c r="E268" s="64">
        <v>1.3</v>
      </c>
      <c r="F268" s="14">
        <f t="shared" si="25"/>
        <v>352.3</v>
      </c>
      <c r="G268" s="9"/>
    </row>
    <row r="269" spans="1:7" customFormat="1" x14ac:dyDescent="0.3">
      <c r="A269" s="7">
        <v>11</v>
      </c>
      <c r="B269" s="10" t="s">
        <v>46</v>
      </c>
      <c r="C269" s="11" t="s">
        <v>41</v>
      </c>
      <c r="D269" s="34">
        <v>20</v>
      </c>
      <c r="E269" s="64">
        <v>3.9</v>
      </c>
      <c r="F269" s="14">
        <f t="shared" si="25"/>
        <v>78</v>
      </c>
      <c r="G269" s="9"/>
    </row>
    <row r="270" spans="1:7" customFormat="1" x14ac:dyDescent="0.3">
      <c r="A270" s="7"/>
      <c r="B270" s="10"/>
      <c r="C270" s="11"/>
      <c r="D270" s="34"/>
      <c r="E270" s="64"/>
      <c r="F270" s="14"/>
      <c r="G270" s="9"/>
    </row>
    <row r="271" spans="1:7" customFormat="1" ht="37.5" x14ac:dyDescent="0.3">
      <c r="A271" s="26"/>
      <c r="B271" s="28" t="s">
        <v>118</v>
      </c>
      <c r="C271" s="28"/>
      <c r="D271" s="27"/>
      <c r="E271" s="29"/>
      <c r="F271" s="30"/>
      <c r="G271" s="9"/>
    </row>
    <row r="272" spans="1:7" customFormat="1" x14ac:dyDescent="0.3">
      <c r="A272" s="7">
        <v>1</v>
      </c>
      <c r="B272" s="61" t="s">
        <v>95</v>
      </c>
      <c r="C272" s="11" t="s">
        <v>47</v>
      </c>
      <c r="D272" s="12">
        <v>36</v>
      </c>
      <c r="E272" s="82">
        <v>10</v>
      </c>
      <c r="F272" s="14">
        <f t="shared" ref="F272:F276" si="26">D272*E272</f>
        <v>360</v>
      </c>
      <c r="G272" s="9"/>
    </row>
    <row r="273" spans="1:7" customFormat="1" x14ac:dyDescent="0.3">
      <c r="A273" s="7">
        <v>2</v>
      </c>
      <c r="B273" s="35" t="s">
        <v>33</v>
      </c>
      <c r="C273" s="11" t="s">
        <v>17</v>
      </c>
      <c r="D273" s="34">
        <v>58</v>
      </c>
      <c r="E273" s="38">
        <v>75</v>
      </c>
      <c r="F273" s="14">
        <f t="shared" si="26"/>
        <v>4350</v>
      </c>
      <c r="G273" s="9"/>
    </row>
    <row r="274" spans="1:7" customFormat="1" x14ac:dyDescent="0.3">
      <c r="A274" s="7">
        <v>5</v>
      </c>
      <c r="B274" s="10" t="s">
        <v>51</v>
      </c>
      <c r="C274" s="11" t="s">
        <v>38</v>
      </c>
      <c r="D274" s="34">
        <v>1.8</v>
      </c>
      <c r="E274" s="64">
        <v>1226</v>
      </c>
      <c r="F274" s="14">
        <f t="shared" si="26"/>
        <v>2206.8000000000002</v>
      </c>
      <c r="G274" s="9"/>
    </row>
    <row r="275" spans="1:7" customFormat="1" x14ac:dyDescent="0.3">
      <c r="A275" s="7">
        <v>6</v>
      </c>
      <c r="B275" s="10" t="s">
        <v>37</v>
      </c>
      <c r="C275" s="11" t="s">
        <v>38</v>
      </c>
      <c r="D275" s="34">
        <v>24</v>
      </c>
      <c r="E275" s="64">
        <v>946</v>
      </c>
      <c r="F275" s="14">
        <f t="shared" si="26"/>
        <v>22704</v>
      </c>
      <c r="G275" s="9"/>
    </row>
    <row r="276" spans="1:7" customFormat="1" x14ac:dyDescent="0.3">
      <c r="A276" s="7">
        <v>11</v>
      </c>
      <c r="B276" s="10" t="s">
        <v>46</v>
      </c>
      <c r="C276" s="11" t="s">
        <v>41</v>
      </c>
      <c r="D276" s="34">
        <v>8</v>
      </c>
      <c r="E276" s="64">
        <v>3.9</v>
      </c>
      <c r="F276" s="14">
        <f t="shared" si="26"/>
        <v>31.2</v>
      </c>
      <c r="G276" s="9"/>
    </row>
    <row r="277" spans="1:7" customFormat="1" x14ac:dyDescent="0.3">
      <c r="A277" s="7"/>
      <c r="B277" s="10"/>
      <c r="C277" s="11"/>
      <c r="D277" s="34"/>
      <c r="E277" s="64"/>
      <c r="F277" s="14"/>
      <c r="G277" s="9"/>
    </row>
    <row r="278" spans="1:7" ht="19.5" thickBot="1" x14ac:dyDescent="0.35">
      <c r="A278" s="9"/>
      <c r="C278" s="93"/>
      <c r="D278" s="94"/>
      <c r="E278" s="120"/>
      <c r="F278" s="96"/>
    </row>
    <row r="279" spans="1:7" ht="19.5" x14ac:dyDescent="0.3">
      <c r="A279" s="121" t="s">
        <v>25</v>
      </c>
      <c r="B279" s="122"/>
      <c r="C279" s="123"/>
      <c r="D279" s="124"/>
      <c r="E279" s="125"/>
      <c r="F279" s="99">
        <f>SUM(F17:F278)</f>
        <v>1794406.7092200001</v>
      </c>
    </row>
    <row r="280" spans="1:7" ht="15.75" customHeight="1" x14ac:dyDescent="0.3">
      <c r="A280" s="111" t="s">
        <v>26</v>
      </c>
      <c r="B280" s="10"/>
      <c r="C280" s="42"/>
      <c r="D280" s="42"/>
      <c r="E280" s="43"/>
      <c r="F280" s="44">
        <f>F279*0.18</f>
        <v>322993.20765960001</v>
      </c>
    </row>
    <row r="281" spans="1:7" ht="15.75" customHeight="1" thickBot="1" x14ac:dyDescent="0.35">
      <c r="A281" s="112" t="s">
        <v>27</v>
      </c>
      <c r="B281" s="126"/>
      <c r="C281" s="127"/>
      <c r="D281" s="127"/>
      <c r="E281" s="128"/>
      <c r="F281" s="48">
        <f>SUM(F279:F280)</f>
        <v>2117399.9168795999</v>
      </c>
    </row>
    <row r="282" spans="1:7" ht="15.75" customHeight="1" x14ac:dyDescent="0.3">
      <c r="A282" s="25"/>
      <c r="B282" s="117"/>
      <c r="C282" s="118"/>
      <c r="D282" s="118"/>
      <c r="E282" s="119"/>
      <c r="F282" s="9"/>
    </row>
    <row r="283" spans="1:7" ht="15.75" customHeight="1" x14ac:dyDescent="0.3">
      <c r="A283" s="113" t="s">
        <v>28</v>
      </c>
      <c r="B283" s="117"/>
      <c r="C283" s="50"/>
      <c r="D283" s="50"/>
      <c r="E283" s="51"/>
      <c r="F283" s="52"/>
    </row>
    <row r="284" spans="1:7" ht="15.75" customHeight="1" x14ac:dyDescent="0.3">
      <c r="A284" s="25"/>
      <c r="B284" s="49"/>
      <c r="C284" s="50"/>
      <c r="D284" s="50"/>
      <c r="E284" s="51"/>
      <c r="F284" s="52"/>
    </row>
    <row r="285" spans="1:7" ht="15.75" customHeight="1" x14ac:dyDescent="0.3">
      <c r="A285" s="9"/>
      <c r="B285" s="49"/>
      <c r="C285" s="50"/>
      <c r="D285" s="50"/>
      <c r="E285" s="51"/>
      <c r="F285" s="52"/>
    </row>
    <row r="286" spans="1:7" ht="15.75" customHeight="1" x14ac:dyDescent="0.3">
      <c r="A286" s="9"/>
      <c r="B286" s="49"/>
      <c r="D286" s="16"/>
      <c r="E286" s="53"/>
      <c r="F286" s="54"/>
    </row>
    <row r="287" spans="1:7" ht="16.5" customHeight="1" x14ac:dyDescent="0.3">
      <c r="A287" s="9"/>
      <c r="B287" s="23"/>
      <c r="C287" s="113"/>
      <c r="D287" s="113"/>
      <c r="E287" s="113"/>
      <c r="F287" s="113"/>
    </row>
    <row r="288" spans="1:7" x14ac:dyDescent="0.3">
      <c r="A288" s="9"/>
      <c r="B288" s="113"/>
      <c r="C288" s="56"/>
      <c r="D288" s="56"/>
      <c r="E288" s="57" t="s">
        <v>29</v>
      </c>
      <c r="F288" s="56"/>
    </row>
    <row r="289" spans="1:6" ht="21.75" customHeight="1" x14ac:dyDescent="0.3">
      <c r="A289" s="9"/>
      <c r="B289" s="23"/>
      <c r="C289" s="56"/>
      <c r="D289" s="56"/>
      <c r="E289" s="57"/>
      <c r="F289" s="56"/>
    </row>
    <row r="290" spans="1:6" ht="10.5" customHeight="1" x14ac:dyDescent="0.3">
      <c r="A290" s="55"/>
      <c r="C290" s="56"/>
      <c r="D290" s="56"/>
      <c r="E290" s="57"/>
      <c r="F290" s="56"/>
    </row>
    <row r="291" spans="1:6" ht="25.5" customHeight="1" x14ac:dyDescent="0.3">
      <c r="A291" s="114"/>
      <c r="B291" s="108"/>
      <c r="C291" s="56"/>
      <c r="D291" s="56"/>
      <c r="E291" s="57"/>
      <c r="F291" s="56"/>
    </row>
    <row r="292" spans="1:6" ht="16.5" customHeight="1" x14ac:dyDescent="0.3">
      <c r="A292" s="113"/>
      <c r="B292" s="23" t="s">
        <v>30</v>
      </c>
      <c r="C292" s="56"/>
      <c r="D292" s="56"/>
      <c r="E292" s="57"/>
      <c r="F292" s="56"/>
    </row>
    <row r="293" spans="1:6" x14ac:dyDescent="0.3">
      <c r="A293" s="113"/>
      <c r="B293" s="109"/>
      <c r="C293" s="151" t="s">
        <v>29</v>
      </c>
      <c r="D293" s="151"/>
      <c r="E293" s="151"/>
      <c r="F293" s="151"/>
    </row>
    <row r="294" spans="1:6" x14ac:dyDescent="0.3">
      <c r="A294" s="113"/>
      <c r="B294" s="113"/>
      <c r="C294" s="55"/>
      <c r="D294" s="58"/>
      <c r="E294" s="59"/>
      <c r="F294" s="59"/>
    </row>
    <row r="295" spans="1:6" x14ac:dyDescent="0.3">
      <c r="A295" s="115"/>
      <c r="B295" s="55"/>
      <c r="C295" s="25"/>
      <c r="D295" s="25"/>
      <c r="E295" s="152"/>
      <c r="F295" s="152"/>
    </row>
    <row r="296" spans="1:6" x14ac:dyDescent="0.3">
      <c r="A296" s="113"/>
      <c r="B296" s="114"/>
      <c r="C296" s="55"/>
      <c r="D296" s="58"/>
      <c r="E296" s="152"/>
      <c r="F296" s="152"/>
    </row>
    <row r="297" spans="1:6" x14ac:dyDescent="0.3">
      <c r="A297" s="55"/>
      <c r="B297" s="113"/>
      <c r="C297" s="55"/>
      <c r="D297" s="58"/>
      <c r="E297" s="152"/>
      <c r="F297" s="152"/>
    </row>
    <row r="298" spans="1:6" x14ac:dyDescent="0.3">
      <c r="A298" s="114"/>
      <c r="B298" s="113"/>
      <c r="C298" s="55"/>
      <c r="D298" s="25"/>
      <c r="E298" s="59"/>
      <c r="F298" s="59"/>
    </row>
    <row r="299" spans="1:6" x14ac:dyDescent="0.3">
      <c r="A299" s="113"/>
      <c r="B299" s="113"/>
      <c r="C299" s="55"/>
      <c r="D299" s="25"/>
      <c r="E299" s="152"/>
      <c r="F299" s="152"/>
    </row>
    <row r="300" spans="1:6" x14ac:dyDescent="0.3">
      <c r="A300" s="45"/>
      <c r="B300" s="116"/>
      <c r="C300" s="55"/>
      <c r="D300" s="58"/>
      <c r="E300" s="152"/>
      <c r="F300" s="152"/>
    </row>
    <row r="301" spans="1:6" x14ac:dyDescent="0.3">
      <c r="B301" s="113"/>
      <c r="C301" s="55"/>
      <c r="D301" s="58"/>
      <c r="E301" s="59"/>
      <c r="F301" s="59"/>
    </row>
    <row r="302" spans="1:6" x14ac:dyDescent="0.3">
      <c r="B302" s="55"/>
      <c r="C302" s="25"/>
      <c r="D302" s="25"/>
      <c r="E302" s="152"/>
      <c r="F302" s="152"/>
    </row>
    <row r="303" spans="1:6" x14ac:dyDescent="0.3">
      <c r="B303" s="114"/>
      <c r="C303" s="55"/>
      <c r="D303" s="58"/>
      <c r="E303" s="152"/>
      <c r="F303" s="152"/>
    </row>
    <row r="304" spans="1:6" x14ac:dyDescent="0.3">
      <c r="B304" s="113"/>
      <c r="C304" s="45"/>
    </row>
    <row r="305" spans="2:2" x14ac:dyDescent="0.3">
      <c r="B305" s="45"/>
    </row>
  </sheetData>
  <mergeCells count="21">
    <mergeCell ref="A10:F10"/>
    <mergeCell ref="E1:F1"/>
    <mergeCell ref="C3:F3"/>
    <mergeCell ref="C5:F5"/>
    <mergeCell ref="C7:G7"/>
    <mergeCell ref="C8:F9"/>
    <mergeCell ref="B11:F11"/>
    <mergeCell ref="A12:A14"/>
    <mergeCell ref="B12:B14"/>
    <mergeCell ref="C12:C14"/>
    <mergeCell ref="D12:D14"/>
    <mergeCell ref="E12:E14"/>
    <mergeCell ref="F12:F14"/>
    <mergeCell ref="C293:F293"/>
    <mergeCell ref="E295:F295"/>
    <mergeCell ref="E296:F296"/>
    <mergeCell ref="E302:F302"/>
    <mergeCell ref="E303:F303"/>
    <mergeCell ref="E297:F297"/>
    <mergeCell ref="E299:F299"/>
    <mergeCell ref="E300:F30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4"/>
  <sheetViews>
    <sheetView workbookViewId="0">
      <selection activeCell="B3" sqref="B3"/>
    </sheetView>
  </sheetViews>
  <sheetFormatPr defaultColWidth="9.140625" defaultRowHeight="18.75" x14ac:dyDescent="0.3"/>
  <cols>
    <col min="1" max="1" width="6.42578125" style="15" bestFit="1" customWidth="1"/>
    <col min="2" max="2" width="76.7109375" style="9" customWidth="1"/>
    <col min="3" max="3" width="9" style="16" bestFit="1" customWidth="1"/>
    <col min="4" max="4" width="12" style="15" customWidth="1"/>
    <col min="5" max="5" width="10.140625" style="60" customWidth="1"/>
    <col min="6" max="6" width="22.140625" style="60" customWidth="1"/>
    <col min="7" max="16384" width="9.140625" style="9"/>
  </cols>
  <sheetData>
    <row r="1" spans="1:10" x14ac:dyDescent="0.3">
      <c r="B1" s="88"/>
      <c r="C1" s="25"/>
      <c r="D1" s="58"/>
      <c r="E1" s="169" t="s">
        <v>0</v>
      </c>
      <c r="F1" s="169"/>
      <c r="G1" s="88"/>
    </row>
    <row r="2" spans="1:10" x14ac:dyDescent="0.3">
      <c r="B2" s="88" t="s">
        <v>1</v>
      </c>
      <c r="C2" s="151" t="s">
        <v>72</v>
      </c>
      <c r="D2" s="151"/>
      <c r="E2" s="151"/>
      <c r="F2" s="151"/>
      <c r="G2" s="88"/>
    </row>
    <row r="3" spans="1:10" ht="22.9" customHeight="1" x14ac:dyDescent="0.3">
      <c r="A3" s="16"/>
      <c r="B3" s="18"/>
      <c r="C3" s="170"/>
      <c r="D3" s="170"/>
      <c r="E3" s="170"/>
      <c r="F3" s="170"/>
      <c r="G3" s="88"/>
    </row>
    <row r="4" spans="1:10" ht="27.6" customHeight="1" x14ac:dyDescent="0.3">
      <c r="A4" s="16"/>
      <c r="B4" s="21" t="s">
        <v>3</v>
      </c>
      <c r="C4" s="151" t="s">
        <v>72</v>
      </c>
      <c r="D4" s="151"/>
      <c r="E4" s="151"/>
      <c r="F4" s="151"/>
      <c r="G4" s="88"/>
    </row>
    <row r="5" spans="1:10" ht="21.75" customHeight="1" x14ac:dyDescent="0.3">
      <c r="B5" s="21"/>
      <c r="C5" s="170"/>
      <c r="D5" s="170"/>
      <c r="E5" s="170"/>
      <c r="F5" s="170"/>
      <c r="G5" s="88"/>
    </row>
    <row r="6" spans="1:10" ht="11.25" customHeight="1" x14ac:dyDescent="0.3">
      <c r="B6" s="21"/>
      <c r="C6" s="19"/>
      <c r="D6" s="19"/>
      <c r="E6" s="19"/>
      <c r="F6" s="19"/>
      <c r="G6" s="88"/>
    </row>
    <row r="7" spans="1:10" s="24" customFormat="1" ht="26.25" customHeight="1" x14ac:dyDescent="0.25">
      <c r="A7" s="16"/>
      <c r="B7" s="22" t="s">
        <v>4</v>
      </c>
      <c r="C7" s="171" t="s">
        <v>5</v>
      </c>
      <c r="D7" s="171"/>
      <c r="E7" s="171"/>
      <c r="F7" s="171"/>
      <c r="G7" s="171"/>
    </row>
    <row r="8" spans="1:10" ht="102" customHeight="1" x14ac:dyDescent="0.3">
      <c r="B8" s="22" t="s">
        <v>6</v>
      </c>
      <c r="C8" s="170" t="s">
        <v>7</v>
      </c>
      <c r="D8" s="170"/>
      <c r="E8" s="170"/>
      <c r="F8" s="170"/>
      <c r="G8" s="88"/>
      <c r="J8" s="15"/>
    </row>
    <row r="9" spans="1:10" ht="18.75" customHeight="1" x14ac:dyDescent="0.3">
      <c r="B9" s="22"/>
      <c r="C9" s="170"/>
      <c r="D9" s="170"/>
      <c r="E9" s="170"/>
      <c r="F9" s="170"/>
      <c r="G9" s="88"/>
      <c r="J9" s="15"/>
    </row>
    <row r="10" spans="1:10" ht="30" customHeight="1" x14ac:dyDescent="0.3">
      <c r="A10" s="153" t="s">
        <v>77</v>
      </c>
      <c r="B10" s="153"/>
      <c r="C10" s="153"/>
      <c r="D10" s="153"/>
      <c r="E10" s="153"/>
      <c r="F10" s="153"/>
      <c r="J10" s="15"/>
    </row>
    <row r="11" spans="1:10" ht="29.25" customHeight="1" thickBot="1" x14ac:dyDescent="0.35">
      <c r="A11" s="25"/>
      <c r="B11" s="153" t="s">
        <v>8</v>
      </c>
      <c r="C11" s="153"/>
      <c r="D11" s="153"/>
      <c r="E11" s="153"/>
      <c r="F11" s="153"/>
      <c r="J11" s="15"/>
    </row>
    <row r="12" spans="1:10" ht="16.5" customHeight="1" x14ac:dyDescent="0.3">
      <c r="A12" s="154" t="s">
        <v>9</v>
      </c>
      <c r="B12" s="157" t="s">
        <v>10</v>
      </c>
      <c r="C12" s="160" t="s">
        <v>11</v>
      </c>
      <c r="D12" s="157" t="s">
        <v>12</v>
      </c>
      <c r="E12" s="163" t="s">
        <v>13</v>
      </c>
      <c r="F12" s="166" t="s">
        <v>14</v>
      </c>
    </row>
    <row r="13" spans="1:10" ht="21.75" customHeight="1" x14ac:dyDescent="0.3">
      <c r="A13" s="155"/>
      <c r="B13" s="158"/>
      <c r="C13" s="161"/>
      <c r="D13" s="158"/>
      <c r="E13" s="164"/>
      <c r="F13" s="167"/>
    </row>
    <row r="14" spans="1:10" ht="33" customHeight="1" thickBot="1" x14ac:dyDescent="0.35">
      <c r="A14" s="156"/>
      <c r="B14" s="159"/>
      <c r="C14" s="162"/>
      <c r="D14" s="159"/>
      <c r="E14" s="165"/>
      <c r="F14" s="168"/>
    </row>
    <row r="15" spans="1:10" x14ac:dyDescent="0.3">
      <c r="A15" s="26">
        <v>1</v>
      </c>
      <c r="B15" s="27">
        <v>2</v>
      </c>
      <c r="C15" s="28">
        <v>3</v>
      </c>
      <c r="D15" s="27">
        <v>4</v>
      </c>
      <c r="E15" s="29">
        <v>5</v>
      </c>
      <c r="F15" s="30">
        <v>6</v>
      </c>
    </row>
    <row r="16" spans="1:10" ht="20.25" x14ac:dyDescent="0.3">
      <c r="A16" s="73"/>
      <c r="B16" s="28" t="s">
        <v>104</v>
      </c>
      <c r="C16" s="11"/>
      <c r="D16" s="34"/>
      <c r="E16" s="64"/>
      <c r="F16" s="37"/>
    </row>
    <row r="17" spans="1:8" x14ac:dyDescent="0.3">
      <c r="A17" s="7">
        <v>1</v>
      </c>
      <c r="B17" s="10" t="s">
        <v>105</v>
      </c>
      <c r="C17" s="11" t="s">
        <v>47</v>
      </c>
      <c r="D17" s="34">
        <v>452</v>
      </c>
      <c r="E17" s="64">
        <v>2.2000000000000002</v>
      </c>
      <c r="F17" s="37">
        <f t="shared" ref="F17" si="0">D17*E17</f>
        <v>994.40000000000009</v>
      </c>
    </row>
    <row r="18" spans="1:8" x14ac:dyDescent="0.3">
      <c r="A18" s="7">
        <v>2</v>
      </c>
      <c r="B18" s="10" t="s">
        <v>107</v>
      </c>
      <c r="C18" s="11" t="s">
        <v>45</v>
      </c>
      <c r="D18" s="34">
        <v>12840</v>
      </c>
      <c r="E18" s="135">
        <v>0.27</v>
      </c>
      <c r="F18" s="37">
        <f>D18*E18</f>
        <v>3466.8</v>
      </c>
    </row>
    <row r="19" spans="1:8" x14ac:dyDescent="0.3">
      <c r="A19" s="7">
        <v>3</v>
      </c>
      <c r="B19" s="10" t="s">
        <v>108</v>
      </c>
      <c r="C19" s="11" t="s">
        <v>109</v>
      </c>
      <c r="D19" s="40">
        <v>20</v>
      </c>
      <c r="E19" s="135">
        <v>14</v>
      </c>
      <c r="F19" s="37">
        <f>D19*E19</f>
        <v>280</v>
      </c>
    </row>
    <row r="20" spans="1:8" x14ac:dyDescent="0.3">
      <c r="A20" s="7">
        <v>4</v>
      </c>
      <c r="B20" s="105" t="s">
        <v>106</v>
      </c>
      <c r="C20" s="11" t="s">
        <v>38</v>
      </c>
      <c r="D20" s="137">
        <v>6</v>
      </c>
      <c r="E20" s="136">
        <v>100</v>
      </c>
      <c r="F20" s="37">
        <f>D20*E20</f>
        <v>600</v>
      </c>
    </row>
    <row r="21" spans="1:8" x14ac:dyDescent="0.3">
      <c r="A21" s="26"/>
      <c r="B21" s="27"/>
      <c r="C21" s="28"/>
      <c r="D21" s="27"/>
      <c r="E21" s="29"/>
      <c r="F21" s="30"/>
    </row>
    <row r="22" spans="1:8" ht="20.25" x14ac:dyDescent="0.3">
      <c r="A22" s="73"/>
      <c r="B22" s="28" t="s">
        <v>110</v>
      </c>
      <c r="C22" s="11"/>
      <c r="D22" s="34"/>
      <c r="E22" s="64"/>
      <c r="F22" s="37"/>
    </row>
    <row r="23" spans="1:8" ht="23.25" customHeight="1" x14ac:dyDescent="0.3">
      <c r="A23" s="7">
        <v>1</v>
      </c>
      <c r="B23" s="138" t="s">
        <v>111</v>
      </c>
      <c r="C23" s="11" t="s">
        <v>47</v>
      </c>
      <c r="D23" s="34">
        <f>16*566</f>
        <v>9056</v>
      </c>
      <c r="E23" s="64">
        <v>2</v>
      </c>
      <c r="F23" s="37">
        <f t="shared" ref="F23:F24" si="1">D23*E23</f>
        <v>18112</v>
      </c>
      <c r="H23" s="9" t="s">
        <v>53</v>
      </c>
    </row>
    <row r="24" spans="1:8" x14ac:dyDescent="0.3">
      <c r="A24" s="7">
        <v>2</v>
      </c>
      <c r="B24" s="10" t="s">
        <v>107</v>
      </c>
      <c r="C24" s="11" t="s">
        <v>45</v>
      </c>
      <c r="D24" s="34">
        <v>206400</v>
      </c>
      <c r="E24" s="135">
        <v>0.11</v>
      </c>
      <c r="F24" s="37">
        <f t="shared" si="1"/>
        <v>22704</v>
      </c>
    </row>
    <row r="25" spans="1:8" x14ac:dyDescent="0.3">
      <c r="A25" s="7">
        <v>3</v>
      </c>
      <c r="B25" s="10" t="s">
        <v>108</v>
      </c>
      <c r="C25" s="11" t="s">
        <v>109</v>
      </c>
      <c r="D25" s="40">
        <v>110</v>
      </c>
      <c r="E25" s="135">
        <v>14</v>
      </c>
      <c r="F25" s="37">
        <f>D25*E25</f>
        <v>1540</v>
      </c>
    </row>
    <row r="26" spans="1:8" x14ac:dyDescent="0.3">
      <c r="A26" s="7">
        <v>4</v>
      </c>
      <c r="B26" s="105" t="s">
        <v>106</v>
      </c>
      <c r="C26" s="11" t="s">
        <v>38</v>
      </c>
      <c r="D26" s="137">
        <v>180</v>
      </c>
      <c r="E26" s="136">
        <v>100</v>
      </c>
      <c r="F26" s="37">
        <f>D26*E26</f>
        <v>18000</v>
      </c>
    </row>
    <row r="27" spans="1:8" x14ac:dyDescent="0.3">
      <c r="A27" s="26"/>
      <c r="B27" s="27"/>
      <c r="C27" s="28"/>
      <c r="D27" s="27"/>
      <c r="E27" s="29"/>
      <c r="F27" s="30"/>
    </row>
    <row r="28" spans="1:8" customFormat="1" ht="37.5" x14ac:dyDescent="0.25">
      <c r="A28" s="11">
        <v>1</v>
      </c>
      <c r="B28" s="139" t="s">
        <v>112</v>
      </c>
      <c r="C28" s="11" t="s">
        <v>47</v>
      </c>
      <c r="D28" s="85">
        <v>6735.89</v>
      </c>
      <c r="E28" s="140">
        <v>2</v>
      </c>
      <c r="F28" s="141">
        <f>D28*E28</f>
        <v>13471.78</v>
      </c>
    </row>
    <row r="29" spans="1:8" x14ac:dyDescent="0.3">
      <c r="A29" s="11">
        <v>2</v>
      </c>
      <c r="B29" s="10" t="s">
        <v>108</v>
      </c>
      <c r="C29" s="11" t="s">
        <v>109</v>
      </c>
      <c r="D29" s="40">
        <v>260</v>
      </c>
      <c r="E29" s="135">
        <v>14</v>
      </c>
      <c r="F29" s="37">
        <f>D29*E29</f>
        <v>3640</v>
      </c>
    </row>
    <row r="30" spans="1:8" customFormat="1" x14ac:dyDescent="0.3">
      <c r="A30" s="11">
        <v>3</v>
      </c>
      <c r="B30" s="105" t="s">
        <v>107</v>
      </c>
      <c r="C30" s="11" t="s">
        <v>45</v>
      </c>
      <c r="D30" s="85">
        <v>510102</v>
      </c>
      <c r="E30" s="140">
        <v>0.11</v>
      </c>
      <c r="F30" s="141">
        <f t="shared" ref="F30:F35" si="2">D30*E30</f>
        <v>56111.22</v>
      </c>
      <c r="G30" s="9"/>
    </row>
    <row r="31" spans="1:8" customFormat="1" x14ac:dyDescent="0.3">
      <c r="A31" s="11">
        <v>4</v>
      </c>
      <c r="B31" s="105" t="s">
        <v>106</v>
      </c>
      <c r="C31" s="11" t="s">
        <v>38</v>
      </c>
      <c r="D31" s="85">
        <f>50+188.93</f>
        <v>238.93</v>
      </c>
      <c r="E31" s="140">
        <v>107</v>
      </c>
      <c r="F31" s="141">
        <f t="shared" si="2"/>
        <v>25565.510000000002</v>
      </c>
      <c r="G31" s="9"/>
    </row>
    <row r="32" spans="1:8" x14ac:dyDescent="0.3">
      <c r="A32" s="26"/>
      <c r="B32" s="27"/>
      <c r="C32" s="28"/>
      <c r="D32" s="27"/>
      <c r="E32" s="29"/>
      <c r="F32" s="141"/>
    </row>
    <row r="33" spans="1:7" x14ac:dyDescent="0.3">
      <c r="A33" s="26"/>
      <c r="B33" s="27" t="s">
        <v>113</v>
      </c>
      <c r="C33" s="28"/>
      <c r="D33" s="27"/>
      <c r="E33" s="29"/>
      <c r="F33" s="141"/>
    </row>
    <row r="34" spans="1:7" ht="37.5" x14ac:dyDescent="0.3">
      <c r="A34" s="147">
        <v>1</v>
      </c>
      <c r="B34" s="142" t="s">
        <v>114</v>
      </c>
      <c r="C34" s="11" t="s">
        <v>47</v>
      </c>
      <c r="D34" s="143">
        <f>(6735.9*2)+D23+D17</f>
        <v>22979.8</v>
      </c>
      <c r="E34" s="145">
        <v>3</v>
      </c>
      <c r="F34" s="141">
        <f t="shared" si="2"/>
        <v>68939.399999999994</v>
      </c>
    </row>
    <row r="35" spans="1:7" x14ac:dyDescent="0.3">
      <c r="A35" s="147">
        <v>2</v>
      </c>
      <c r="B35" s="146" t="s">
        <v>108</v>
      </c>
      <c r="C35" s="11" t="s">
        <v>109</v>
      </c>
      <c r="D35" s="149">
        <v>690</v>
      </c>
      <c r="E35" s="144">
        <v>14</v>
      </c>
      <c r="F35" s="148">
        <f t="shared" si="2"/>
        <v>9660</v>
      </c>
    </row>
    <row r="36" spans="1:7" customFormat="1" x14ac:dyDescent="0.3">
      <c r="A36" s="147">
        <v>3</v>
      </c>
      <c r="B36" s="105" t="s">
        <v>106</v>
      </c>
      <c r="C36" s="11" t="s">
        <v>38</v>
      </c>
      <c r="D36" s="150">
        <v>195</v>
      </c>
      <c r="E36" s="140">
        <v>110.2</v>
      </c>
      <c r="F36" s="141">
        <f t="shared" ref="F36" si="3">D36*E36</f>
        <v>21489</v>
      </c>
      <c r="G36" s="9"/>
    </row>
    <row r="37" spans="1:7" x14ac:dyDescent="0.3">
      <c r="A37" s="26"/>
      <c r="B37" s="27"/>
      <c r="C37" s="11"/>
      <c r="D37" s="27"/>
      <c r="E37" s="29"/>
      <c r="F37" s="141"/>
    </row>
    <row r="38" spans="1:7" customFormat="1" x14ac:dyDescent="0.3">
      <c r="A38" s="7"/>
      <c r="B38" s="10"/>
      <c r="C38" s="11"/>
      <c r="D38" s="34"/>
      <c r="E38" s="64"/>
      <c r="F38" s="14"/>
      <c r="G38" s="9"/>
    </row>
    <row r="39" spans="1:7" ht="19.5" thickBot="1" x14ac:dyDescent="0.35">
      <c r="A39" s="91"/>
      <c r="B39" s="92"/>
      <c r="C39" s="93"/>
      <c r="D39" s="94"/>
      <c r="E39" s="95"/>
      <c r="F39" s="96"/>
    </row>
    <row r="40" spans="1:7" s="41" customFormat="1" ht="21.75" customHeight="1" x14ac:dyDescent="0.3">
      <c r="A40" s="177" t="s">
        <v>25</v>
      </c>
      <c r="B40" s="178"/>
      <c r="C40" s="97"/>
      <c r="D40" s="97"/>
      <c r="E40" s="98"/>
      <c r="F40" s="99">
        <f>SUM(F17:F39)</f>
        <v>264574.11</v>
      </c>
    </row>
    <row r="41" spans="1:7" s="41" customFormat="1" ht="21.75" customHeight="1" x14ac:dyDescent="0.3">
      <c r="A41" s="179" t="s">
        <v>26</v>
      </c>
      <c r="B41" s="180"/>
      <c r="C41" s="42"/>
      <c r="D41" s="42"/>
      <c r="E41" s="43"/>
      <c r="F41" s="44">
        <f>F40*0.18</f>
        <v>47623.339799999994</v>
      </c>
    </row>
    <row r="42" spans="1:7" s="41" customFormat="1" ht="21.75" customHeight="1" thickBot="1" x14ac:dyDescent="0.35">
      <c r="A42" s="181" t="s">
        <v>27</v>
      </c>
      <c r="B42" s="182"/>
      <c r="C42" s="46"/>
      <c r="D42" s="46"/>
      <c r="E42" s="47"/>
      <c r="F42" s="48">
        <f>SUM(F40:F41)</f>
        <v>312197.4498</v>
      </c>
    </row>
    <row r="43" spans="1:7" s="41" customFormat="1" ht="18.75" customHeight="1" x14ac:dyDescent="0.3">
      <c r="A43" s="49"/>
      <c r="B43" s="49"/>
      <c r="C43" s="50"/>
      <c r="D43" s="50"/>
      <c r="E43" s="51"/>
      <c r="F43" s="52"/>
    </row>
    <row r="44" spans="1:7" s="41" customFormat="1" ht="18.75" customHeight="1" x14ac:dyDescent="0.3">
      <c r="A44" s="49"/>
      <c r="B44" s="49"/>
      <c r="C44" s="50"/>
      <c r="D44" s="50"/>
      <c r="E44" s="51"/>
      <c r="F44" s="52"/>
    </row>
    <row r="45" spans="1:7" s="41" customFormat="1" ht="18.75" customHeight="1" x14ac:dyDescent="0.3">
      <c r="A45" s="49"/>
      <c r="B45" s="49"/>
      <c r="C45" s="50"/>
      <c r="D45" s="50"/>
      <c r="E45" s="51"/>
      <c r="F45" s="52"/>
    </row>
    <row r="46" spans="1:7" ht="18.75" customHeight="1" x14ac:dyDescent="0.3">
      <c r="A46" s="25"/>
      <c r="B46" s="23"/>
      <c r="D46" s="16"/>
      <c r="E46" s="53"/>
      <c r="F46" s="54"/>
    </row>
    <row r="47" spans="1:7" s="45" customFormat="1" x14ac:dyDescent="0.3">
      <c r="A47" s="173" t="s">
        <v>28</v>
      </c>
      <c r="B47" s="173"/>
      <c r="C47" s="173"/>
      <c r="D47" s="173"/>
      <c r="E47" s="173"/>
      <c r="F47" s="173"/>
    </row>
    <row r="48" spans="1:7" ht="18.75" customHeight="1" x14ac:dyDescent="0.3">
      <c r="A48" s="25"/>
      <c r="B48" s="23"/>
      <c r="C48" s="56"/>
      <c r="D48" s="56"/>
      <c r="E48" s="56" t="s">
        <v>29</v>
      </c>
      <c r="F48" s="56"/>
    </row>
    <row r="49" spans="1:6" ht="15.75" customHeight="1" x14ac:dyDescent="0.3">
      <c r="A49" s="9"/>
      <c r="C49" s="56"/>
      <c r="D49" s="56"/>
      <c r="E49" s="56"/>
      <c r="F49" s="56"/>
    </row>
    <row r="50" spans="1:6" ht="15.75" customHeight="1" x14ac:dyDescent="0.3">
      <c r="A50" s="9"/>
      <c r="C50" s="56"/>
      <c r="D50" s="56"/>
      <c r="E50" s="56"/>
      <c r="F50" s="56"/>
    </row>
    <row r="51" spans="1:6" ht="15.75" customHeight="1" x14ac:dyDescent="0.3">
      <c r="A51" s="9"/>
      <c r="C51" s="56"/>
      <c r="D51" s="56"/>
      <c r="E51" s="56"/>
      <c r="F51" s="56"/>
    </row>
    <row r="52" spans="1:6" ht="15.75" customHeight="1" x14ac:dyDescent="0.3">
      <c r="A52" s="9"/>
      <c r="C52" s="56"/>
      <c r="D52" s="56"/>
      <c r="E52" s="56"/>
      <c r="F52" s="56"/>
    </row>
    <row r="53" spans="1:6" ht="15.75" customHeight="1" x14ac:dyDescent="0.3">
      <c r="A53" s="9"/>
      <c r="C53" s="56"/>
      <c r="D53" s="56"/>
      <c r="E53" s="56"/>
      <c r="F53" s="56"/>
    </row>
    <row r="54" spans="1:6" ht="15.75" customHeight="1" x14ac:dyDescent="0.3">
      <c r="A54" s="9"/>
      <c r="C54" s="56"/>
      <c r="D54" s="56"/>
      <c r="E54" s="56"/>
      <c r="F54" s="56"/>
    </row>
    <row r="55" spans="1:6" ht="15.75" customHeight="1" x14ac:dyDescent="0.3">
      <c r="A55" s="171"/>
      <c r="B55" s="171"/>
      <c r="C55" s="56"/>
      <c r="D55" s="56"/>
      <c r="E55" s="56"/>
      <c r="F55" s="56"/>
    </row>
    <row r="56" spans="1:6" ht="15.75" customHeight="1" x14ac:dyDescent="0.3">
      <c r="A56" s="23"/>
      <c r="B56" s="23" t="s">
        <v>30</v>
      </c>
      <c r="C56" s="56"/>
      <c r="D56" s="56"/>
      <c r="E56" s="56"/>
      <c r="F56" s="56"/>
    </row>
    <row r="57" spans="1:6" ht="16.5" customHeight="1" x14ac:dyDescent="0.3">
      <c r="A57" s="176"/>
      <c r="B57" s="176"/>
      <c r="C57" s="56"/>
      <c r="D57" s="56"/>
      <c r="E57" s="56"/>
      <c r="F57" s="56"/>
    </row>
    <row r="58" spans="1:6" x14ac:dyDescent="0.3">
      <c r="A58" s="173"/>
      <c r="B58" s="173"/>
      <c r="C58" s="151" t="s">
        <v>29</v>
      </c>
      <c r="D58" s="151"/>
      <c r="E58" s="151"/>
      <c r="F58" s="151"/>
    </row>
    <row r="59" spans="1:6" ht="38.25" customHeight="1" x14ac:dyDescent="0.3">
      <c r="A59" s="174"/>
      <c r="B59" s="175"/>
      <c r="C59" s="55"/>
      <c r="D59" s="25"/>
      <c r="E59" s="152"/>
      <c r="F59" s="152"/>
    </row>
    <row r="60" spans="1:6" ht="10.5" customHeight="1" x14ac:dyDescent="0.3">
      <c r="A60" s="173"/>
      <c r="B60" s="173"/>
      <c r="C60" s="55"/>
      <c r="D60" s="58"/>
      <c r="E60" s="152"/>
      <c r="F60" s="152"/>
    </row>
    <row r="61" spans="1:6" ht="25.5" customHeight="1" x14ac:dyDescent="0.3">
      <c r="A61" s="55"/>
      <c r="B61" s="55"/>
      <c r="C61" s="55"/>
      <c r="D61" s="58"/>
      <c r="E61" s="59"/>
      <c r="F61" s="59"/>
    </row>
    <row r="62" spans="1:6" ht="16.5" customHeight="1" x14ac:dyDescent="0.3">
      <c r="A62" s="172"/>
      <c r="B62" s="172"/>
      <c r="C62" s="25"/>
      <c r="D62" s="25"/>
      <c r="E62" s="152"/>
      <c r="F62" s="152"/>
    </row>
    <row r="63" spans="1:6" x14ac:dyDescent="0.3">
      <c r="A63" s="173"/>
      <c r="B63" s="173"/>
      <c r="C63" s="55"/>
      <c r="D63" s="58"/>
      <c r="E63" s="152"/>
      <c r="F63" s="152"/>
    </row>
    <row r="64" spans="1:6" x14ac:dyDescent="0.3">
      <c r="A64" s="45"/>
      <c r="B64" s="45"/>
      <c r="C64" s="45"/>
    </row>
  </sheetData>
  <mergeCells count="31">
    <mergeCell ref="A10:F10"/>
    <mergeCell ref="E1:F1"/>
    <mergeCell ref="C3:F3"/>
    <mergeCell ref="C5:F5"/>
    <mergeCell ref="C7:G7"/>
    <mergeCell ref="C8:F9"/>
    <mergeCell ref="C2:F2"/>
    <mergeCell ref="C4:F4"/>
    <mergeCell ref="A57:B57"/>
    <mergeCell ref="B11:F11"/>
    <mergeCell ref="A12:A14"/>
    <mergeCell ref="B12:B14"/>
    <mergeCell ref="C12:C14"/>
    <mergeCell ref="D12:D14"/>
    <mergeCell ref="E12:E14"/>
    <mergeCell ref="F12:F14"/>
    <mergeCell ref="A40:B40"/>
    <mergeCell ref="A41:B41"/>
    <mergeCell ref="A42:B42"/>
    <mergeCell ref="A47:F47"/>
    <mergeCell ref="A55:B55"/>
    <mergeCell ref="A62:B62"/>
    <mergeCell ref="E62:F62"/>
    <mergeCell ref="A63:B63"/>
    <mergeCell ref="E63:F63"/>
    <mergeCell ref="A58:B58"/>
    <mergeCell ref="C58:F58"/>
    <mergeCell ref="A59:B59"/>
    <mergeCell ref="E59:F59"/>
    <mergeCell ref="A60:B60"/>
    <mergeCell ref="E60:F60"/>
  </mergeCell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C7" sqref="C7:G7"/>
    </sheetView>
  </sheetViews>
  <sheetFormatPr defaultColWidth="9.140625" defaultRowHeight="18.75" x14ac:dyDescent="0.3"/>
  <cols>
    <col min="1" max="1" width="6.42578125" style="15" bestFit="1" customWidth="1"/>
    <col min="2" max="2" width="76.7109375" style="9" customWidth="1"/>
    <col min="3" max="3" width="9" style="16" bestFit="1" customWidth="1"/>
    <col min="4" max="4" width="12" style="15" customWidth="1"/>
    <col min="5" max="5" width="10.140625" style="60" customWidth="1"/>
    <col min="6" max="6" width="22.140625" style="60" customWidth="1"/>
    <col min="7" max="16384" width="9.140625" style="9"/>
  </cols>
  <sheetData>
    <row r="1" spans="1:10" x14ac:dyDescent="0.3">
      <c r="B1" s="88"/>
      <c r="C1" s="129"/>
      <c r="D1" s="132"/>
      <c r="E1" s="169" t="s">
        <v>0</v>
      </c>
      <c r="F1" s="169"/>
      <c r="G1" s="88"/>
    </row>
    <row r="2" spans="1:10" x14ac:dyDescent="0.3">
      <c r="B2" s="88" t="s">
        <v>1</v>
      </c>
      <c r="C2" s="151" t="s">
        <v>72</v>
      </c>
      <c r="D2" s="151"/>
      <c r="E2" s="151"/>
      <c r="F2" s="151"/>
      <c r="G2" s="88"/>
    </row>
    <row r="3" spans="1:10" ht="22.9" customHeight="1" x14ac:dyDescent="0.3">
      <c r="A3" s="16"/>
      <c r="B3" s="18"/>
      <c r="C3" s="170"/>
      <c r="D3" s="170"/>
      <c r="E3" s="170"/>
      <c r="F3" s="170"/>
      <c r="G3" s="88"/>
    </row>
    <row r="4" spans="1:10" ht="27.6" customHeight="1" x14ac:dyDescent="0.3">
      <c r="A4" s="16"/>
      <c r="B4" s="21" t="s">
        <v>3</v>
      </c>
      <c r="C4" s="151" t="s">
        <v>72</v>
      </c>
      <c r="D4" s="151"/>
      <c r="E4" s="151"/>
      <c r="F4" s="151"/>
      <c r="G4" s="88"/>
    </row>
    <row r="5" spans="1:10" ht="21.75" customHeight="1" x14ac:dyDescent="0.3">
      <c r="B5" s="21"/>
      <c r="C5" s="170"/>
      <c r="D5" s="170"/>
      <c r="E5" s="170"/>
      <c r="F5" s="170"/>
      <c r="G5" s="88"/>
    </row>
    <row r="6" spans="1:10" ht="11.25" customHeight="1" x14ac:dyDescent="0.3">
      <c r="B6" s="21"/>
      <c r="C6" s="130"/>
      <c r="D6" s="130"/>
      <c r="E6" s="130"/>
      <c r="F6" s="130"/>
      <c r="G6" s="88"/>
    </row>
    <row r="7" spans="1:10" s="24" customFormat="1" ht="26.25" customHeight="1" x14ac:dyDescent="0.25">
      <c r="A7" s="16"/>
      <c r="B7" s="22" t="s">
        <v>4</v>
      </c>
      <c r="C7" s="171" t="s">
        <v>5</v>
      </c>
      <c r="D7" s="171"/>
      <c r="E7" s="171"/>
      <c r="F7" s="171"/>
      <c r="G7" s="171"/>
    </row>
    <row r="8" spans="1:10" ht="102" customHeight="1" x14ac:dyDescent="0.3">
      <c r="B8" s="22" t="s">
        <v>6</v>
      </c>
      <c r="C8" s="170" t="s">
        <v>7</v>
      </c>
      <c r="D8" s="170"/>
      <c r="E8" s="170"/>
      <c r="F8" s="170"/>
      <c r="G8" s="88"/>
      <c r="J8" s="15"/>
    </row>
    <row r="9" spans="1:10" ht="18.75" customHeight="1" x14ac:dyDescent="0.3">
      <c r="B9" s="22"/>
      <c r="C9" s="170"/>
      <c r="D9" s="170"/>
      <c r="E9" s="170"/>
      <c r="F9" s="170"/>
      <c r="G9" s="88"/>
      <c r="J9" s="15"/>
    </row>
    <row r="10" spans="1:10" ht="30" customHeight="1" x14ac:dyDescent="0.3">
      <c r="A10" s="153" t="s">
        <v>115</v>
      </c>
      <c r="B10" s="153"/>
      <c r="C10" s="153"/>
      <c r="D10" s="153"/>
      <c r="E10" s="153"/>
      <c r="F10" s="153"/>
      <c r="J10" s="15"/>
    </row>
    <row r="11" spans="1:10" ht="29.25" customHeight="1" thickBot="1" x14ac:dyDescent="0.35">
      <c r="A11" s="129"/>
      <c r="B11" s="153" t="s">
        <v>8</v>
      </c>
      <c r="C11" s="153"/>
      <c r="D11" s="153"/>
      <c r="E11" s="153"/>
      <c r="F11" s="153"/>
      <c r="J11" s="15"/>
    </row>
    <row r="12" spans="1:10" ht="16.5" customHeight="1" x14ac:dyDescent="0.3">
      <c r="A12" s="154" t="s">
        <v>9</v>
      </c>
      <c r="B12" s="157" t="s">
        <v>10</v>
      </c>
      <c r="C12" s="160" t="s">
        <v>11</v>
      </c>
      <c r="D12" s="157" t="s">
        <v>12</v>
      </c>
      <c r="E12" s="163" t="s">
        <v>13</v>
      </c>
      <c r="F12" s="166" t="s">
        <v>14</v>
      </c>
    </row>
    <row r="13" spans="1:10" ht="21.75" customHeight="1" x14ac:dyDescent="0.3">
      <c r="A13" s="155"/>
      <c r="B13" s="158"/>
      <c r="C13" s="161"/>
      <c r="D13" s="158"/>
      <c r="E13" s="164"/>
      <c r="F13" s="167"/>
    </row>
    <row r="14" spans="1:10" ht="33" customHeight="1" thickBot="1" x14ac:dyDescent="0.35">
      <c r="A14" s="156"/>
      <c r="B14" s="159"/>
      <c r="C14" s="162"/>
      <c r="D14" s="159"/>
      <c r="E14" s="165"/>
      <c r="F14" s="168"/>
    </row>
    <row r="15" spans="1:10" x14ac:dyDescent="0.3">
      <c r="A15" s="26">
        <v>1</v>
      </c>
      <c r="B15" s="27">
        <v>2</v>
      </c>
      <c r="C15" s="28">
        <v>3</v>
      </c>
      <c r="D15" s="27">
        <v>4</v>
      </c>
      <c r="E15" s="29">
        <v>5</v>
      </c>
      <c r="F15" s="30">
        <v>6</v>
      </c>
    </row>
    <row r="16" spans="1:10" customFormat="1" ht="37.5" x14ac:dyDescent="0.3">
      <c r="A16" s="26"/>
      <c r="B16" s="28" t="s">
        <v>94</v>
      </c>
      <c r="C16" s="28"/>
      <c r="D16" s="27"/>
      <c r="E16" s="29"/>
      <c r="F16" s="30"/>
      <c r="G16" s="9"/>
    </row>
    <row r="17" spans="1:7" customFormat="1" x14ac:dyDescent="0.3">
      <c r="A17" s="7">
        <v>1</v>
      </c>
      <c r="B17" s="61" t="s">
        <v>95</v>
      </c>
      <c r="C17" s="11" t="s">
        <v>47</v>
      </c>
      <c r="D17" s="12">
        <v>42</v>
      </c>
      <c r="E17" s="82">
        <v>10</v>
      </c>
      <c r="F17" s="14">
        <f t="shared" ref="F17:F23" si="0">D17*E17</f>
        <v>420</v>
      </c>
      <c r="G17" s="9"/>
    </row>
    <row r="18" spans="1:7" customFormat="1" x14ac:dyDescent="0.3">
      <c r="A18" s="7">
        <v>2</v>
      </c>
      <c r="B18" s="35" t="s">
        <v>116</v>
      </c>
      <c r="C18" s="11" t="s">
        <v>17</v>
      </c>
      <c r="D18" s="12">
        <v>50</v>
      </c>
      <c r="E18" s="82">
        <v>62</v>
      </c>
      <c r="F18" s="14">
        <f t="shared" si="0"/>
        <v>3100</v>
      </c>
      <c r="G18" s="9"/>
    </row>
    <row r="19" spans="1:7" customFormat="1" x14ac:dyDescent="0.3">
      <c r="A19" s="7">
        <v>3</v>
      </c>
      <c r="B19" s="35" t="s">
        <v>33</v>
      </c>
      <c r="C19" s="11" t="s">
        <v>17</v>
      </c>
      <c r="D19" s="34">
        <v>32.5</v>
      </c>
      <c r="E19" s="38">
        <v>78</v>
      </c>
      <c r="F19" s="14">
        <f t="shared" si="0"/>
        <v>2535</v>
      </c>
      <c r="G19" s="9"/>
    </row>
    <row r="20" spans="1:7" customFormat="1" x14ac:dyDescent="0.3">
      <c r="A20" s="7">
        <v>4</v>
      </c>
      <c r="B20" s="35" t="s">
        <v>117</v>
      </c>
      <c r="C20" s="11" t="s">
        <v>17</v>
      </c>
      <c r="D20" s="34">
        <v>59</v>
      </c>
      <c r="E20" s="38">
        <v>78</v>
      </c>
      <c r="F20" s="14">
        <f t="shared" ref="F20" si="1">D20*E20</f>
        <v>4602</v>
      </c>
      <c r="G20" s="9"/>
    </row>
    <row r="21" spans="1:7" customFormat="1" x14ac:dyDescent="0.3">
      <c r="A21" s="7">
        <v>5</v>
      </c>
      <c r="B21" s="10" t="s">
        <v>51</v>
      </c>
      <c r="C21" s="11" t="s">
        <v>38</v>
      </c>
      <c r="D21" s="34">
        <v>1.2</v>
      </c>
      <c r="E21" s="64">
        <v>1226</v>
      </c>
      <c r="F21" s="14">
        <f t="shared" si="0"/>
        <v>1471.2</v>
      </c>
      <c r="G21" s="9"/>
    </row>
    <row r="22" spans="1:7" customFormat="1" x14ac:dyDescent="0.3">
      <c r="A22" s="7">
        <v>6</v>
      </c>
      <c r="B22" s="10" t="s">
        <v>37</v>
      </c>
      <c r="C22" s="11" t="s">
        <v>38</v>
      </c>
      <c r="D22" s="34">
        <v>20</v>
      </c>
      <c r="E22" s="64">
        <v>946</v>
      </c>
      <c r="F22" s="14">
        <f t="shared" si="0"/>
        <v>18920</v>
      </c>
      <c r="G22" s="9"/>
    </row>
    <row r="23" spans="1:7" customFormat="1" x14ac:dyDescent="0.3">
      <c r="A23" s="7">
        <v>7</v>
      </c>
      <c r="B23" s="10" t="s">
        <v>46</v>
      </c>
      <c r="C23" s="11" t="s">
        <v>41</v>
      </c>
      <c r="D23" s="34">
        <v>8</v>
      </c>
      <c r="E23" s="64">
        <v>3.9</v>
      </c>
      <c r="F23" s="14">
        <f t="shared" si="0"/>
        <v>31.2</v>
      </c>
      <c r="G23" s="9"/>
    </row>
    <row r="24" spans="1:7" customFormat="1" x14ac:dyDescent="0.3">
      <c r="A24" s="7"/>
      <c r="B24" s="10"/>
      <c r="C24" s="11"/>
      <c r="D24" s="34"/>
      <c r="E24" s="64"/>
      <c r="F24" s="14"/>
      <c r="G24" s="9"/>
    </row>
    <row r="25" spans="1:7" ht="20.25" x14ac:dyDescent="0.3">
      <c r="A25" s="73"/>
      <c r="B25" s="28"/>
      <c r="C25" s="11"/>
      <c r="D25" s="34"/>
      <c r="E25" s="64"/>
      <c r="F25" s="37"/>
    </row>
    <row r="26" spans="1:7" x14ac:dyDescent="0.3">
      <c r="A26" s="7"/>
      <c r="B26" s="10"/>
      <c r="C26" s="11"/>
      <c r="D26" s="34"/>
      <c r="E26" s="64"/>
      <c r="F26" s="37"/>
    </row>
    <row r="27" spans="1:7" ht="19.5" thickBot="1" x14ac:dyDescent="0.35">
      <c r="A27" s="91"/>
      <c r="B27" s="92"/>
      <c r="C27" s="93"/>
      <c r="D27" s="94"/>
      <c r="E27" s="95"/>
      <c r="F27" s="96"/>
    </row>
    <row r="28" spans="1:7" s="41" customFormat="1" ht="21.75" customHeight="1" x14ac:dyDescent="0.3">
      <c r="A28" s="177" t="s">
        <v>25</v>
      </c>
      <c r="B28" s="178"/>
      <c r="C28" s="97"/>
      <c r="D28" s="97"/>
      <c r="E28" s="98"/>
      <c r="F28" s="99">
        <f>SUM(F17:F27)</f>
        <v>31079.4</v>
      </c>
    </row>
    <row r="29" spans="1:7" s="41" customFormat="1" ht="21.75" customHeight="1" x14ac:dyDescent="0.3">
      <c r="A29" s="179" t="s">
        <v>26</v>
      </c>
      <c r="B29" s="180"/>
      <c r="C29" s="42"/>
      <c r="D29" s="42"/>
      <c r="E29" s="43"/>
      <c r="F29" s="44">
        <f>F28*0.18</f>
        <v>5594.2920000000004</v>
      </c>
    </row>
    <row r="30" spans="1:7" s="41" customFormat="1" ht="21.75" customHeight="1" thickBot="1" x14ac:dyDescent="0.35">
      <c r="A30" s="181" t="s">
        <v>27</v>
      </c>
      <c r="B30" s="182"/>
      <c r="C30" s="46"/>
      <c r="D30" s="46"/>
      <c r="E30" s="47"/>
      <c r="F30" s="48">
        <f>SUM(F28:F29)</f>
        <v>36673.692000000003</v>
      </c>
    </row>
    <row r="31" spans="1:7" s="41" customFormat="1" ht="18.75" customHeight="1" x14ac:dyDescent="0.3">
      <c r="A31" s="49"/>
      <c r="B31" s="49"/>
      <c r="C31" s="50"/>
      <c r="D31" s="50"/>
      <c r="E31" s="51"/>
      <c r="F31" s="52"/>
    </row>
    <row r="32" spans="1:7" s="41" customFormat="1" ht="18.75" customHeight="1" x14ac:dyDescent="0.3">
      <c r="A32" s="49"/>
      <c r="B32" s="49"/>
      <c r="C32" s="50"/>
      <c r="D32" s="50"/>
      <c r="E32" s="51"/>
      <c r="F32" s="52"/>
    </row>
    <row r="33" spans="1:6" s="41" customFormat="1" ht="18.75" customHeight="1" x14ac:dyDescent="0.3">
      <c r="A33" s="49"/>
      <c r="B33" s="49"/>
      <c r="C33" s="50"/>
      <c r="D33" s="50"/>
      <c r="E33" s="51"/>
      <c r="F33" s="52"/>
    </row>
    <row r="34" spans="1:6" ht="18.75" customHeight="1" x14ac:dyDescent="0.3">
      <c r="A34" s="129"/>
      <c r="B34" s="131"/>
      <c r="D34" s="16"/>
      <c r="E34" s="53"/>
      <c r="F34" s="54"/>
    </row>
    <row r="35" spans="1:6" s="45" customFormat="1" x14ac:dyDescent="0.3">
      <c r="A35" s="173" t="s">
        <v>28</v>
      </c>
      <c r="B35" s="173"/>
      <c r="C35" s="173"/>
      <c r="D35" s="173"/>
      <c r="E35" s="173"/>
      <c r="F35" s="173"/>
    </row>
    <row r="36" spans="1:6" ht="18.75" customHeight="1" x14ac:dyDescent="0.3">
      <c r="A36" s="129"/>
      <c r="B36" s="131"/>
      <c r="C36" s="56"/>
      <c r="D36" s="56"/>
      <c r="E36" s="56" t="s">
        <v>29</v>
      </c>
      <c r="F36" s="56"/>
    </row>
    <row r="37" spans="1:6" ht="15.75" customHeight="1" x14ac:dyDescent="0.3">
      <c r="A37" s="9"/>
      <c r="C37" s="56"/>
      <c r="D37" s="56"/>
      <c r="E37" s="56"/>
      <c r="F37" s="56"/>
    </row>
    <row r="38" spans="1:6" ht="15.75" customHeight="1" x14ac:dyDescent="0.3">
      <c r="A38" s="9"/>
      <c r="C38" s="56"/>
      <c r="D38" s="56"/>
      <c r="E38" s="56"/>
      <c r="F38" s="56"/>
    </row>
    <row r="39" spans="1:6" ht="15.75" customHeight="1" x14ac:dyDescent="0.3">
      <c r="A39" s="9"/>
      <c r="C39" s="56"/>
      <c r="D39" s="56"/>
      <c r="E39" s="56"/>
      <c r="F39" s="56"/>
    </row>
    <row r="40" spans="1:6" ht="15.75" customHeight="1" x14ac:dyDescent="0.3">
      <c r="A40" s="9"/>
      <c r="C40" s="56"/>
      <c r="D40" s="56"/>
      <c r="E40" s="56"/>
      <c r="F40" s="56"/>
    </row>
    <row r="41" spans="1:6" ht="15.75" customHeight="1" x14ac:dyDescent="0.3">
      <c r="A41" s="9"/>
      <c r="C41" s="56"/>
      <c r="D41" s="56"/>
      <c r="E41" s="56"/>
      <c r="F41" s="56"/>
    </row>
    <row r="42" spans="1:6" ht="15.75" customHeight="1" x14ac:dyDescent="0.3">
      <c r="A42" s="9"/>
      <c r="C42" s="56"/>
      <c r="D42" s="56"/>
      <c r="E42" s="56"/>
      <c r="F42" s="56"/>
    </row>
    <row r="43" spans="1:6" ht="15.75" customHeight="1" x14ac:dyDescent="0.3">
      <c r="A43" s="171"/>
      <c r="B43" s="171"/>
      <c r="C43" s="56"/>
      <c r="D43" s="56"/>
      <c r="E43" s="56"/>
      <c r="F43" s="56"/>
    </row>
    <row r="44" spans="1:6" ht="15.75" customHeight="1" x14ac:dyDescent="0.3">
      <c r="A44" s="131"/>
      <c r="B44" s="131" t="s">
        <v>30</v>
      </c>
      <c r="C44" s="56"/>
      <c r="D44" s="56"/>
      <c r="E44" s="56"/>
      <c r="F44" s="56"/>
    </row>
    <row r="45" spans="1:6" ht="16.5" customHeight="1" x14ac:dyDescent="0.3">
      <c r="A45" s="176"/>
      <c r="B45" s="176"/>
      <c r="C45" s="56"/>
      <c r="D45" s="56"/>
      <c r="E45" s="56"/>
      <c r="F45" s="56"/>
    </row>
    <row r="46" spans="1:6" x14ac:dyDescent="0.3">
      <c r="A46" s="173"/>
      <c r="B46" s="173"/>
      <c r="C46" s="151" t="s">
        <v>29</v>
      </c>
      <c r="D46" s="151"/>
      <c r="E46" s="151"/>
      <c r="F46" s="151"/>
    </row>
    <row r="47" spans="1:6" ht="38.25" customHeight="1" x14ac:dyDescent="0.3">
      <c r="A47" s="174"/>
      <c r="B47" s="175"/>
      <c r="C47" s="134"/>
      <c r="D47" s="129"/>
      <c r="E47" s="152"/>
      <c r="F47" s="152"/>
    </row>
    <row r="48" spans="1:6" ht="10.5" customHeight="1" x14ac:dyDescent="0.3">
      <c r="A48" s="173"/>
      <c r="B48" s="173"/>
      <c r="C48" s="134"/>
      <c r="D48" s="132"/>
      <c r="E48" s="152"/>
      <c r="F48" s="152"/>
    </row>
    <row r="49" spans="1:6" ht="25.5" customHeight="1" x14ac:dyDescent="0.3">
      <c r="A49" s="134"/>
      <c r="B49" s="134"/>
      <c r="C49" s="134"/>
      <c r="D49" s="132"/>
      <c r="E49" s="133"/>
      <c r="F49" s="133"/>
    </row>
    <row r="50" spans="1:6" ht="16.5" customHeight="1" x14ac:dyDescent="0.3">
      <c r="A50" s="172"/>
      <c r="B50" s="172"/>
      <c r="C50" s="129"/>
      <c r="D50" s="129"/>
      <c r="E50" s="152"/>
      <c r="F50" s="152"/>
    </row>
    <row r="51" spans="1:6" x14ac:dyDescent="0.3">
      <c r="A51" s="173"/>
      <c r="B51" s="173"/>
      <c r="C51" s="134"/>
      <c r="D51" s="132"/>
      <c r="E51" s="152"/>
      <c r="F51" s="152"/>
    </row>
    <row r="52" spans="1:6" x14ac:dyDescent="0.3">
      <c r="A52" s="45"/>
      <c r="B52" s="45"/>
      <c r="C52" s="45"/>
    </row>
  </sheetData>
  <mergeCells count="31">
    <mergeCell ref="A50:B50"/>
    <mergeCell ref="E50:F50"/>
    <mergeCell ref="A51:B51"/>
    <mergeCell ref="E51:F51"/>
    <mergeCell ref="C2:F2"/>
    <mergeCell ref="C4:F4"/>
    <mergeCell ref="A46:B46"/>
    <mergeCell ref="C46:F46"/>
    <mergeCell ref="A47:B47"/>
    <mergeCell ref="E47:F47"/>
    <mergeCell ref="A48:B48"/>
    <mergeCell ref="E48:F48"/>
    <mergeCell ref="A28:B28"/>
    <mergeCell ref="A29:B29"/>
    <mergeCell ref="A30:B30"/>
    <mergeCell ref="A35:F35"/>
    <mergeCell ref="A43:B43"/>
    <mergeCell ref="A45:B45"/>
    <mergeCell ref="B11:F11"/>
    <mergeCell ref="A12:A14"/>
    <mergeCell ref="B12:B14"/>
    <mergeCell ref="C12:C14"/>
    <mergeCell ref="D12:D14"/>
    <mergeCell ref="E12:E14"/>
    <mergeCell ref="F12:F14"/>
    <mergeCell ref="A10:F10"/>
    <mergeCell ref="E1:F1"/>
    <mergeCell ref="C3:F3"/>
    <mergeCell ref="C5:F5"/>
    <mergeCell ref="C7:G7"/>
    <mergeCell ref="C8:F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F2-2018 beton</vt:lpstr>
      <vt:lpstr>F2-2019 hörgü,suvaq</vt:lpstr>
      <vt:lpstr>f2-2020-beton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Toshiba</cp:lastModifiedBy>
  <dcterms:created xsi:type="dcterms:W3CDTF">2015-06-05T18:19:34Z</dcterms:created>
  <dcterms:modified xsi:type="dcterms:W3CDTF">2022-10-20T07:13:53Z</dcterms:modified>
</cp:coreProperties>
</file>