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filterPrivacy="1" defaultThemeVersion="124226"/>
  <xr:revisionPtr revIDLastSave="0" documentId="13_ncr:1_{7C2ED221-5EE2-4EDF-BB3D-9DA7EE535A98}" xr6:coauthVersionLast="46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05" sheetId="3" r:id="rId1"/>
    <sheet name="may2018" sheetId="4" r:id="rId2"/>
    <sheet name="mar21" sheetId="5" r:id="rId3"/>
    <sheet name="apre 21" sheetId="6" r:id="rId4"/>
    <sheet name="may21" sheetId="7" r:id="rId5"/>
    <sheet name="iyun2018" sheetId="8" r:id="rId6"/>
    <sheet name="iyul2018" sheetId="9" r:id="rId7"/>
    <sheet name="avq2018" sheetId="10" r:id="rId8"/>
    <sheet name="sen2018" sheetId="11" r:id="rId9"/>
    <sheet name="okt2018" sheetId="12" r:id="rId10"/>
    <sheet name="noyabr2018" sheetId="13" r:id="rId11"/>
    <sheet name="dek 2018" sheetId="14" r:id="rId12"/>
    <sheet name="yanvar2019" sheetId="15" r:id="rId13"/>
    <sheet name="fevral2019" sheetId="16" r:id="rId14"/>
    <sheet name="mart2019" sheetId="17" r:id="rId15"/>
    <sheet name="aprel2019" sheetId="18" r:id="rId16"/>
    <sheet name="may2019" sheetId="19" r:id="rId17"/>
    <sheet name="29may2019" sheetId="20" r:id="rId18"/>
    <sheet name="iyun2019" sheetId="21" r:id="rId19"/>
    <sheet name="Лист1" sheetId="22" r:id="rId20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8" i="13" l="1"/>
  <c r="F59" i="13"/>
  <c r="F60" i="13"/>
  <c r="F25" i="5"/>
  <c r="F28" i="21"/>
  <c r="F27" i="21"/>
  <c r="F26" i="21"/>
  <c r="F25" i="21"/>
  <c r="F24" i="21"/>
  <c r="F23" i="21"/>
  <c r="F22" i="21"/>
  <c r="F21" i="21"/>
  <c r="F20" i="21"/>
  <c r="F19" i="21"/>
  <c r="F18" i="21"/>
  <c r="F17" i="21"/>
  <c r="F33" i="20"/>
  <c r="F32" i="20"/>
  <c r="F31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33" i="19"/>
  <c r="F32" i="19"/>
  <c r="F31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34" i="18"/>
  <c r="F33" i="18"/>
  <c r="F32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34" i="17"/>
  <c r="F33" i="17"/>
  <c r="F32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33" i="16"/>
  <c r="F32" i="16"/>
  <c r="F31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24" i="15"/>
  <c r="F33" i="15"/>
  <c r="F32" i="15"/>
  <c r="F31" i="15"/>
  <c r="F28" i="15"/>
  <c r="F27" i="15"/>
  <c r="F26" i="15"/>
  <c r="F25" i="15"/>
  <c r="F23" i="15"/>
  <c r="E22" i="15"/>
  <c r="F22" i="15" s="1"/>
  <c r="F21" i="15"/>
  <c r="F20" i="15"/>
  <c r="F19" i="15"/>
  <c r="F18" i="15"/>
  <c r="F17" i="15"/>
  <c r="D17" i="10"/>
  <c r="F40" i="8"/>
  <c r="F39" i="8"/>
  <c r="F38" i="8"/>
  <c r="F24" i="9"/>
  <c r="D17" i="8"/>
  <c r="F25" i="7"/>
  <c r="F39" i="6"/>
  <c r="F31" i="14"/>
  <c r="F34" i="14"/>
  <c r="F60" i="12"/>
  <c r="F58" i="12"/>
  <c r="F31" i="11"/>
  <c r="F32" i="10"/>
  <c r="F37" i="8"/>
  <c r="F40" i="7"/>
  <c r="F32" i="14"/>
  <c r="F33" i="13"/>
  <c r="F31" i="13"/>
  <c r="F33" i="12"/>
  <c r="F32" i="12"/>
  <c r="F59" i="12"/>
  <c r="F32" i="11"/>
  <c r="F31" i="10"/>
  <c r="F33" i="10"/>
  <c r="F31" i="9"/>
  <c r="F33" i="9"/>
  <c r="F32" i="9"/>
  <c r="F41" i="8"/>
  <c r="F42" i="8"/>
  <c r="F39" i="7"/>
  <c r="F41" i="7"/>
  <c r="F47" i="6"/>
  <c r="F48" i="6"/>
  <c r="F49" i="6"/>
  <c r="F50" i="6"/>
  <c r="F51" i="6"/>
  <c r="F52" i="6"/>
  <c r="F53" i="6"/>
  <c r="F54" i="6"/>
  <c r="F55" i="6"/>
  <c r="F56" i="6"/>
  <c r="F57" i="6"/>
  <c r="F36" i="20" l="1"/>
  <c r="F37" i="20" s="1"/>
  <c r="F38" i="20" s="1"/>
  <c r="F36" i="19"/>
  <c r="F37" i="17"/>
  <c r="F38" i="17" s="1"/>
  <c r="F39" i="17" s="1"/>
  <c r="F63" i="13"/>
  <c r="F64" i="13" s="1"/>
  <c r="F31" i="21"/>
  <c r="F32" i="21" s="1"/>
  <c r="F33" i="21" s="1"/>
  <c r="F37" i="18"/>
  <c r="F38" i="18" s="1"/>
  <c r="F36" i="16"/>
  <c r="F36" i="15"/>
  <c r="F36" i="6"/>
  <c r="F21" i="6"/>
  <c r="F20" i="7"/>
  <c r="F55" i="13"/>
  <c r="F54" i="13"/>
  <c r="F53" i="13"/>
  <c r="F52" i="13"/>
  <c r="F51" i="13"/>
  <c r="E50" i="13"/>
  <c r="F50" i="13" s="1"/>
  <c r="F49" i="13"/>
  <c r="F48" i="13"/>
  <c r="F47" i="13"/>
  <c r="F46" i="13"/>
  <c r="F45" i="13"/>
  <c r="F54" i="12"/>
  <c r="F53" i="12"/>
  <c r="F52" i="12"/>
  <c r="F51" i="12"/>
  <c r="F49" i="12"/>
  <c r="F48" i="12"/>
  <c r="F47" i="12"/>
  <c r="F46" i="12"/>
  <c r="F45" i="12"/>
  <c r="F44" i="12"/>
  <c r="F43" i="12"/>
  <c r="F28" i="14"/>
  <c r="F27" i="14"/>
  <c r="F26" i="14"/>
  <c r="F25" i="14"/>
  <c r="F23" i="14"/>
  <c r="E22" i="14"/>
  <c r="F22" i="14" s="1"/>
  <c r="F21" i="14"/>
  <c r="F20" i="14"/>
  <c r="F19" i="14"/>
  <c r="F18" i="14"/>
  <c r="F17" i="14"/>
  <c r="F28" i="13"/>
  <c r="F27" i="13"/>
  <c r="F26" i="13"/>
  <c r="F25" i="13"/>
  <c r="F23" i="13"/>
  <c r="F22" i="13"/>
  <c r="F21" i="13"/>
  <c r="F20" i="13"/>
  <c r="F19" i="13"/>
  <c r="F18" i="13"/>
  <c r="F17" i="13"/>
  <c r="F28" i="12"/>
  <c r="F27" i="12"/>
  <c r="F26" i="12"/>
  <c r="F25" i="12"/>
  <c r="F23" i="12"/>
  <c r="F22" i="12"/>
  <c r="F21" i="12"/>
  <c r="F20" i="12"/>
  <c r="F19" i="12"/>
  <c r="F18" i="12"/>
  <c r="F17" i="12"/>
  <c r="F28" i="11"/>
  <c r="F27" i="11"/>
  <c r="F26" i="11"/>
  <c r="F25" i="11"/>
  <c r="F23" i="11"/>
  <c r="F22" i="11"/>
  <c r="F21" i="11"/>
  <c r="F20" i="11"/>
  <c r="F19" i="11"/>
  <c r="F18" i="11"/>
  <c r="F17" i="11"/>
  <c r="F28" i="10"/>
  <c r="F27" i="10"/>
  <c r="F26" i="10"/>
  <c r="F25" i="10"/>
  <c r="F23" i="10"/>
  <c r="F22" i="10"/>
  <c r="F21" i="10"/>
  <c r="F20" i="10"/>
  <c r="F19" i="10"/>
  <c r="F18" i="10"/>
  <c r="F17" i="10"/>
  <c r="F37" i="19" l="1"/>
  <c r="F38" i="19" s="1"/>
  <c r="F65" i="13"/>
  <c r="F39" i="18"/>
  <c r="F37" i="16"/>
  <c r="F38" i="16" s="1"/>
  <c r="F37" i="15"/>
  <c r="F38" i="15" s="1"/>
  <c r="F35" i="14"/>
  <c r="F36" i="14" s="1"/>
  <c r="F37" i="14" s="1"/>
  <c r="F69" i="12"/>
  <c r="F54" i="11"/>
  <c r="F54" i="10"/>
  <c r="F70" i="12" l="1"/>
  <c r="F71" i="12" s="1"/>
  <c r="F55" i="11"/>
  <c r="F56" i="11" s="1"/>
  <c r="F55" i="10"/>
  <c r="F56" i="10" s="1"/>
  <c r="F34" i="8"/>
  <c r="F33" i="8"/>
  <c r="F32" i="8"/>
  <c r="F31" i="8"/>
  <c r="F30" i="8"/>
  <c r="F32" i="7"/>
  <c r="F33" i="7"/>
  <c r="F34" i="7"/>
  <c r="F35" i="7"/>
  <c r="F36" i="7"/>
  <c r="D31" i="7"/>
  <c r="F31" i="7" s="1"/>
  <c r="F28" i="9"/>
  <c r="F27" i="9"/>
  <c r="F26" i="9"/>
  <c r="F25" i="9"/>
  <c r="F23" i="9"/>
  <c r="F22" i="9"/>
  <c r="F21" i="9"/>
  <c r="F20" i="9"/>
  <c r="F19" i="9"/>
  <c r="F18" i="9"/>
  <c r="F17" i="9"/>
  <c r="F54" i="9" l="1"/>
  <c r="F55" i="9" l="1"/>
  <c r="F56" i="9" s="1"/>
  <c r="F28" i="8"/>
  <c r="F27" i="8"/>
  <c r="F26" i="8"/>
  <c r="F25" i="8"/>
  <c r="F23" i="8"/>
  <c r="F22" i="8"/>
  <c r="F21" i="8"/>
  <c r="F20" i="8"/>
  <c r="F19" i="8"/>
  <c r="F18" i="8"/>
  <c r="F17" i="8"/>
  <c r="F43" i="8" l="1"/>
  <c r="F44" i="8" s="1"/>
  <c r="F45" i="8" s="1"/>
  <c r="F29" i="7"/>
  <c r="F28" i="7"/>
  <c r="F27" i="7"/>
  <c r="F26" i="7"/>
  <c r="F24" i="7"/>
  <c r="F23" i="7"/>
  <c r="F22" i="7"/>
  <c r="F21" i="7"/>
  <c r="F19" i="7"/>
  <c r="F18" i="7"/>
  <c r="F17" i="7"/>
  <c r="F34" i="6"/>
  <c r="D19" i="6"/>
  <c r="D22" i="6"/>
  <c r="F22" i="6" s="1"/>
  <c r="D37" i="6"/>
  <c r="F37" i="6" s="1"/>
  <c r="F44" i="6"/>
  <c r="F43" i="6"/>
  <c r="F42" i="6"/>
  <c r="F41" i="6"/>
  <c r="F40" i="6"/>
  <c r="F38" i="6"/>
  <c r="F35" i="6"/>
  <c r="F33" i="6"/>
  <c r="F32" i="6"/>
  <c r="F23" i="6"/>
  <c r="F43" i="7" l="1"/>
  <c r="D23" i="5"/>
  <c r="F23" i="5" s="1"/>
  <c r="F29" i="6"/>
  <c r="F28" i="6"/>
  <c r="F27" i="6"/>
  <c r="F26" i="6"/>
  <c r="F24" i="6"/>
  <c r="F20" i="6"/>
  <c r="F19" i="6"/>
  <c r="F18" i="6"/>
  <c r="F17" i="6"/>
  <c r="F29" i="5"/>
  <c r="F28" i="5"/>
  <c r="F27" i="5"/>
  <c r="F26" i="5"/>
  <c r="F24" i="5"/>
  <c r="F22" i="5"/>
  <c r="F21" i="5"/>
  <c r="F20" i="5"/>
  <c r="F18" i="5"/>
  <c r="F17" i="5"/>
  <c r="F18" i="4"/>
  <c r="F19" i="4"/>
  <c r="F20" i="4"/>
  <c r="F10" i="4"/>
  <c r="F17" i="4"/>
  <c r="F15" i="4"/>
  <c r="F13" i="4"/>
  <c r="F12" i="4"/>
  <c r="F11" i="4"/>
  <c r="F20" i="3"/>
  <c r="F18" i="3"/>
  <c r="F17" i="3"/>
  <c r="F22" i="3"/>
  <c r="F21" i="3"/>
  <c r="F19" i="3"/>
  <c r="F44" i="7" l="1"/>
  <c r="F45" i="7" s="1"/>
  <c r="F58" i="6"/>
  <c r="F32" i="5"/>
  <c r="F14" i="4"/>
  <c r="F23" i="4" s="1"/>
  <c r="F24" i="4" s="1"/>
  <c r="F25" i="4" s="1"/>
  <c r="F35" i="3"/>
  <c r="F36" i="3" s="1"/>
  <c r="F37" i="3" s="1"/>
  <c r="F59" i="6" l="1"/>
  <c r="F60" i="6" s="1"/>
  <c r="F33" i="5"/>
  <c r="F34" i="5" s="1"/>
</calcChain>
</file>

<file path=xl/sharedStrings.xml><?xml version="1.0" encoding="utf-8"?>
<sst xmlns="http://schemas.openxmlformats.org/spreadsheetml/2006/main" count="1164" uniqueCount="180">
  <si>
    <t>İşin adı</t>
  </si>
  <si>
    <t>m³</t>
  </si>
  <si>
    <t>Hidroizolyasiya -2 qat ruberoid, sərilməsi</t>
  </si>
  <si>
    <t>4407119300-Taxta Materialı kub</t>
  </si>
  <si>
    <t>ədəd</t>
  </si>
  <si>
    <t>tn</t>
  </si>
  <si>
    <t>Bünövrənin ekskovatorla  qazıntısı,  qrunt II kateqoriyalı, özüboşaldan avtombilə yüklənməsi və  15 km məsafəyə daşınması</t>
  </si>
  <si>
    <t>Ruberoid  stekloizol "TEXNONİKOL"</t>
  </si>
  <si>
    <t>rulon</t>
  </si>
  <si>
    <t>Forma-2</t>
  </si>
  <si>
    <t>SİFARİŞÇİ:</t>
  </si>
  <si>
    <t>PODRATÇI:</t>
  </si>
  <si>
    <t>MÜQAVİLƏ:</t>
  </si>
  <si>
    <t xml:space="preserve">OBYEKTİN ADI: </t>
  </si>
  <si>
    <t>AKT</t>
  </si>
  <si>
    <t>Sıra
№-si</t>
  </si>
  <si>
    <t>Ölçü
vahidi</t>
  </si>
  <si>
    <t>Miqdarı</t>
  </si>
  <si>
    <t>Vahidin qiyməti,
AZN</t>
  </si>
  <si>
    <t>Ümumi qiymət,
AZN</t>
  </si>
  <si>
    <t>mᶾ</t>
  </si>
  <si>
    <t>Cəmi :</t>
  </si>
  <si>
    <t xml:space="preserve">ƏDV 18 % </t>
  </si>
  <si>
    <t>Yekun cəmi</t>
  </si>
  <si>
    <t xml:space="preserve">Lisenziya № </t>
  </si>
  <si>
    <t>Bünövrənin qazıntısı</t>
  </si>
  <si>
    <t>m²</t>
  </si>
  <si>
    <r>
      <t>m</t>
    </r>
    <r>
      <rPr>
        <sz val="14"/>
        <color theme="1"/>
        <rFont val="Calibri"/>
        <family val="2"/>
        <charset val="204"/>
      </rPr>
      <t>²</t>
    </r>
  </si>
  <si>
    <t>Beton  M100</t>
  </si>
  <si>
    <t xml:space="preserve">                 Təhvil verdi "PODRATÇI":                                          </t>
  </si>
  <si>
    <t xml:space="preserve">       Təhvil aldı "SİFARİŞÇİ":</t>
  </si>
  <si>
    <t>M.Y.</t>
  </si>
  <si>
    <t>Mismar 100</t>
  </si>
  <si>
    <t>kq</t>
  </si>
  <si>
    <t xml:space="preserve">Məftil </t>
  </si>
  <si>
    <t>Çiloz</t>
  </si>
  <si>
    <t>Dübel beton 100</t>
  </si>
  <si>
    <t>Bünövrənin dəmir-beton konstruksyasının qurulması</t>
  </si>
  <si>
    <t>Beton  M350</t>
  </si>
  <si>
    <t>Hazırlıq qatı betonun verilməsi 100mm, B15</t>
  </si>
  <si>
    <t>Sement qum məhlulun verilməsi --30mm, B7,5</t>
  </si>
  <si>
    <t>Bünövrə betonun verilməsi</t>
  </si>
  <si>
    <t>Armatur Katanka F 8</t>
  </si>
  <si>
    <t>Armatur F8 ton</t>
  </si>
  <si>
    <t>Dəmir dirəklər</t>
  </si>
  <si>
    <t xml:space="preserve"> </t>
  </si>
  <si>
    <t>4412994000-  FANER kub</t>
  </si>
  <si>
    <t>7214200000-Armatura</t>
  </si>
  <si>
    <t>Beton qəlibin söküntüsü üçün metalprofildən təhlükəsizlik sahəsinin quraşdırılması</t>
  </si>
  <si>
    <t>m</t>
  </si>
  <si>
    <t>-2 mərtəbənin (zirzəminin) hörgüsü</t>
  </si>
  <si>
    <t>-1 mərtəbənin (zirzəminin) hörgüsü</t>
  </si>
  <si>
    <t>Kərpic 290x190x190</t>
  </si>
  <si>
    <t>2-ci mərtəbədə hörgü işi</t>
  </si>
  <si>
    <t>2-ci mərtəbənin hörgüsü</t>
  </si>
  <si>
    <t>1-ci mərtəbənin hörgüsü</t>
  </si>
  <si>
    <t>1-ci mərtəbədə hörgü işi</t>
  </si>
  <si>
    <t>3-cü mərtəbənin hörgüsü</t>
  </si>
  <si>
    <t>3-cü mərtəbədə hörgü işi</t>
  </si>
  <si>
    <t>4-cü mərtəbənin hörgüsü</t>
  </si>
  <si>
    <t>4-cü mərtəbədə hörgü işi</t>
  </si>
  <si>
    <t xml:space="preserve"> +18,900 səviyyədə qəlibin qurulması və betonlanması</t>
  </si>
  <si>
    <t>5-ci mərtəbədə hörgü işi</t>
  </si>
  <si>
    <t>5-ci mərtəbənin hörgüsü</t>
  </si>
  <si>
    <t>6-cı mərtəbənin hörgüsü</t>
  </si>
  <si>
    <t>7-ci mərtəbənin hörgüsü</t>
  </si>
  <si>
    <t>8-ci mərtəbənin hörgüsü</t>
  </si>
  <si>
    <t>9-cu mərtəbənin hörgüsü</t>
  </si>
  <si>
    <t>9-cu mərtəbədə hörgü işi</t>
  </si>
  <si>
    <t>8-ci mərtəbədə hörgü işi</t>
  </si>
  <si>
    <t>7-ci mərtəbədə hörgü işi</t>
  </si>
  <si>
    <t>6-cı mərtəbədə hörgü işi</t>
  </si>
  <si>
    <t>3,4,5,6,7,8,9 mərtəbələrin arakəsmə divarların və havalandırma şaxtaların hörgü işi</t>
  </si>
  <si>
    <t>-1 mərtəbədə (zirzəmi) hörgü işi</t>
  </si>
  <si>
    <t>Bakı şəhəri, Nərimanov rayonu,  M.Əlizadə.X.Şuşinski.azadlıq pros. ünvanında yerləşən çoxmərtəbəli   yaşayış binası</t>
  </si>
  <si>
    <t>"Pearl construction" MMC</t>
  </si>
  <si>
    <t xml:space="preserve">2018ci ilin aprel ayı ərzində yerinə yetirilmiş işlərin həcmi və dəyəri </t>
  </si>
  <si>
    <t xml:space="preserve">16-21  ABCDkordinat oxlarrın əhatə etdiyi </t>
  </si>
  <si>
    <t>m3</t>
  </si>
  <si>
    <t>Bünövrənin -5,100 səviyyədə betonlanması işləri</t>
  </si>
  <si>
    <t xml:space="preserve">         -3,700 səviyyədə sütünların dəmir-beton işləri</t>
  </si>
  <si>
    <t xml:space="preserve"> -3,700 səviyyədə qəlibin qurulması və betonlanması</t>
  </si>
  <si>
    <t xml:space="preserve"> -3,700 səviyyədə rigellrin, diafraqmaların və örtük tavanın dəmir-beton işləri</t>
  </si>
  <si>
    <t xml:space="preserve"> -0,100 səviyyədə qəlibin qurulması və betonlanması</t>
  </si>
  <si>
    <r>
      <rPr>
        <b/>
        <sz val="16"/>
        <color theme="1"/>
        <rFont val="Calibri"/>
        <family val="2"/>
        <charset val="204"/>
      </rPr>
      <t>±</t>
    </r>
    <r>
      <rPr>
        <b/>
        <sz val="16"/>
        <color theme="1"/>
        <rFont val="Times New Roman"/>
        <family val="1"/>
        <charset val="204"/>
      </rPr>
      <t xml:space="preserve"> 0,100 səviyyədə sütünların, rigellərin, diafraqmaların və örtük tavanın dəmir-beton işləri</t>
    </r>
  </si>
  <si>
    <t>- 1 mərtəbəsində hörgü işi</t>
  </si>
  <si>
    <t>Mişardaşı</t>
  </si>
  <si>
    <r>
      <t>m</t>
    </r>
    <r>
      <rPr>
        <sz val="18"/>
        <color theme="1"/>
        <rFont val="Calibri"/>
        <family val="2"/>
        <charset val="204"/>
      </rPr>
      <t>²</t>
    </r>
  </si>
  <si>
    <t xml:space="preserve">                                      M.Y</t>
  </si>
  <si>
    <t>2018 tarix -------------yerinə yetirilən işlər</t>
  </si>
  <si>
    <r>
      <t>m</t>
    </r>
    <r>
      <rPr>
        <sz val="12"/>
        <color theme="1"/>
        <rFont val="Calibri"/>
        <family val="2"/>
        <charset val="204"/>
      </rPr>
      <t>²</t>
    </r>
  </si>
  <si>
    <t xml:space="preserve">                 Təhvil verdi "PODRATÇI":                                      M.Y    </t>
  </si>
  <si>
    <t>"PEARL CONSTRUKRİON"MMC</t>
  </si>
  <si>
    <t>5,100 səviyyədə rigellrin, diafraqmaların və örtük tavanın dəmir-beton işləri</t>
  </si>
  <si>
    <t xml:space="preserve"> 5,100 səviyyədə qəlibin qurulması və betonlanması</t>
  </si>
  <si>
    <t>mismar 70</t>
  </si>
  <si>
    <t xml:space="preserve">  +8,5500 səviyyədə rigellrin, diafraqmaların və örtük tavanın dəmir-beton işləri  2mərtəbə</t>
  </si>
  <si>
    <t xml:space="preserve"> +8,55 səviyyədə qəlibin qurulması və betonlanması</t>
  </si>
  <si>
    <t>Mişardaşı  400x200x400</t>
  </si>
  <si>
    <t xml:space="preserve">2018-ci ilin ---------- ayı ərzində yerinə yetirilmiş işlərin həcmi və dəyəri </t>
  </si>
  <si>
    <t xml:space="preserve">  +12,000 səviyyədə rigellrin, diafraqmaların və örtük tavanın dəmir-beton işləri   3mərt</t>
  </si>
  <si>
    <t xml:space="preserve"> +12,000 səviyyədə qəlibin qurulması və betonlanması</t>
  </si>
  <si>
    <t>Kərpic 200x200x850</t>
  </si>
  <si>
    <t>Mişardaşı   400x400x200</t>
  </si>
  <si>
    <t xml:space="preserve">                 Təhvil verdi "PODRATÇI":                                                                                    M.Y</t>
  </si>
  <si>
    <t>M.Y</t>
  </si>
  <si>
    <t xml:space="preserve">  +15,450 səviyyədə rigellrin, diafraqmaların və örtük tavanın dəmir-beton işləri</t>
  </si>
  <si>
    <t xml:space="preserve"> +15,450 səviyyədə qəlibin qurulması və betonlanması</t>
  </si>
  <si>
    <t xml:space="preserve">  +18,900 səviyyədə rigellrin, diafraqmaların və örtük tavanın dəmir-beton işləri   5mərtəbə</t>
  </si>
  <si>
    <t xml:space="preserve"> +22,350 səviyyədə qəlibin qurulması və betonlanması</t>
  </si>
  <si>
    <t xml:space="preserve"> +25,800 səviyyədə qəlibin qurulması və betonlanması</t>
  </si>
  <si>
    <t>kərpic 190x190x850</t>
  </si>
  <si>
    <t>əd</t>
  </si>
  <si>
    <t>Kərpic 190x190x850</t>
  </si>
  <si>
    <t>"PEARL CONSTRUCTİON"MMC</t>
  </si>
  <si>
    <t xml:space="preserve">  +22,350 səviyyədə rigellrin, diafraqmaların və örtük tavanın dəmir-beton işləri   6mərt.</t>
  </si>
  <si>
    <t xml:space="preserve">  +25,800 səviyyədə rigellrin, diafraqmaların və örtük tavanın dəmir-beton işləri  7mərt.</t>
  </si>
  <si>
    <t xml:space="preserve"> +29,250 səviyyədə qəlibin qurulması və betonlanması</t>
  </si>
  <si>
    <t xml:space="preserve">  +32,700 səviyyədə rigellrin, diafraqmaların və örtük tavanın dəmir-beton işləri</t>
  </si>
  <si>
    <t xml:space="preserve"> +32,700 səviyyədə qəlibin qurulması və betonlanması</t>
  </si>
  <si>
    <t xml:space="preserve"> +36,150 səviyyədə qəlibin qurulması və betonlanması</t>
  </si>
  <si>
    <t>Mismar 70</t>
  </si>
  <si>
    <t xml:space="preserve">          Təhvil aldı "SİFARİŞÇİ":</t>
  </si>
  <si>
    <t xml:space="preserve">                                            M.Y</t>
  </si>
  <si>
    <t xml:space="preserve">   </t>
  </si>
  <si>
    <t xml:space="preserve">             Təhvil aldı "SİFARİŞÇİ":</t>
  </si>
  <si>
    <t>y</t>
  </si>
  <si>
    <t xml:space="preserve"> +39,60 səviyyədə qəlibin qurulması və betonlanması</t>
  </si>
  <si>
    <t>10-cu mərtəbənin hörgüsü</t>
  </si>
  <si>
    <t>11-cu mərtəbənin hörgüsü</t>
  </si>
  <si>
    <t xml:space="preserve"> +43,05 səviyyədə qəlibin qurulması və betonlanması</t>
  </si>
  <si>
    <t>12-cu mərtəbənin hörgüsü</t>
  </si>
  <si>
    <t xml:space="preserve"> +46,50 səviyyədə qəlibin qurulması və betonlanması</t>
  </si>
  <si>
    <t>13-cu mərtəbənin hörgüsü</t>
  </si>
  <si>
    <t>14-cu mərtəbənin hörgüsü</t>
  </si>
  <si>
    <t xml:space="preserve"> +49,95 səviyyədə qəlibin qurulması və betonlanması</t>
  </si>
  <si>
    <t xml:space="preserve">  +29,250 səviyyədə rigellrin, diafraqmaların və örtük tavanın dəmir-beton işləri  7mərt</t>
  </si>
  <si>
    <t xml:space="preserve">  +35,150 səviyyədə rigellrin, diafraqmaların və örtük tavanın dəmir-beton işləri  8mər</t>
  </si>
  <si>
    <t xml:space="preserve">  +39,60 səviyyədə rigellrin, diafraqmaların və örtük tavanın dəmir-beton işləri  9mər</t>
  </si>
  <si>
    <t xml:space="preserve">  +39,60 səviyyədə rigellrin, diafraqmaların və örtük tavanın dəmir-beton işləri  10mər</t>
  </si>
  <si>
    <t xml:space="preserve">  +43,05 səviyyədə rigellrin, diafraqmaların və örtük tavanın dəmir-beton işləri11mər</t>
  </si>
  <si>
    <t xml:space="preserve">  +46,50 səviyyədə rigellrin, diafraqmaların və örtük tavanın dəmir-beton işləri  12mərt</t>
  </si>
  <si>
    <t xml:space="preserve">  +49,95 səviyyədə rigellrin, diafraqmaların və örtük tavanın dəmir-beton işləri   14mərt.</t>
  </si>
  <si>
    <t xml:space="preserve">  +53,40 səviyyədə rigellrin, diafraqmaların və örtük tavanın dəmir-beton işləri   15mərt.</t>
  </si>
  <si>
    <t xml:space="preserve"> +53,40 səviyyədə qəlibin qurulması və betonlanması</t>
  </si>
  <si>
    <t xml:space="preserve">  +57,20 səviyyədə rigellrin, diafraqmaların və örtük tavanın dəmir-beton işləri   maşın şöbəsi</t>
  </si>
  <si>
    <t xml:space="preserve"> +57,20 səviyyədə qəlibin qurulması və betonlanması</t>
  </si>
  <si>
    <t>Armatura</t>
  </si>
  <si>
    <t>Qırmadaşın sərilməsi  qalınlığında   200mm</t>
  </si>
  <si>
    <t>ərazidə  bünövrəaltı svayların betonlanması  BetonB25</t>
  </si>
  <si>
    <t>Armatura A500  F28;25;22;20;18;16;14 A1F8-240</t>
  </si>
  <si>
    <t>FANER kub</t>
  </si>
  <si>
    <t>Taxta Materialı kub</t>
  </si>
  <si>
    <t xml:space="preserve">  FANER kub</t>
  </si>
  <si>
    <t xml:space="preserve">2018-ci ilin ------------ ayı ərzində yerinə yetirilmiş işlərin həcmi və dəyəri </t>
  </si>
  <si>
    <t xml:space="preserve"> FANER kub</t>
  </si>
  <si>
    <t>Mismar70</t>
  </si>
  <si>
    <t xml:space="preserve"> Profil 100x100x2, m </t>
  </si>
  <si>
    <t xml:space="preserve">Profil 40x40x2, m </t>
  </si>
  <si>
    <t xml:space="preserve"> Profil 60x40x2, m </t>
  </si>
  <si>
    <t xml:space="preserve"> Profil 80x40x2, m </t>
  </si>
  <si>
    <t xml:space="preserve"> Profil 80x80x2, m </t>
  </si>
  <si>
    <t xml:space="preserve">2021-ci ilin_________ ayı ərzində yerinə yetirilmiş işlərin həcmi və dəyəri </t>
  </si>
  <si>
    <t xml:space="preserve"> Dam paneli R3 600</t>
  </si>
  <si>
    <t>Kərpic 850x190x190</t>
  </si>
  <si>
    <t>mişarlanmış  əhədg daşı</t>
  </si>
  <si>
    <t>kərpic 290x190x190</t>
  </si>
  <si>
    <t>Mişarlanmış Əhəng daşı</t>
  </si>
  <si>
    <t>Mişarlanmış əhəng daşı</t>
  </si>
  <si>
    <t>Mişarlanmış Əhəngdaşı 200x400x400</t>
  </si>
  <si>
    <t>Mişarlanmış Əhəngdaşə 200x400x400.</t>
  </si>
  <si>
    <t>Mişarlanmış əhəngdaşə</t>
  </si>
  <si>
    <t>Mişarlanmış əhəngdaşı</t>
  </si>
  <si>
    <t>Mişarlanməş əhəngdaşı</t>
  </si>
  <si>
    <t>12-cu mərtəbədə hörgü işi</t>
  </si>
  <si>
    <t>11-cu mərtəbədə hörgü işi</t>
  </si>
  <si>
    <t>10-cu mərtəbədə hörgü işi</t>
  </si>
  <si>
    <t>13-cu mərtəbədə hörgü işi</t>
  </si>
  <si>
    <t>14-cu mərtəbədə hörgü işi</t>
  </si>
  <si>
    <t>Mişarlanmış əhəhgdaşə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</si>
</sst>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1" x14ac:knownFonts="1">
    <font>
      <sz val="11"/>
      <color theme="1"/>
      <name val="Calibri"/>
      <family val="2"/>
      <charset val="204"/>
      <scheme val="minor"/>
    </font>
    <font>
      <sz val="18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sz val="22"/>
      <color theme="1"/>
      <name val="Times New Roman"/>
      <family val="1"/>
      <charset val="204"/>
    </font>
    <font>
      <b/>
      <i/>
      <sz val="18"/>
      <color theme="1"/>
      <name val="Times New Roman"/>
      <family val="1"/>
      <charset val="204"/>
    </font>
    <font>
      <i/>
      <sz val="18"/>
      <color theme="1"/>
      <name val="Times New Roman"/>
      <family val="1"/>
      <charset val="204"/>
    </font>
    <font>
      <b/>
      <i/>
      <sz val="16"/>
      <color theme="1"/>
      <name val="Times New Roman"/>
      <family val="1"/>
      <charset val="204"/>
    </font>
    <font>
      <i/>
      <sz val="16"/>
      <color theme="1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</font>
    <font>
      <b/>
      <sz val="16"/>
      <color theme="1"/>
      <name val="Calibri"/>
      <family val="2"/>
      <charset val="204"/>
    </font>
    <font>
      <b/>
      <sz val="16"/>
      <color theme="1"/>
      <name val="Times New Roman"/>
      <family val="2"/>
      <charset val="204"/>
    </font>
    <font>
      <sz val="12"/>
      <color theme="1"/>
      <name val="Times New Roman"/>
      <family val="1"/>
      <charset val="204"/>
    </font>
    <font>
      <sz val="18"/>
      <color theme="1"/>
      <name val="Calibri"/>
      <family val="2"/>
      <charset val="204"/>
    </font>
    <font>
      <b/>
      <u/>
      <sz val="18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</font>
    <font>
      <b/>
      <i/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b/>
      <u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55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3" fillId="2" borderId="13" xfId="0" applyNumberFormat="1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2" fontId="4" fillId="2" borderId="13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/>
    </xf>
    <xf numFmtId="2" fontId="6" fillId="2" borderId="11" xfId="0" applyNumberFormat="1" applyFont="1" applyFill="1" applyBorder="1" applyAlignment="1">
      <alignment horizontal="center" vertical="center"/>
    </xf>
    <xf numFmtId="0" fontId="7" fillId="2" borderId="0" xfId="0" applyFont="1" applyFill="1"/>
    <xf numFmtId="0" fontId="7" fillId="2" borderId="14" xfId="0" applyFont="1" applyFill="1" applyBorder="1" applyAlignment="1">
      <alignment horizontal="center" vertical="center"/>
    </xf>
    <xf numFmtId="2" fontId="7" fillId="2" borderId="14" xfId="0" applyNumberFormat="1" applyFont="1" applyFill="1" applyBorder="1" applyAlignment="1">
      <alignment horizontal="center" vertical="center"/>
    </xf>
    <xf numFmtId="2" fontId="6" fillId="2" borderId="15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/>
    </xf>
    <xf numFmtId="2" fontId="9" fillId="2" borderId="0" xfId="0" applyNumberFormat="1" applyFont="1" applyFill="1" applyAlignment="1">
      <alignment horizontal="center" vertical="center"/>
    </xf>
    <xf numFmtId="2" fontId="8" fillId="2" borderId="0" xfId="0" applyNumberFormat="1" applyFont="1" applyFill="1" applyAlignment="1">
      <alignment horizontal="center" vertical="center"/>
    </xf>
    <xf numFmtId="0" fontId="9" fillId="2" borderId="0" xfId="0" applyFont="1" applyFill="1"/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11" fillId="0" borderId="7" xfId="0" applyFont="1" applyBorder="1" applyAlignment="1">
      <alignment vertical="center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/>
    </xf>
    <xf numFmtId="2" fontId="12" fillId="2" borderId="13" xfId="0" applyNumberFormat="1" applyFont="1" applyFill="1" applyBorder="1" applyAlignment="1">
      <alignment horizontal="center" vertical="center" wrapText="1"/>
    </xf>
    <xf numFmtId="0" fontId="12" fillId="2" borderId="0" xfId="0" applyFont="1" applyFill="1"/>
    <xf numFmtId="164" fontId="12" fillId="0" borderId="1" xfId="0" applyNumberFormat="1" applyFont="1" applyBorder="1" applyAlignment="1">
      <alignment horizontal="right"/>
    </xf>
    <xf numFmtId="0" fontId="12" fillId="2" borderId="1" xfId="0" applyFont="1" applyFill="1" applyBorder="1" applyAlignment="1">
      <alignment horizontal="left" vertical="center"/>
    </xf>
    <xf numFmtId="2" fontId="12" fillId="2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2" fontId="12" fillId="2" borderId="2" xfId="0" applyNumberFormat="1" applyFont="1" applyFill="1" applyBorder="1" applyAlignment="1">
      <alignment vertical="center" wrapText="1"/>
    </xf>
    <xf numFmtId="0" fontId="3" fillId="2" borderId="0" xfId="0" applyFont="1" applyFill="1" applyAlignment="1">
      <alignment horizontal="center" vertical="center" wrapText="1"/>
    </xf>
    <xf numFmtId="164" fontId="12" fillId="0" borderId="2" xfId="0" applyNumberFormat="1" applyFont="1" applyBorder="1" applyAlignment="1">
      <alignment horizontal="right"/>
    </xf>
    <xf numFmtId="2" fontId="1" fillId="2" borderId="0" xfId="0" applyNumberFormat="1" applyFont="1" applyFill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center" vertical="center"/>
    </xf>
    <xf numFmtId="2" fontId="3" fillId="2" borderId="0" xfId="0" applyNumberFormat="1" applyFont="1" applyFill="1" applyAlignment="1">
      <alignment vertical="center"/>
    </xf>
    <xf numFmtId="1" fontId="3" fillId="2" borderId="2" xfId="0" applyNumberFormat="1" applyFont="1" applyFill="1" applyBorder="1" applyAlignment="1">
      <alignment horizontal="center" vertical="center"/>
    </xf>
    <xf numFmtId="1" fontId="12" fillId="2" borderId="2" xfId="0" applyNumberFormat="1" applyFont="1" applyFill="1" applyBorder="1" applyAlignment="1">
      <alignment vertical="center" wrapText="1"/>
    </xf>
    <xf numFmtId="164" fontId="12" fillId="2" borderId="2" xfId="0" applyNumberFormat="1" applyFont="1" applyFill="1" applyBorder="1" applyAlignment="1">
      <alignment horizontal="center" vertical="center"/>
    </xf>
    <xf numFmtId="164" fontId="12" fillId="2" borderId="2" xfId="0" applyNumberFormat="1" applyFont="1" applyFill="1" applyBorder="1" applyAlignment="1">
      <alignment horizontal="right" vertical="center"/>
    </xf>
    <xf numFmtId="165" fontId="12" fillId="2" borderId="2" xfId="0" applyNumberFormat="1" applyFont="1" applyFill="1" applyBorder="1" applyAlignment="1">
      <alignment horizontal="center" vertical="center"/>
    </xf>
    <xf numFmtId="2" fontId="12" fillId="2" borderId="2" xfId="0" applyNumberFormat="1" applyFont="1" applyFill="1" applyBorder="1" applyAlignment="1">
      <alignment horizontal="right" vertical="center"/>
    </xf>
    <xf numFmtId="49" fontId="3" fillId="2" borderId="2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left" vertical="center" wrapText="1"/>
    </xf>
    <xf numFmtId="1" fontId="12" fillId="2" borderId="16" xfId="0" applyNumberFormat="1" applyFont="1" applyFill="1" applyBorder="1" applyAlignment="1">
      <alignment vertical="center" wrapText="1"/>
    </xf>
    <xf numFmtId="164" fontId="12" fillId="0" borderId="2" xfId="0" applyNumberFormat="1" applyFont="1" applyBorder="1" applyAlignment="1">
      <alignment horizontal="center" vertical="center"/>
    </xf>
    <xf numFmtId="2" fontId="12" fillId="2" borderId="2" xfId="0" applyNumberFormat="1" applyFont="1" applyFill="1" applyBorder="1" applyAlignment="1">
      <alignment horizontal="right" vertical="center" wrapText="1"/>
    </xf>
    <xf numFmtId="2" fontId="12" fillId="2" borderId="13" xfId="0" applyNumberFormat="1" applyFont="1" applyFill="1" applyBorder="1" applyAlignment="1">
      <alignment horizontal="right" vertical="center" wrapText="1"/>
    </xf>
    <xf numFmtId="2" fontId="12" fillId="0" borderId="1" xfId="0" applyNumberFormat="1" applyFont="1" applyBorder="1" applyAlignment="1">
      <alignment horizontal="right" vertical="center"/>
    </xf>
    <xf numFmtId="164" fontId="12" fillId="0" borderId="2" xfId="0" applyNumberFormat="1" applyFont="1" applyBorder="1" applyAlignment="1">
      <alignment horizontal="right" vertical="center"/>
    </xf>
    <xf numFmtId="2" fontId="12" fillId="0" borderId="2" xfId="0" applyNumberFormat="1" applyFont="1" applyBorder="1" applyAlignment="1">
      <alignment horizontal="right" vertical="center"/>
    </xf>
    <xf numFmtId="1" fontId="4" fillId="2" borderId="2" xfId="0" applyNumberFormat="1" applyFont="1" applyFill="1" applyBorder="1" applyAlignment="1">
      <alignment horizontal="right" vertical="center" wrapText="1"/>
    </xf>
    <xf numFmtId="164" fontId="12" fillId="0" borderId="1" xfId="0" applyNumberFormat="1" applyFont="1" applyBorder="1"/>
    <xf numFmtId="2" fontId="12" fillId="2" borderId="2" xfId="0" applyNumberFormat="1" applyFont="1" applyFill="1" applyBorder="1" applyAlignment="1">
      <alignment vertical="center"/>
    </xf>
    <xf numFmtId="2" fontId="4" fillId="2" borderId="2" xfId="0" applyNumberFormat="1" applyFont="1" applyFill="1" applyBorder="1" applyAlignment="1">
      <alignment vertical="center"/>
    </xf>
    <xf numFmtId="2" fontId="12" fillId="2" borderId="13" xfId="0" applyNumberFormat="1" applyFont="1" applyFill="1" applyBorder="1" applyAlignment="1">
      <alignment vertical="center" wrapText="1"/>
    </xf>
    <xf numFmtId="1" fontId="12" fillId="2" borderId="2" xfId="0" applyNumberFormat="1" applyFont="1" applyFill="1" applyBorder="1" applyAlignment="1">
      <alignment horizontal="center" vertical="center"/>
    </xf>
    <xf numFmtId="2" fontId="12" fillId="0" borderId="2" xfId="0" applyNumberFormat="1" applyFont="1" applyBorder="1"/>
    <xf numFmtId="0" fontId="12" fillId="0" borderId="7" xfId="0" applyFont="1" applyBorder="1" applyAlignment="1">
      <alignment vertical="center" wrapText="1"/>
    </xf>
    <xf numFmtId="2" fontId="2" fillId="2" borderId="0" xfId="0" applyNumberFormat="1" applyFont="1" applyFill="1" applyAlignment="1">
      <alignment horizontal="right"/>
    </xf>
    <xf numFmtId="1" fontId="3" fillId="2" borderId="2" xfId="0" applyNumberFormat="1" applyFont="1" applyFill="1" applyBorder="1" applyAlignment="1">
      <alignment horizontal="right" vertical="center" wrapText="1"/>
    </xf>
    <xf numFmtId="164" fontId="12" fillId="2" borderId="2" xfId="0" applyNumberFormat="1" applyFont="1" applyFill="1" applyBorder="1" applyAlignment="1">
      <alignment horizontal="right" vertical="center" wrapText="1"/>
    </xf>
    <xf numFmtId="2" fontId="4" fillId="2" borderId="2" xfId="0" applyNumberFormat="1" applyFont="1" applyFill="1" applyBorder="1" applyAlignment="1">
      <alignment horizontal="right" vertical="center"/>
    </xf>
    <xf numFmtId="2" fontId="7" fillId="2" borderId="1" xfId="0" applyNumberFormat="1" applyFont="1" applyFill="1" applyBorder="1" applyAlignment="1">
      <alignment horizontal="right" vertical="center"/>
    </xf>
    <xf numFmtId="2" fontId="7" fillId="2" borderId="14" xfId="0" applyNumberFormat="1" applyFont="1" applyFill="1" applyBorder="1" applyAlignment="1">
      <alignment horizontal="right" vertical="center"/>
    </xf>
    <xf numFmtId="2" fontId="9" fillId="2" borderId="0" xfId="0" applyNumberFormat="1" applyFont="1" applyFill="1" applyAlignment="1">
      <alignment horizontal="right" vertical="center"/>
    </xf>
    <xf numFmtId="2" fontId="4" fillId="2" borderId="0" xfId="0" applyNumberFormat="1" applyFont="1" applyFill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2" fontId="3" fillId="2" borderId="0" xfId="0" applyNumberFormat="1" applyFont="1" applyFill="1" applyAlignment="1">
      <alignment horizontal="right"/>
    </xf>
    <xf numFmtId="2" fontId="4" fillId="2" borderId="0" xfId="0" applyNumberFormat="1" applyFont="1" applyFill="1" applyAlignment="1">
      <alignment horizontal="right"/>
    </xf>
    <xf numFmtId="1" fontId="3" fillId="2" borderId="13" xfId="0" applyNumberFormat="1" applyFont="1" applyFill="1" applyBorder="1" applyAlignment="1">
      <alignment horizontal="right" vertical="center" wrapText="1"/>
    </xf>
    <xf numFmtId="2" fontId="6" fillId="2" borderId="11" xfId="0" applyNumberFormat="1" applyFont="1" applyFill="1" applyBorder="1" applyAlignment="1">
      <alignment horizontal="right" vertical="center"/>
    </xf>
    <xf numFmtId="2" fontId="6" fillId="2" borderId="15" xfId="0" applyNumberFormat="1" applyFont="1" applyFill="1" applyBorder="1" applyAlignment="1">
      <alignment horizontal="right" vertical="center"/>
    </xf>
    <xf numFmtId="2" fontId="8" fillId="2" borderId="0" xfId="0" applyNumberFormat="1" applyFont="1" applyFill="1" applyAlignment="1">
      <alignment horizontal="right" vertical="center"/>
    </xf>
    <xf numFmtId="2" fontId="3" fillId="2" borderId="0" xfId="0" applyNumberFormat="1" applyFont="1" applyFill="1" applyAlignment="1">
      <alignment horizontal="right" vertical="center"/>
    </xf>
    <xf numFmtId="2" fontId="3" fillId="2" borderId="2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right"/>
    </xf>
    <xf numFmtId="2" fontId="4" fillId="0" borderId="1" xfId="0" applyNumberFormat="1" applyFont="1" applyBorder="1" applyAlignment="1">
      <alignment horizontal="center" vertical="center"/>
    </xf>
    <xf numFmtId="2" fontId="12" fillId="0" borderId="1" xfId="0" applyNumberFormat="1" applyFont="1" applyBorder="1" applyAlignment="1">
      <alignment horizontal="right"/>
    </xf>
    <xf numFmtId="2" fontId="4" fillId="2" borderId="2" xfId="0" applyNumberFormat="1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right" vertical="center"/>
    </xf>
    <xf numFmtId="2" fontId="3" fillId="2" borderId="0" xfId="0" applyNumberFormat="1" applyFont="1" applyFill="1" applyAlignment="1">
      <alignment horizontal="left" vertical="center"/>
    </xf>
    <xf numFmtId="2" fontId="10" fillId="2" borderId="0" xfId="0" applyNumberFormat="1" applyFont="1" applyFill="1" applyAlignment="1">
      <alignment horizontal="left"/>
    </xf>
    <xf numFmtId="0" fontId="6" fillId="2" borderId="1" xfId="0" applyFont="1" applyFill="1" applyBorder="1" applyAlignment="1">
      <alignment horizontal="left" vertical="center"/>
    </xf>
    <xf numFmtId="2" fontId="3" fillId="2" borderId="0" xfId="0" applyNumberFormat="1" applyFont="1" applyFill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2" fillId="2" borderId="0" xfId="0" applyFont="1" applyFill="1"/>
    <xf numFmtId="2" fontId="6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right" vertical="center"/>
    </xf>
    <xf numFmtId="2" fontId="1" fillId="2" borderId="1" xfId="0" applyNumberFormat="1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2" fontId="1" fillId="0" borderId="1" xfId="0" applyNumberFormat="1" applyFont="1" applyBorder="1" applyAlignment="1">
      <alignment horizontal="right"/>
    </xf>
    <xf numFmtId="2" fontId="1" fillId="2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right"/>
    </xf>
    <xf numFmtId="2" fontId="1" fillId="2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/>
    </xf>
    <xf numFmtId="2" fontId="7" fillId="2" borderId="0" xfId="0" applyNumberFormat="1" applyFont="1" applyFill="1" applyAlignment="1">
      <alignment horizontal="center" vertical="center"/>
    </xf>
    <xf numFmtId="2" fontId="6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2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vertical="center"/>
    </xf>
    <xf numFmtId="2" fontId="18" fillId="2" borderId="0" xfId="0" applyNumberFormat="1" applyFont="1" applyFill="1" applyAlignment="1">
      <alignment horizontal="left" vertical="center"/>
    </xf>
    <xf numFmtId="2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left" vertical="center"/>
    </xf>
    <xf numFmtId="0" fontId="16" fillId="2" borderId="0" xfId="0" applyFont="1" applyFill="1" applyAlignment="1">
      <alignment horizontal="center"/>
    </xf>
    <xf numFmtId="0" fontId="16" fillId="2" borderId="0" xfId="0" applyFont="1" applyFill="1"/>
    <xf numFmtId="0" fontId="16" fillId="2" borderId="0" xfId="0" applyFont="1" applyFill="1" applyAlignment="1">
      <alignment horizontal="center" vertical="center"/>
    </xf>
    <xf numFmtId="2" fontId="19" fillId="2" borderId="0" xfId="0" applyNumberFormat="1" applyFont="1" applyFill="1" applyAlignment="1">
      <alignment horizontal="right"/>
    </xf>
    <xf numFmtId="0" fontId="19" fillId="2" borderId="0" xfId="0" applyFont="1" applyFill="1" applyAlignment="1">
      <alignment horizontal="left" vertical="center" wrapText="1"/>
    </xf>
    <xf numFmtId="0" fontId="19" fillId="2" borderId="0" xfId="0" applyFont="1" applyFill="1" applyAlignment="1">
      <alignment horizontal="center" vertical="center" wrapText="1"/>
    </xf>
    <xf numFmtId="2" fontId="19" fillId="2" borderId="0" xfId="0" applyNumberFormat="1" applyFont="1" applyFill="1" applyAlignment="1">
      <alignment horizontal="center" vertical="center" wrapText="1"/>
    </xf>
    <xf numFmtId="0" fontId="19" fillId="2" borderId="0" xfId="0" applyFont="1" applyFill="1" applyAlignment="1">
      <alignment wrapText="1"/>
    </xf>
    <xf numFmtId="0" fontId="16" fillId="2" borderId="0" xfId="0" applyFont="1" applyFill="1" applyAlignment="1">
      <alignment vertical="center"/>
    </xf>
    <xf numFmtId="0" fontId="19" fillId="2" borderId="0" xfId="0" applyFont="1" applyFill="1" applyAlignment="1">
      <alignment vertical="center" wrapText="1"/>
    </xf>
    <xf numFmtId="0" fontId="19" fillId="2" borderId="0" xfId="0" applyFont="1" applyFill="1" applyAlignment="1">
      <alignment horizontal="center" vertical="center"/>
    </xf>
    <xf numFmtId="0" fontId="19" fillId="2" borderId="12" xfId="0" applyFont="1" applyFill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 wrapText="1"/>
    </xf>
    <xf numFmtId="1" fontId="19" fillId="2" borderId="2" xfId="0" applyNumberFormat="1" applyFont="1" applyFill="1" applyBorder="1" applyAlignment="1">
      <alignment horizontal="center" vertical="center" wrapText="1"/>
    </xf>
    <xf numFmtId="1" fontId="19" fillId="2" borderId="13" xfId="0" applyNumberFormat="1" applyFont="1" applyFill="1" applyBorder="1" applyAlignment="1">
      <alignment horizontal="center" vertical="center" wrapText="1"/>
    </xf>
    <xf numFmtId="0" fontId="16" fillId="2" borderId="12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/>
    </xf>
    <xf numFmtId="2" fontId="16" fillId="2" borderId="2" xfId="0" applyNumberFormat="1" applyFont="1" applyFill="1" applyBorder="1" applyAlignment="1">
      <alignment horizontal="right" vertical="center"/>
    </xf>
    <xf numFmtId="2" fontId="16" fillId="2" borderId="13" xfId="0" applyNumberFormat="1" applyFont="1" applyFill="1" applyBorder="1" applyAlignment="1">
      <alignment horizontal="right" vertical="center" wrapText="1"/>
    </xf>
    <xf numFmtId="0" fontId="16" fillId="0" borderId="7" xfId="0" applyFont="1" applyBorder="1" applyAlignment="1">
      <alignment vertical="center"/>
    </xf>
    <xf numFmtId="2" fontId="16" fillId="0" borderId="1" xfId="0" applyNumberFormat="1" applyFont="1" applyBorder="1" applyAlignment="1">
      <alignment horizontal="right"/>
    </xf>
    <xf numFmtId="2" fontId="16" fillId="2" borderId="2" xfId="0" applyNumberFormat="1" applyFont="1" applyFill="1" applyBorder="1" applyAlignment="1">
      <alignment horizontal="center" vertical="center"/>
    </xf>
    <xf numFmtId="1" fontId="16" fillId="2" borderId="2" xfId="0" applyNumberFormat="1" applyFont="1" applyFill="1" applyBorder="1" applyAlignment="1">
      <alignment horizontal="center" vertical="center" wrapText="1"/>
    </xf>
    <xf numFmtId="2" fontId="16" fillId="2" borderId="13" xfId="0" applyNumberFormat="1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/>
    </xf>
    <xf numFmtId="2" fontId="22" fillId="2" borderId="1" xfId="0" applyNumberFormat="1" applyFont="1" applyFill="1" applyBorder="1" applyAlignment="1">
      <alignment horizontal="center" vertical="center"/>
    </xf>
    <xf numFmtId="2" fontId="21" fillId="2" borderId="11" xfId="0" applyNumberFormat="1" applyFont="1" applyFill="1" applyBorder="1" applyAlignment="1">
      <alignment horizontal="center" vertical="center"/>
    </xf>
    <xf numFmtId="0" fontId="22" fillId="2" borderId="0" xfId="0" applyFont="1" applyFill="1"/>
    <xf numFmtId="0" fontId="22" fillId="2" borderId="14" xfId="0" applyFont="1" applyFill="1" applyBorder="1" applyAlignment="1">
      <alignment horizontal="center" vertical="center"/>
    </xf>
    <xf numFmtId="2" fontId="22" fillId="2" borderId="14" xfId="0" applyNumberFormat="1" applyFont="1" applyFill="1" applyBorder="1" applyAlignment="1">
      <alignment horizontal="center" vertical="center"/>
    </xf>
    <xf numFmtId="2" fontId="21" fillId="2" borderId="15" xfId="0" applyNumberFormat="1" applyFont="1" applyFill="1" applyBorder="1" applyAlignment="1">
      <alignment horizontal="center" vertical="center"/>
    </xf>
    <xf numFmtId="0" fontId="21" fillId="2" borderId="0" xfId="0" applyFont="1" applyFill="1" applyAlignment="1">
      <alignment horizontal="left" vertical="center"/>
    </xf>
    <xf numFmtId="0" fontId="22" fillId="2" borderId="0" xfId="0" applyFont="1" applyFill="1" applyAlignment="1">
      <alignment horizontal="center" vertical="center"/>
    </xf>
    <xf numFmtId="2" fontId="22" fillId="2" borderId="0" xfId="0" applyNumberFormat="1" applyFont="1" applyFill="1" applyAlignment="1">
      <alignment horizontal="center" vertical="center"/>
    </xf>
    <xf numFmtId="2" fontId="21" fillId="2" borderId="0" xfId="0" applyNumberFormat="1" applyFont="1" applyFill="1" applyAlignment="1">
      <alignment horizontal="center" vertical="center"/>
    </xf>
    <xf numFmtId="0" fontId="19" fillId="2" borderId="0" xfId="0" applyFont="1" applyFill="1" applyAlignment="1">
      <alignment horizontal="left" vertical="center"/>
    </xf>
    <xf numFmtId="2" fontId="16" fillId="2" borderId="0" xfId="0" applyNumberFormat="1" applyFont="1" applyFill="1" applyAlignment="1">
      <alignment horizontal="center" vertical="center"/>
    </xf>
    <xf numFmtId="2" fontId="19" fillId="2" borderId="0" xfId="0" applyNumberFormat="1" applyFont="1" applyFill="1" applyAlignment="1">
      <alignment horizontal="center" vertical="center"/>
    </xf>
    <xf numFmtId="0" fontId="16" fillId="2" borderId="0" xfId="0" applyFont="1" applyFill="1" applyAlignment="1">
      <alignment horizontal="left"/>
    </xf>
    <xf numFmtId="0" fontId="19" fillId="2" borderId="0" xfId="0" applyFont="1" applyFill="1" applyAlignment="1">
      <alignment vertical="center"/>
    </xf>
    <xf numFmtId="0" fontId="24" fillId="2" borderId="2" xfId="0" applyFont="1" applyFill="1" applyBorder="1" applyAlignment="1">
      <alignment horizontal="center" vertical="center" wrapText="1"/>
    </xf>
    <xf numFmtId="2" fontId="24" fillId="2" borderId="2" xfId="0" applyNumberFormat="1" applyFont="1" applyFill="1" applyBorder="1" applyAlignment="1">
      <alignment horizontal="left" vertical="center" wrapText="1"/>
    </xf>
    <xf numFmtId="0" fontId="3" fillId="2" borderId="0" xfId="0" applyFont="1" applyFill="1"/>
    <xf numFmtId="2" fontId="19" fillId="2" borderId="2" xfId="0" applyNumberFormat="1" applyFont="1" applyFill="1" applyBorder="1" applyAlignment="1">
      <alignment horizontal="center" vertical="center"/>
    </xf>
    <xf numFmtId="0" fontId="19" fillId="2" borderId="0" xfId="0" applyFont="1" applyFill="1"/>
    <xf numFmtId="0" fontId="19" fillId="2" borderId="0" xfId="0" applyFont="1" applyFill="1" applyAlignment="1">
      <alignment horizontal="center"/>
    </xf>
    <xf numFmtId="1" fontId="19" fillId="2" borderId="2" xfId="0" applyNumberFormat="1" applyFont="1" applyFill="1" applyBorder="1" applyAlignment="1">
      <alignment horizontal="center" vertical="center"/>
    </xf>
    <xf numFmtId="2" fontId="16" fillId="2" borderId="2" xfId="0" applyNumberFormat="1" applyFont="1" applyFill="1" applyBorder="1" applyAlignment="1">
      <alignment vertical="center" wrapText="1"/>
    </xf>
    <xf numFmtId="164" fontId="16" fillId="2" borderId="2" xfId="0" applyNumberFormat="1" applyFont="1" applyFill="1" applyBorder="1" applyAlignment="1">
      <alignment horizontal="center" vertical="center"/>
    </xf>
    <xf numFmtId="164" fontId="16" fillId="0" borderId="1" xfId="0" applyNumberFormat="1" applyFont="1" applyBorder="1" applyAlignment="1">
      <alignment horizontal="right"/>
    </xf>
    <xf numFmtId="165" fontId="16" fillId="2" borderId="2" xfId="0" applyNumberFormat="1" applyFont="1" applyFill="1" applyBorder="1" applyAlignment="1">
      <alignment horizontal="center" vertical="center"/>
    </xf>
    <xf numFmtId="164" fontId="16" fillId="0" borderId="2" xfId="0" applyNumberFormat="1" applyFont="1" applyBorder="1" applyAlignment="1">
      <alignment horizontal="right"/>
    </xf>
    <xf numFmtId="164" fontId="16" fillId="0" borderId="1" xfId="0" applyNumberFormat="1" applyFont="1" applyBorder="1"/>
    <xf numFmtId="2" fontId="16" fillId="2" borderId="13" xfId="0" applyNumberFormat="1" applyFont="1" applyFill="1" applyBorder="1" applyAlignment="1">
      <alignment vertical="center" wrapText="1"/>
    </xf>
    <xf numFmtId="2" fontId="16" fillId="2" borderId="2" xfId="0" applyNumberFormat="1" applyFont="1" applyFill="1" applyBorder="1" applyAlignment="1">
      <alignment vertical="center"/>
    </xf>
    <xf numFmtId="2" fontId="19" fillId="2" borderId="0" xfId="0" applyNumberFormat="1" applyFont="1" applyFill="1" applyAlignment="1">
      <alignment vertical="center"/>
    </xf>
    <xf numFmtId="0" fontId="25" fillId="0" borderId="0" xfId="0" applyFont="1"/>
    <xf numFmtId="0" fontId="12" fillId="2" borderId="0" xfId="0" applyFont="1" applyFill="1" applyAlignment="1">
      <alignment horizontal="center"/>
    </xf>
    <xf numFmtId="0" fontId="26" fillId="2" borderId="0" xfId="0" applyFont="1" applyFill="1"/>
    <xf numFmtId="0" fontId="26" fillId="2" borderId="0" xfId="0" applyFont="1" applyFill="1" applyAlignment="1">
      <alignment horizontal="center" vertical="center"/>
    </xf>
    <xf numFmtId="0" fontId="26" fillId="2" borderId="0" xfId="0" applyFont="1" applyFill="1" applyAlignment="1">
      <alignment horizontal="center"/>
    </xf>
    <xf numFmtId="2" fontId="26" fillId="2" borderId="0" xfId="0" applyNumberFormat="1" applyFont="1" applyFill="1" applyAlignment="1">
      <alignment horizontal="right"/>
    </xf>
    <xf numFmtId="0" fontId="12" fillId="2" borderId="0" xfId="0" applyFont="1" applyFill="1" applyAlignment="1">
      <alignment horizontal="center" vertical="center"/>
    </xf>
    <xf numFmtId="0" fontId="26" fillId="2" borderId="0" xfId="0" applyFont="1" applyFill="1" applyAlignment="1">
      <alignment horizontal="left" vertical="center" wrapText="1"/>
    </xf>
    <xf numFmtId="0" fontId="26" fillId="2" borderId="0" xfId="0" applyFont="1" applyFill="1" applyAlignment="1">
      <alignment wrapText="1"/>
    </xf>
    <xf numFmtId="0" fontId="26" fillId="2" borderId="0" xfId="0" applyFont="1" applyFill="1" applyAlignment="1">
      <alignment horizontal="center" vertical="center" wrapText="1"/>
    </xf>
    <xf numFmtId="0" fontId="26" fillId="2" borderId="0" xfId="0" applyFont="1" applyFill="1" applyAlignment="1">
      <alignment vertical="center" wrapText="1"/>
    </xf>
    <xf numFmtId="0" fontId="26" fillId="2" borderId="12" xfId="0" applyFont="1" applyFill="1" applyBorder="1" applyAlignment="1">
      <alignment horizontal="center" vertical="center" wrapText="1"/>
    </xf>
    <xf numFmtId="0" fontId="26" fillId="2" borderId="2" xfId="0" applyFont="1" applyFill="1" applyBorder="1" applyAlignment="1">
      <alignment horizontal="center" vertical="center"/>
    </xf>
    <xf numFmtId="0" fontId="26" fillId="2" borderId="2" xfId="0" applyFont="1" applyFill="1" applyBorder="1" applyAlignment="1">
      <alignment horizontal="center" vertical="center" wrapText="1"/>
    </xf>
    <xf numFmtId="1" fontId="26" fillId="2" borderId="2" xfId="0" applyNumberFormat="1" applyFont="1" applyFill="1" applyBorder="1" applyAlignment="1">
      <alignment horizontal="center" vertical="center"/>
    </xf>
    <xf numFmtId="1" fontId="26" fillId="2" borderId="2" xfId="0" applyNumberFormat="1" applyFont="1" applyFill="1" applyBorder="1" applyAlignment="1">
      <alignment horizontal="center" vertical="center" wrapText="1"/>
    </xf>
    <xf numFmtId="1" fontId="26" fillId="2" borderId="13" xfId="0" applyNumberFormat="1" applyFont="1" applyFill="1" applyBorder="1" applyAlignment="1">
      <alignment horizontal="center" vertical="center" wrapText="1"/>
    </xf>
    <xf numFmtId="2" fontId="26" fillId="2" borderId="2" xfId="0" applyNumberFormat="1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center" vertical="center"/>
    </xf>
    <xf numFmtId="2" fontId="28" fillId="2" borderId="1" xfId="0" applyNumberFormat="1" applyFont="1" applyFill="1" applyBorder="1" applyAlignment="1">
      <alignment horizontal="center" vertical="center"/>
    </xf>
    <xf numFmtId="2" fontId="27" fillId="2" borderId="11" xfId="0" applyNumberFormat="1" applyFont="1" applyFill="1" applyBorder="1" applyAlignment="1">
      <alignment horizontal="center" vertical="center"/>
    </xf>
    <xf numFmtId="0" fontId="28" fillId="2" borderId="0" xfId="0" applyFont="1" applyFill="1"/>
    <xf numFmtId="0" fontId="28" fillId="2" borderId="14" xfId="0" applyFont="1" applyFill="1" applyBorder="1" applyAlignment="1">
      <alignment horizontal="center" vertical="center"/>
    </xf>
    <xf numFmtId="2" fontId="28" fillId="2" borderId="14" xfId="0" applyNumberFormat="1" applyFont="1" applyFill="1" applyBorder="1" applyAlignment="1">
      <alignment horizontal="center" vertical="center"/>
    </xf>
    <xf numFmtId="2" fontId="27" fillId="2" borderId="15" xfId="0" applyNumberFormat="1" applyFont="1" applyFill="1" applyBorder="1" applyAlignment="1">
      <alignment horizontal="center" vertical="center"/>
    </xf>
    <xf numFmtId="0" fontId="27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/>
    </xf>
    <xf numFmtId="2" fontId="28" fillId="2" borderId="0" xfId="0" applyNumberFormat="1" applyFont="1" applyFill="1" applyAlignment="1">
      <alignment horizontal="center" vertical="center"/>
    </xf>
    <xf numFmtId="2" fontId="27" fillId="2" borderId="0" xfId="0" applyNumberFormat="1" applyFont="1" applyFill="1" applyAlignment="1">
      <alignment horizontal="center" vertical="center"/>
    </xf>
    <xf numFmtId="0" fontId="26" fillId="2" borderId="0" xfId="0" applyFont="1" applyFill="1" applyAlignment="1">
      <alignment horizontal="left" vertical="center"/>
    </xf>
    <xf numFmtId="2" fontId="12" fillId="2" borderId="0" xfId="0" applyNumberFormat="1" applyFont="1" applyFill="1" applyAlignment="1">
      <alignment horizontal="center" vertical="center"/>
    </xf>
    <xf numFmtId="2" fontId="26" fillId="2" borderId="0" xfId="0" applyNumberFormat="1" applyFont="1" applyFill="1" applyAlignment="1">
      <alignment horizontal="center" vertical="center"/>
    </xf>
    <xf numFmtId="0" fontId="12" fillId="2" borderId="0" xfId="0" applyFont="1" applyFill="1" applyAlignment="1">
      <alignment horizontal="left"/>
    </xf>
    <xf numFmtId="0" fontId="26" fillId="2" borderId="0" xfId="0" applyFont="1" applyFill="1" applyAlignment="1">
      <alignment vertical="center"/>
    </xf>
    <xf numFmtId="2" fontId="26" fillId="2" borderId="0" xfId="0" applyNumberFormat="1" applyFont="1" applyFill="1" applyAlignment="1">
      <alignment vertical="center"/>
    </xf>
    <xf numFmtId="1" fontId="30" fillId="2" borderId="13" xfId="0" applyNumberFormat="1" applyFont="1" applyFill="1" applyBorder="1" applyAlignment="1">
      <alignment horizontal="center" vertical="center" wrapText="1"/>
    </xf>
    <xf numFmtId="0" fontId="19" fillId="2" borderId="0" xfId="0" applyFont="1" applyFill="1" applyAlignment="1">
      <alignment horizontal="right" vertical="top"/>
    </xf>
    <xf numFmtId="164" fontId="12" fillId="0" borderId="2" xfId="0" applyNumberFormat="1" applyFont="1" applyBorder="1"/>
    <xf numFmtId="0" fontId="12" fillId="0" borderId="16" xfId="0" applyFont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164" fontId="16" fillId="2" borderId="2" xfId="0" applyNumberFormat="1" applyFont="1" applyFill="1" applyBorder="1" applyAlignment="1">
      <alignment horizontal="right" vertical="center"/>
    </xf>
    <xf numFmtId="2" fontId="2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2" fontId="3" fillId="2" borderId="4" xfId="0" applyNumberFormat="1" applyFont="1" applyFill="1" applyBorder="1" applyAlignment="1">
      <alignment horizontal="center" vertical="center" wrapText="1"/>
    </xf>
    <xf numFmtId="2" fontId="3" fillId="2" borderId="11" xfId="0" applyNumberFormat="1" applyFont="1" applyFill="1" applyBorder="1" applyAlignment="1">
      <alignment horizontal="center" vertical="center" wrapText="1"/>
    </xf>
    <xf numFmtId="2" fontId="3" fillId="2" borderId="6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6" fillId="2" borderId="10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2" fontId="10" fillId="2" borderId="0" xfId="0" applyNumberFormat="1" applyFont="1" applyFill="1" applyAlignment="1">
      <alignment horizontal="left" vertical="center"/>
    </xf>
    <xf numFmtId="0" fontId="3" fillId="2" borderId="8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2" fontId="3" fillId="2" borderId="3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2" fontId="3" fillId="2" borderId="5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Alignment="1">
      <alignment horizontal="left" vertical="center"/>
    </xf>
    <xf numFmtId="2" fontId="10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/>
    </xf>
    <xf numFmtId="2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19" fillId="2" borderId="0" xfId="0" applyNumberFormat="1" applyFont="1" applyFill="1" applyAlignment="1">
      <alignment horizontal="right"/>
    </xf>
    <xf numFmtId="0" fontId="19" fillId="2" borderId="0" xfId="0" applyFont="1" applyFill="1" applyAlignment="1">
      <alignment horizontal="center" vertical="center" wrapText="1"/>
    </xf>
    <xf numFmtId="0" fontId="19" fillId="2" borderId="0" xfId="0" applyFont="1" applyFill="1" applyAlignment="1">
      <alignment horizontal="left" vertical="center"/>
    </xf>
    <xf numFmtId="2" fontId="23" fillId="2" borderId="0" xfId="0" applyNumberFormat="1" applyFont="1" applyFill="1" applyAlignment="1">
      <alignment horizontal="left" vertical="center"/>
    </xf>
    <xf numFmtId="0" fontId="19" fillId="2" borderId="0" xfId="0" applyFont="1" applyFill="1" applyAlignment="1">
      <alignment horizontal="center" vertical="center"/>
    </xf>
    <xf numFmtId="0" fontId="19" fillId="2" borderId="8" xfId="0" applyFont="1" applyFill="1" applyBorder="1" applyAlignment="1">
      <alignment horizontal="center" vertical="center" wrapText="1"/>
    </xf>
    <xf numFmtId="0" fontId="19" fillId="2" borderId="10" xfId="0" applyFont="1" applyFill="1" applyBorder="1" applyAlignment="1">
      <alignment horizontal="center" vertical="center" wrapText="1"/>
    </xf>
    <xf numFmtId="0" fontId="19" fillId="2" borderId="9" xfId="0" applyFont="1" applyFill="1" applyBorder="1" applyAlignment="1">
      <alignment horizontal="center" vertical="center" wrapText="1"/>
    </xf>
    <xf numFmtId="0" fontId="19" fillId="2" borderId="3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9" fillId="2" borderId="5" xfId="0" applyFont="1" applyFill="1" applyBorder="1" applyAlignment="1">
      <alignment horizontal="center" vertical="center" wrapText="1"/>
    </xf>
    <xf numFmtId="2" fontId="19" fillId="2" borderId="3" xfId="0" applyNumberFormat="1" applyFont="1" applyFill="1" applyBorder="1" applyAlignment="1">
      <alignment horizontal="center" vertical="center" wrapText="1"/>
    </xf>
    <xf numFmtId="2" fontId="19" fillId="2" borderId="1" xfId="0" applyNumberFormat="1" applyFont="1" applyFill="1" applyBorder="1" applyAlignment="1">
      <alignment horizontal="center" vertical="center" wrapText="1"/>
    </xf>
    <xf numFmtId="2" fontId="19" fillId="2" borderId="5" xfId="0" applyNumberFormat="1" applyFont="1" applyFill="1" applyBorder="1" applyAlignment="1">
      <alignment horizontal="center" vertical="center" wrapText="1"/>
    </xf>
    <xf numFmtId="2" fontId="19" fillId="2" borderId="4" xfId="0" applyNumberFormat="1" applyFont="1" applyFill="1" applyBorder="1" applyAlignment="1">
      <alignment horizontal="center" vertical="center" wrapText="1"/>
    </xf>
    <xf numFmtId="2" fontId="19" fillId="2" borderId="11" xfId="0" applyNumberFormat="1" applyFont="1" applyFill="1" applyBorder="1" applyAlignment="1">
      <alignment horizontal="center" vertical="center" wrapText="1"/>
    </xf>
    <xf numFmtId="2" fontId="19" fillId="2" borderId="6" xfId="0" applyNumberFormat="1" applyFont="1" applyFill="1" applyBorder="1" applyAlignment="1">
      <alignment horizontal="center" vertical="center" wrapText="1"/>
    </xf>
    <xf numFmtId="0" fontId="21" fillId="2" borderId="10" xfId="0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left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5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/>
    </xf>
    <xf numFmtId="0" fontId="19" fillId="2" borderId="0" xfId="0" applyFont="1" applyFill="1" applyAlignment="1">
      <alignment horizontal="center"/>
    </xf>
    <xf numFmtId="2" fontId="3" fillId="2" borderId="3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2" fontId="3" fillId="2" borderId="5" xfId="0" applyNumberFormat="1" applyFont="1" applyFill="1" applyBorder="1" applyAlignment="1">
      <alignment horizontal="center" vertical="center"/>
    </xf>
    <xf numFmtId="2" fontId="3" fillId="2" borderId="3" xfId="0" applyNumberFormat="1" applyFont="1" applyFill="1" applyBorder="1" applyAlignment="1">
      <alignment horizontal="right" vertical="center" wrapText="1"/>
    </xf>
    <xf numFmtId="2" fontId="3" fillId="2" borderId="1" xfId="0" applyNumberFormat="1" applyFont="1" applyFill="1" applyBorder="1" applyAlignment="1">
      <alignment horizontal="right" vertical="center" wrapText="1"/>
    </xf>
    <xf numFmtId="2" fontId="3" fillId="2" borderId="5" xfId="0" applyNumberFormat="1" applyFont="1" applyFill="1" applyBorder="1" applyAlignment="1">
      <alignment horizontal="right" vertical="center" wrapText="1"/>
    </xf>
    <xf numFmtId="2" fontId="3" fillId="2" borderId="4" xfId="0" applyNumberFormat="1" applyFont="1" applyFill="1" applyBorder="1" applyAlignment="1">
      <alignment horizontal="right" vertical="center" wrapText="1"/>
    </xf>
    <xf numFmtId="2" fontId="3" fillId="2" borderId="11" xfId="0" applyNumberFormat="1" applyFont="1" applyFill="1" applyBorder="1" applyAlignment="1">
      <alignment horizontal="right" vertical="center" wrapText="1"/>
    </xf>
    <xf numFmtId="2" fontId="3" fillId="2" borderId="6" xfId="0" applyNumberFormat="1" applyFont="1" applyFill="1" applyBorder="1" applyAlignment="1">
      <alignment horizontal="right" vertical="center" wrapText="1"/>
    </xf>
    <xf numFmtId="0" fontId="3" fillId="2" borderId="0" xfId="0" applyFont="1" applyFill="1" applyAlignment="1">
      <alignment horizontal="right" vertical="center" indent="1"/>
    </xf>
    <xf numFmtId="0" fontId="26" fillId="2" borderId="0" xfId="0" applyFont="1" applyFill="1" applyAlignment="1">
      <alignment horizontal="center" vertical="center"/>
    </xf>
    <xf numFmtId="2" fontId="26" fillId="2" borderId="0" xfId="0" applyNumberFormat="1" applyFont="1" applyFill="1" applyAlignment="1">
      <alignment horizontal="right"/>
    </xf>
    <xf numFmtId="0" fontId="26" fillId="2" borderId="0" xfId="0" applyFont="1" applyFill="1" applyAlignment="1">
      <alignment horizontal="center" vertical="center" wrapText="1"/>
    </xf>
    <xf numFmtId="0" fontId="26" fillId="2" borderId="0" xfId="0" applyFont="1" applyFill="1" applyAlignment="1">
      <alignment horizontal="left" vertical="center"/>
    </xf>
    <xf numFmtId="2" fontId="29" fillId="2" borderId="0" xfId="0" applyNumberFormat="1" applyFont="1" applyFill="1" applyAlignment="1">
      <alignment horizontal="left" vertical="center"/>
    </xf>
    <xf numFmtId="0" fontId="26" fillId="2" borderId="8" xfId="0" applyFont="1" applyFill="1" applyBorder="1" applyAlignment="1">
      <alignment horizontal="center" vertical="center" wrapText="1"/>
    </xf>
    <xf numFmtId="0" fontId="26" fillId="2" borderId="10" xfId="0" applyFont="1" applyFill="1" applyBorder="1" applyAlignment="1">
      <alignment horizontal="center" vertical="center" wrapText="1"/>
    </xf>
    <xf numFmtId="0" fontId="26" fillId="2" borderId="9" xfId="0" applyFont="1" applyFill="1" applyBorder="1" applyAlignment="1">
      <alignment horizontal="center" vertical="center" wrapText="1"/>
    </xf>
    <xf numFmtId="0" fontId="26" fillId="2" borderId="3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6" fillId="2" borderId="5" xfId="0" applyFont="1" applyFill="1" applyBorder="1" applyAlignment="1">
      <alignment horizontal="center" vertical="center"/>
    </xf>
    <xf numFmtId="0" fontId="26" fillId="2" borderId="3" xfId="0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 wrapText="1"/>
    </xf>
    <xf numFmtId="0" fontId="26" fillId="2" borderId="5" xfId="0" applyFont="1" applyFill="1" applyBorder="1" applyAlignment="1">
      <alignment horizontal="center" vertical="center" wrapText="1"/>
    </xf>
    <xf numFmtId="2" fontId="26" fillId="2" borderId="3" xfId="0" applyNumberFormat="1" applyFont="1" applyFill="1" applyBorder="1" applyAlignment="1">
      <alignment horizontal="center" vertical="center"/>
    </xf>
    <xf numFmtId="2" fontId="26" fillId="2" borderId="1" xfId="0" applyNumberFormat="1" applyFont="1" applyFill="1" applyBorder="1" applyAlignment="1">
      <alignment horizontal="center" vertical="center"/>
    </xf>
    <xf numFmtId="2" fontId="26" fillId="2" borderId="5" xfId="0" applyNumberFormat="1" applyFont="1" applyFill="1" applyBorder="1" applyAlignment="1">
      <alignment horizontal="center" vertical="center"/>
    </xf>
    <xf numFmtId="2" fontId="26" fillId="2" borderId="3" xfId="0" applyNumberFormat="1" applyFont="1" applyFill="1" applyBorder="1" applyAlignment="1">
      <alignment horizontal="center" vertical="center" wrapText="1"/>
    </xf>
    <xf numFmtId="2" fontId="26" fillId="2" borderId="1" xfId="0" applyNumberFormat="1" applyFont="1" applyFill="1" applyBorder="1" applyAlignment="1">
      <alignment horizontal="center" vertical="center" wrapText="1"/>
    </xf>
    <xf numFmtId="2" fontId="26" fillId="2" borderId="5" xfId="0" applyNumberFormat="1" applyFont="1" applyFill="1" applyBorder="1" applyAlignment="1">
      <alignment horizontal="center" vertical="center" wrapText="1"/>
    </xf>
    <xf numFmtId="2" fontId="26" fillId="2" borderId="4" xfId="0" applyNumberFormat="1" applyFont="1" applyFill="1" applyBorder="1" applyAlignment="1">
      <alignment horizontal="center" vertical="center" wrapText="1"/>
    </xf>
    <xf numFmtId="2" fontId="26" fillId="2" borderId="11" xfId="0" applyNumberFormat="1" applyFont="1" applyFill="1" applyBorder="1" applyAlignment="1">
      <alignment horizontal="center" vertical="center" wrapText="1"/>
    </xf>
    <xf numFmtId="2" fontId="26" fillId="2" borderId="6" xfId="0" applyNumberFormat="1" applyFont="1" applyFill="1" applyBorder="1" applyAlignment="1">
      <alignment horizontal="center" vertical="center" wrapText="1"/>
    </xf>
    <xf numFmtId="0" fontId="27" fillId="2" borderId="10" xfId="0" applyFont="1" applyFill="1" applyBorder="1" applyAlignment="1">
      <alignment horizontal="left" vertical="center"/>
    </xf>
    <xf numFmtId="0" fontId="27" fillId="2" borderId="1" xfId="0" applyFont="1" applyFill="1" applyBorder="1" applyAlignment="1">
      <alignment horizontal="left" vertical="center"/>
    </xf>
    <xf numFmtId="0" fontId="27" fillId="2" borderId="9" xfId="0" applyFont="1" applyFill="1" applyBorder="1" applyAlignment="1">
      <alignment horizontal="left" vertical="center"/>
    </xf>
    <xf numFmtId="0" fontId="27" fillId="2" borderId="5" xfId="0" applyFont="1" applyFill="1" applyBorder="1" applyAlignment="1">
      <alignment horizontal="left" vertical="center"/>
    </xf>
    <xf numFmtId="0" fontId="26" fillId="2" borderId="0" xfId="0" applyFont="1" applyFill="1" applyAlignment="1">
      <alignment horizontal="left"/>
    </xf>
    <xf numFmtId="2" fontId="19" fillId="2" borderId="3" xfId="0" applyNumberFormat="1" applyFont="1" applyFill="1" applyBorder="1" applyAlignment="1">
      <alignment horizontal="center" vertical="center"/>
    </xf>
    <xf numFmtId="2" fontId="19" fillId="2" borderId="1" xfId="0" applyNumberFormat="1" applyFont="1" applyFill="1" applyBorder="1" applyAlignment="1">
      <alignment horizontal="center" vertical="center"/>
    </xf>
    <xf numFmtId="2" fontId="19" fillId="2" borderId="5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30" fillId="2" borderId="0" xfId="0" applyFont="1" applyFill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4"/>
  <sheetViews>
    <sheetView topLeftCell="A13" zoomScale="80" zoomScaleNormal="80" workbookViewId="0">
      <selection activeCell="Q24" sqref="Q24"/>
    </sheetView>
  </sheetViews>
  <sheetFormatPr defaultColWidth="9.140625" defaultRowHeight="20.25" x14ac:dyDescent="0.3"/>
  <cols>
    <col min="1" max="1" width="6.42578125" style="6" bestFit="1" customWidth="1"/>
    <col min="2" max="2" width="72.7109375" style="5" customWidth="1"/>
    <col min="3" max="3" width="9" style="34" bestFit="1" customWidth="1"/>
    <col min="4" max="4" width="11.28515625" style="6" bestFit="1" customWidth="1"/>
    <col min="5" max="5" width="11.28515625" style="41" customWidth="1"/>
    <col min="6" max="6" width="17.140625" style="41" bestFit="1" customWidth="1"/>
    <col min="7" max="16384" width="9.140625" style="5"/>
  </cols>
  <sheetData>
    <row r="1" spans="1:10" s="2" customFormat="1" ht="23.25" x14ac:dyDescent="0.35">
      <c r="A1" s="1"/>
      <c r="C1" s="3"/>
      <c r="D1" s="1"/>
      <c r="E1" s="251" t="s">
        <v>9</v>
      </c>
      <c r="F1" s="251"/>
    </row>
    <row r="2" spans="1:10" s="2" customFormat="1" ht="23.25" x14ac:dyDescent="0.35">
      <c r="A2" s="1"/>
      <c r="C2" s="3"/>
      <c r="D2" s="1"/>
      <c r="E2" s="88"/>
      <c r="F2" s="88"/>
    </row>
    <row r="3" spans="1:10" s="2" customFormat="1" ht="22.9" customHeight="1" x14ac:dyDescent="0.35">
      <c r="A3" s="34"/>
      <c r="B3" s="44" t="s">
        <v>10</v>
      </c>
      <c r="C3" s="252" t="s">
        <v>75</v>
      </c>
      <c r="D3" s="252"/>
      <c r="E3" s="252"/>
      <c r="F3" s="252"/>
      <c r="G3" s="5"/>
    </row>
    <row r="4" spans="1:10" s="2" customFormat="1" ht="6.75" customHeight="1" x14ac:dyDescent="0.35">
      <c r="A4" s="34"/>
      <c r="B4" s="44"/>
      <c r="C4" s="58"/>
      <c r="D4" s="58"/>
      <c r="E4" s="113"/>
      <c r="F4" s="58"/>
      <c r="G4" s="5"/>
    </row>
    <row r="5" spans="1:10" s="2" customFormat="1" ht="21.75" customHeight="1" x14ac:dyDescent="0.35">
      <c r="A5" s="6"/>
      <c r="B5" s="45" t="s">
        <v>11</v>
      </c>
      <c r="C5" s="252" t="s">
        <v>75</v>
      </c>
      <c r="D5" s="252"/>
      <c r="E5" s="252"/>
      <c r="F5" s="252"/>
      <c r="G5" s="5"/>
    </row>
    <row r="6" spans="1:10" s="2" customFormat="1" ht="11.25" customHeight="1" x14ac:dyDescent="0.35">
      <c r="A6" s="6"/>
      <c r="B6" s="45"/>
      <c r="C6" s="58"/>
      <c r="D6" s="58"/>
      <c r="E6" s="58"/>
      <c r="F6" s="58"/>
      <c r="G6" s="5"/>
    </row>
    <row r="7" spans="1:10" s="4" customFormat="1" ht="26.25" customHeight="1" x14ac:dyDescent="0.25">
      <c r="A7" s="34"/>
      <c r="B7" s="46" t="s">
        <v>12</v>
      </c>
      <c r="C7" s="264" t="s">
        <v>24</v>
      </c>
      <c r="D7" s="264"/>
      <c r="E7" s="264"/>
      <c r="F7" s="264"/>
      <c r="G7" s="264"/>
    </row>
    <row r="8" spans="1:10" s="2" customFormat="1" ht="102" customHeight="1" x14ac:dyDescent="0.35">
      <c r="A8" s="6"/>
      <c r="B8" s="46" t="s">
        <v>13</v>
      </c>
      <c r="C8" s="252" t="s">
        <v>74</v>
      </c>
      <c r="D8" s="252"/>
      <c r="E8" s="252"/>
      <c r="F8" s="252"/>
      <c r="G8" s="5"/>
      <c r="J8" s="1"/>
    </row>
    <row r="9" spans="1:10" s="2" customFormat="1" ht="18.75" customHeight="1" x14ac:dyDescent="0.35">
      <c r="A9" s="6"/>
      <c r="B9" s="46"/>
      <c r="C9" s="252"/>
      <c r="D9" s="252"/>
      <c r="E9" s="252"/>
      <c r="F9" s="252"/>
      <c r="G9" s="5"/>
      <c r="J9" s="1"/>
    </row>
    <row r="10" spans="1:10" ht="30" customHeight="1" x14ac:dyDescent="0.3">
      <c r="A10" s="253" t="s">
        <v>76</v>
      </c>
      <c r="B10" s="253"/>
      <c r="C10" s="253"/>
      <c r="D10" s="253"/>
      <c r="E10" s="253"/>
      <c r="F10" s="253"/>
      <c r="J10" s="6"/>
    </row>
    <row r="11" spans="1:10" ht="29.25" customHeight="1" thickBot="1" x14ac:dyDescent="0.35">
      <c r="A11" s="7"/>
      <c r="B11" s="254" t="s">
        <v>14</v>
      </c>
      <c r="C11" s="254"/>
      <c r="D11" s="254"/>
      <c r="E11" s="254"/>
      <c r="F11" s="254"/>
      <c r="J11" s="6"/>
    </row>
    <row r="12" spans="1:10" ht="16.5" customHeight="1" x14ac:dyDescent="0.3">
      <c r="A12" s="266" t="s">
        <v>15</v>
      </c>
      <c r="B12" s="269" t="s">
        <v>0</v>
      </c>
      <c r="C12" s="272" t="s">
        <v>16</v>
      </c>
      <c r="D12" s="269" t="s">
        <v>17</v>
      </c>
      <c r="E12" s="275" t="s">
        <v>18</v>
      </c>
      <c r="F12" s="255" t="s">
        <v>19</v>
      </c>
    </row>
    <row r="13" spans="1:10" ht="21.75" customHeight="1" x14ac:dyDescent="0.3">
      <c r="A13" s="267"/>
      <c r="B13" s="270"/>
      <c r="C13" s="273"/>
      <c r="D13" s="270"/>
      <c r="E13" s="276"/>
      <c r="F13" s="256"/>
    </row>
    <row r="14" spans="1:10" ht="33" customHeight="1" thickBot="1" x14ac:dyDescent="0.35">
      <c r="A14" s="268"/>
      <c r="B14" s="271"/>
      <c r="C14" s="274"/>
      <c r="D14" s="271"/>
      <c r="E14" s="277"/>
      <c r="F14" s="257"/>
    </row>
    <row r="15" spans="1:10" x14ac:dyDescent="0.3">
      <c r="A15" s="8">
        <v>1</v>
      </c>
      <c r="B15" s="9">
        <v>2</v>
      </c>
      <c r="C15" s="10">
        <v>3</v>
      </c>
      <c r="D15" s="9">
        <v>4</v>
      </c>
      <c r="E15" s="11">
        <v>5</v>
      </c>
      <c r="F15" s="12">
        <v>6</v>
      </c>
    </row>
    <row r="16" spans="1:10" x14ac:dyDescent="0.3">
      <c r="A16" s="8"/>
      <c r="B16" s="10" t="s">
        <v>25</v>
      </c>
      <c r="C16" s="10"/>
      <c r="D16" s="9"/>
      <c r="E16" s="104"/>
      <c r="F16" s="12"/>
    </row>
    <row r="17" spans="1:6" s="52" customFormat="1" ht="63" customHeight="1" x14ac:dyDescent="0.3">
      <c r="A17" s="47">
        <v>1</v>
      </c>
      <c r="B17" s="14" t="s">
        <v>6</v>
      </c>
      <c r="C17" s="15" t="s">
        <v>20</v>
      </c>
      <c r="D17" s="16">
        <v>3360</v>
      </c>
      <c r="E17" s="62"/>
      <c r="F17" s="18">
        <f t="shared" ref="F17:F22" si="0">D17*E17</f>
        <v>0</v>
      </c>
    </row>
    <row r="18" spans="1:6" s="52" customFormat="1" x14ac:dyDescent="0.3">
      <c r="A18" s="47">
        <v>3</v>
      </c>
      <c r="B18" s="20" t="s">
        <v>148</v>
      </c>
      <c r="C18" s="15" t="s">
        <v>1</v>
      </c>
      <c r="D18" s="16">
        <v>140</v>
      </c>
      <c r="E18" s="105"/>
      <c r="F18" s="18">
        <f t="shared" si="0"/>
        <v>0</v>
      </c>
    </row>
    <row r="19" spans="1:6" s="52" customFormat="1" x14ac:dyDescent="0.3">
      <c r="A19" s="47">
        <v>4</v>
      </c>
      <c r="B19" s="56" t="s">
        <v>39</v>
      </c>
      <c r="C19" s="15" t="s">
        <v>1</v>
      </c>
      <c r="D19" s="16">
        <v>74</v>
      </c>
      <c r="E19" s="106"/>
      <c r="F19" s="18">
        <f t="shared" si="0"/>
        <v>0</v>
      </c>
    </row>
    <row r="20" spans="1:6" s="52" customFormat="1" x14ac:dyDescent="0.3">
      <c r="A20" s="47">
        <v>5</v>
      </c>
      <c r="B20" s="56" t="s">
        <v>2</v>
      </c>
      <c r="C20" s="15" t="s">
        <v>26</v>
      </c>
      <c r="D20" s="16">
        <v>1400</v>
      </c>
      <c r="E20" s="105">
        <v>0</v>
      </c>
      <c r="F20" s="18">
        <f t="shared" si="0"/>
        <v>0</v>
      </c>
    </row>
    <row r="21" spans="1:6" s="52" customFormat="1" x14ac:dyDescent="0.3">
      <c r="A21" s="47">
        <v>6</v>
      </c>
      <c r="B21" s="56" t="s">
        <v>40</v>
      </c>
      <c r="C21" s="15" t="s">
        <v>1</v>
      </c>
      <c r="D21" s="16">
        <v>21</v>
      </c>
      <c r="E21" s="105">
        <v>0</v>
      </c>
      <c r="F21" s="18">
        <f t="shared" si="0"/>
        <v>0</v>
      </c>
    </row>
    <row r="22" spans="1:6" s="52" customFormat="1" x14ac:dyDescent="0.3">
      <c r="A22" s="47">
        <v>7</v>
      </c>
      <c r="B22" s="56" t="s">
        <v>7</v>
      </c>
      <c r="C22" s="15" t="s">
        <v>8</v>
      </c>
      <c r="D22" s="16">
        <v>155</v>
      </c>
      <c r="E22" s="105">
        <v>0</v>
      </c>
      <c r="F22" s="18">
        <f t="shared" si="0"/>
        <v>0</v>
      </c>
    </row>
    <row r="23" spans="1:6" s="52" customFormat="1" x14ac:dyDescent="0.3">
      <c r="A23" s="47">
        <v>8</v>
      </c>
      <c r="B23" s="56"/>
      <c r="C23" s="15"/>
      <c r="D23" s="16"/>
      <c r="E23" s="105"/>
      <c r="F23" s="18"/>
    </row>
    <row r="24" spans="1:6" s="52" customFormat="1" x14ac:dyDescent="0.3">
      <c r="A24" s="47">
        <v>9</v>
      </c>
      <c r="B24" s="56"/>
      <c r="C24" s="15"/>
      <c r="D24" s="16"/>
      <c r="E24" s="105"/>
      <c r="F24" s="18"/>
    </row>
    <row r="25" spans="1:6" s="52" customFormat="1" x14ac:dyDescent="0.3">
      <c r="A25" s="47">
        <v>10</v>
      </c>
      <c r="B25" s="56" t="s">
        <v>77</v>
      </c>
      <c r="C25" s="15"/>
      <c r="D25" s="16"/>
      <c r="E25" s="105"/>
      <c r="F25" s="18"/>
    </row>
    <row r="26" spans="1:6" s="52" customFormat="1" x14ac:dyDescent="0.3">
      <c r="A26" s="47">
        <v>11</v>
      </c>
      <c r="B26" s="56" t="s">
        <v>149</v>
      </c>
      <c r="C26" s="15" t="s">
        <v>78</v>
      </c>
      <c r="D26" s="16">
        <v>42</v>
      </c>
      <c r="E26" s="105">
        <v>0</v>
      </c>
      <c r="F26" s="18"/>
    </row>
    <row r="27" spans="1:6" s="52" customFormat="1" x14ac:dyDescent="0.3">
      <c r="A27" s="47">
        <v>12</v>
      </c>
      <c r="B27" s="56"/>
      <c r="C27" s="15"/>
      <c r="D27" s="16"/>
      <c r="E27" s="105"/>
      <c r="F27" s="18"/>
    </row>
    <row r="28" spans="1:6" x14ac:dyDescent="0.3">
      <c r="A28" s="47">
        <v>13</v>
      </c>
      <c r="B28" s="56"/>
      <c r="C28" s="15"/>
      <c r="D28" s="16"/>
      <c r="E28" s="105"/>
      <c r="F28" s="18"/>
    </row>
    <row r="29" spans="1:6" s="24" customFormat="1" ht="21.75" customHeight="1" x14ac:dyDescent="0.35">
      <c r="A29" s="47">
        <v>14</v>
      </c>
      <c r="B29" s="56"/>
      <c r="C29" s="15"/>
      <c r="D29" s="16"/>
      <c r="E29" s="105"/>
      <c r="F29" s="18"/>
    </row>
    <row r="30" spans="1:6" s="24" customFormat="1" ht="21.75" customHeight="1" x14ac:dyDescent="0.35">
      <c r="A30" s="47">
        <v>15</v>
      </c>
      <c r="B30" s="56"/>
      <c r="C30" s="15"/>
      <c r="D30" s="16"/>
      <c r="E30" s="105"/>
      <c r="F30" s="18"/>
    </row>
    <row r="31" spans="1:6" s="24" customFormat="1" ht="21.75" customHeight="1" x14ac:dyDescent="0.35">
      <c r="A31" s="47">
        <v>16</v>
      </c>
      <c r="B31" s="56"/>
      <c r="C31" s="15"/>
      <c r="D31" s="16"/>
      <c r="E31" s="105"/>
      <c r="F31" s="18"/>
    </row>
    <row r="32" spans="1:6" s="32" customFormat="1" ht="18.75" customHeight="1" x14ac:dyDescent="0.3">
      <c r="A32" s="47">
        <v>17</v>
      </c>
      <c r="B32" s="56"/>
      <c r="C32" s="15"/>
      <c r="D32" s="16"/>
      <c r="E32" s="105"/>
      <c r="F32" s="18"/>
    </row>
    <row r="33" spans="1:6" s="32" customFormat="1" ht="18.75" customHeight="1" x14ac:dyDescent="0.3">
      <c r="A33" s="47">
        <v>18</v>
      </c>
      <c r="B33" s="48"/>
      <c r="C33" s="49"/>
      <c r="D33" s="50"/>
      <c r="E33" s="107"/>
      <c r="F33" s="51"/>
    </row>
    <row r="34" spans="1:6" s="32" customFormat="1" ht="18.75" customHeight="1" x14ac:dyDescent="0.3">
      <c r="A34" s="47">
        <v>19</v>
      </c>
      <c r="B34" s="19"/>
      <c r="C34" s="15"/>
      <c r="D34" s="16"/>
      <c r="E34" s="108"/>
      <c r="F34" s="18"/>
    </row>
    <row r="35" spans="1:6" ht="18.75" customHeight="1" x14ac:dyDescent="0.3">
      <c r="A35" s="260" t="s">
        <v>21</v>
      </c>
      <c r="B35" s="261"/>
      <c r="C35" s="21"/>
      <c r="D35" s="21"/>
      <c r="E35" s="22"/>
      <c r="F35" s="23">
        <f>SUM(F17:F34)</f>
        <v>0</v>
      </c>
    </row>
    <row r="36" spans="1:6" s="37" customFormat="1" ht="23.25" x14ac:dyDescent="0.3">
      <c r="A36" s="260" t="s">
        <v>22</v>
      </c>
      <c r="B36" s="261"/>
      <c r="C36" s="21"/>
      <c r="D36" s="21"/>
      <c r="E36" s="22"/>
      <c r="F36" s="23">
        <f>F35*0.18</f>
        <v>0</v>
      </c>
    </row>
    <row r="37" spans="1:6" ht="18.75" customHeight="1" thickBot="1" x14ac:dyDescent="0.35">
      <c r="A37" s="262" t="s">
        <v>23</v>
      </c>
      <c r="B37" s="263"/>
      <c r="C37" s="25"/>
      <c r="D37" s="25"/>
      <c r="E37" s="26"/>
      <c r="F37" s="27">
        <f>SUM(F35:F36)</f>
        <v>0</v>
      </c>
    </row>
    <row r="38" spans="1:6" ht="15.75" customHeight="1" x14ac:dyDescent="0.3">
      <c r="A38" s="28"/>
      <c r="B38" s="28"/>
      <c r="C38" s="29"/>
      <c r="D38" s="29"/>
      <c r="E38" s="30"/>
      <c r="F38" s="31"/>
    </row>
    <row r="39" spans="1:6" ht="15.75" customHeight="1" x14ac:dyDescent="0.3">
      <c r="A39" s="28"/>
      <c r="B39" s="28"/>
      <c r="C39" s="29"/>
      <c r="D39" s="29"/>
      <c r="E39" s="30"/>
      <c r="F39" s="31"/>
    </row>
    <row r="40" spans="1:6" ht="15.75" customHeight="1" x14ac:dyDescent="0.3">
      <c r="A40" s="28"/>
      <c r="B40" s="28"/>
      <c r="C40" s="29"/>
      <c r="D40" s="29"/>
      <c r="E40" s="30"/>
      <c r="F40" s="31"/>
    </row>
    <row r="41" spans="1:6" ht="15.75" customHeight="1" x14ac:dyDescent="0.3">
      <c r="A41" s="7"/>
      <c r="B41" s="33"/>
      <c r="D41" s="34"/>
      <c r="E41" s="35"/>
      <c r="F41" s="36"/>
    </row>
    <row r="42" spans="1:6" ht="15.75" customHeight="1" x14ac:dyDescent="0.3">
      <c r="A42" s="259" t="s">
        <v>29</v>
      </c>
      <c r="B42" s="259"/>
      <c r="C42" s="259"/>
      <c r="D42" s="259"/>
      <c r="E42" s="259"/>
      <c r="F42" s="259"/>
    </row>
    <row r="43" spans="1:6" ht="15.75" customHeight="1" x14ac:dyDescent="0.3">
      <c r="A43" s="7"/>
      <c r="B43" s="33"/>
      <c r="C43" s="42"/>
      <c r="D43" s="42"/>
      <c r="E43" s="63" t="s">
        <v>31</v>
      </c>
      <c r="F43" s="42"/>
    </row>
    <row r="44" spans="1:6" ht="15.75" customHeight="1" x14ac:dyDescent="0.3">
      <c r="A44" s="5"/>
      <c r="C44" s="42"/>
      <c r="D44" s="42"/>
      <c r="E44" s="63"/>
      <c r="F44" s="42"/>
    </row>
    <row r="45" spans="1:6" ht="15.75" customHeight="1" x14ac:dyDescent="0.3">
      <c r="A45" s="5"/>
      <c r="C45" s="42"/>
      <c r="D45" s="42"/>
      <c r="E45" s="63"/>
      <c r="F45" s="42"/>
    </row>
    <row r="46" spans="1:6" ht="16.5" customHeight="1" x14ac:dyDescent="0.3">
      <c r="A46" s="5"/>
      <c r="C46" s="42"/>
      <c r="D46" s="42"/>
      <c r="E46" s="63"/>
      <c r="F46" s="42"/>
    </row>
    <row r="47" spans="1:6" x14ac:dyDescent="0.3">
      <c r="A47" s="5"/>
      <c r="C47" s="42"/>
      <c r="D47" s="42"/>
      <c r="E47" s="63"/>
      <c r="F47" s="42"/>
    </row>
    <row r="48" spans="1:6" ht="21.75" customHeight="1" x14ac:dyDescent="0.3">
      <c r="A48" s="5"/>
      <c r="C48" s="42"/>
      <c r="D48" s="42"/>
      <c r="E48" s="63"/>
      <c r="F48" s="42"/>
    </row>
    <row r="49" spans="1:6" ht="16.5" customHeight="1" x14ac:dyDescent="0.3">
      <c r="A49" s="5"/>
      <c r="C49" s="42"/>
      <c r="D49" s="42"/>
      <c r="E49" s="63"/>
      <c r="F49" s="42"/>
    </row>
    <row r="50" spans="1:6" x14ac:dyDescent="0.3">
      <c r="A50" s="264"/>
      <c r="B50" s="264"/>
      <c r="C50" s="42"/>
      <c r="D50" s="42"/>
      <c r="E50" s="63"/>
      <c r="F50" s="42"/>
    </row>
    <row r="51" spans="1:6" ht="10.5" customHeight="1" x14ac:dyDescent="0.3">
      <c r="A51" s="33"/>
      <c r="B51" s="33" t="s">
        <v>30</v>
      </c>
      <c r="C51" s="42"/>
      <c r="D51" s="42"/>
      <c r="E51" s="63"/>
      <c r="F51" s="42"/>
    </row>
    <row r="52" spans="1:6" ht="29.25" customHeight="1" x14ac:dyDescent="0.3">
      <c r="A52" s="265"/>
      <c r="B52" s="265"/>
      <c r="C52" s="42"/>
      <c r="D52" s="42"/>
      <c r="E52" s="63"/>
      <c r="F52" s="42"/>
    </row>
    <row r="53" spans="1:6" ht="38.25" customHeight="1" x14ac:dyDescent="0.3">
      <c r="A53" s="259"/>
      <c r="B53" s="259"/>
      <c r="C53" s="281" t="s">
        <v>31</v>
      </c>
      <c r="D53" s="281"/>
      <c r="E53" s="281"/>
      <c r="F53" s="281"/>
    </row>
    <row r="54" spans="1:6" ht="10.5" customHeight="1" x14ac:dyDescent="0.3">
      <c r="A54" s="38"/>
      <c r="B54" s="38"/>
      <c r="C54" s="38"/>
      <c r="D54" s="39"/>
      <c r="E54" s="40"/>
      <c r="F54" s="40"/>
    </row>
    <row r="55" spans="1:6" ht="25.5" customHeight="1" x14ac:dyDescent="0.3">
      <c r="A55" s="278"/>
      <c r="B55" s="278"/>
      <c r="C55" s="7"/>
      <c r="D55" s="7"/>
      <c r="E55" s="258"/>
      <c r="F55" s="258"/>
    </row>
    <row r="56" spans="1:6" ht="16.5" customHeight="1" x14ac:dyDescent="0.3">
      <c r="A56" s="259"/>
      <c r="B56" s="259"/>
      <c r="C56" s="38"/>
      <c r="D56" s="39"/>
      <c r="E56" s="258"/>
      <c r="F56" s="258"/>
    </row>
    <row r="57" spans="1:6" x14ac:dyDescent="0.3">
      <c r="A57" s="259"/>
      <c r="B57" s="259"/>
      <c r="C57" s="38"/>
      <c r="D57" s="39"/>
      <c r="E57" s="258"/>
      <c r="F57" s="258"/>
    </row>
    <row r="58" spans="1:6" x14ac:dyDescent="0.3">
      <c r="A58" s="259"/>
      <c r="B58" s="259"/>
      <c r="C58" s="38"/>
      <c r="D58" s="7"/>
      <c r="E58" s="40"/>
      <c r="F58" s="40"/>
    </row>
    <row r="59" spans="1:6" x14ac:dyDescent="0.3">
      <c r="A59" s="279"/>
      <c r="B59" s="280"/>
      <c r="C59" s="38"/>
      <c r="D59" s="7"/>
      <c r="E59" s="258"/>
      <c r="F59" s="258"/>
    </row>
    <row r="60" spans="1:6" x14ac:dyDescent="0.3">
      <c r="A60" s="259"/>
      <c r="B60" s="259"/>
      <c r="C60" s="38"/>
      <c r="D60" s="39"/>
      <c r="E60" s="258"/>
      <c r="F60" s="258"/>
    </row>
    <row r="61" spans="1:6" x14ac:dyDescent="0.3">
      <c r="A61" s="38"/>
      <c r="B61" s="38"/>
      <c r="C61" s="38"/>
      <c r="D61" s="39"/>
      <c r="E61" s="40"/>
      <c r="F61" s="40"/>
    </row>
    <row r="62" spans="1:6" x14ac:dyDescent="0.3">
      <c r="A62" s="278"/>
      <c r="B62" s="278"/>
      <c r="C62" s="7"/>
      <c r="D62" s="7"/>
      <c r="E62" s="258"/>
      <c r="F62" s="258"/>
    </row>
    <row r="63" spans="1:6" x14ac:dyDescent="0.3">
      <c r="A63" s="259"/>
      <c r="B63" s="259"/>
      <c r="C63" s="38"/>
      <c r="D63" s="39"/>
      <c r="E63" s="258"/>
      <c r="F63" s="258"/>
    </row>
    <row r="64" spans="1:6" x14ac:dyDescent="0.3">
      <c r="A64" s="37"/>
      <c r="B64" s="37"/>
      <c r="C64" s="37"/>
    </row>
  </sheetData>
  <mergeCells count="36">
    <mergeCell ref="A62:B62"/>
    <mergeCell ref="E62:F62"/>
    <mergeCell ref="A63:B63"/>
    <mergeCell ref="E63:F63"/>
    <mergeCell ref="C7:G7"/>
    <mergeCell ref="C8:F9"/>
    <mergeCell ref="A57:B57"/>
    <mergeCell ref="E57:F57"/>
    <mergeCell ref="A58:B58"/>
    <mergeCell ref="A59:B59"/>
    <mergeCell ref="E59:F59"/>
    <mergeCell ref="A60:B60"/>
    <mergeCell ref="E60:F60"/>
    <mergeCell ref="A53:B53"/>
    <mergeCell ref="C53:F53"/>
    <mergeCell ref="A55:B55"/>
    <mergeCell ref="F12:F14"/>
    <mergeCell ref="E55:F55"/>
    <mergeCell ref="A56:B56"/>
    <mergeCell ref="E56:F56"/>
    <mergeCell ref="A35:B35"/>
    <mergeCell ref="A36:B36"/>
    <mergeCell ref="A37:B37"/>
    <mergeCell ref="A42:F42"/>
    <mergeCell ref="A50:B50"/>
    <mergeCell ref="A52:B52"/>
    <mergeCell ref="A12:A14"/>
    <mergeCell ref="B12:B14"/>
    <mergeCell ref="C12:C14"/>
    <mergeCell ref="D12:D14"/>
    <mergeCell ref="E12:E14"/>
    <mergeCell ref="E1:F1"/>
    <mergeCell ref="C3:F3"/>
    <mergeCell ref="C5:F5"/>
    <mergeCell ref="A10:F10"/>
    <mergeCell ref="B11:F11"/>
  </mergeCells>
  <pageMargins left="0.7" right="0.7" top="0.75" bottom="0.75" header="0.3" footer="0.3"/>
  <pageSetup paperSize="9" orientation="portrait" horizontalDpi="180" verticalDpi="18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93"/>
  <sheetViews>
    <sheetView topLeftCell="A53" zoomScale="80" zoomScaleNormal="80" workbookViewId="0">
      <selection activeCell="D58" sqref="D58:D61"/>
    </sheetView>
  </sheetViews>
  <sheetFormatPr defaultColWidth="9.140625" defaultRowHeight="20.25" x14ac:dyDescent="0.3"/>
  <cols>
    <col min="1" max="1" width="6.42578125" style="6" bestFit="1" customWidth="1"/>
    <col min="2" max="2" width="72.7109375" style="5" customWidth="1"/>
    <col min="3" max="3" width="9" style="34" bestFit="1" customWidth="1"/>
    <col min="4" max="4" width="33.28515625" style="41" customWidth="1"/>
    <col min="5" max="5" width="8" style="41" customWidth="1"/>
    <col min="6" max="6" width="22.140625" style="41" customWidth="1"/>
    <col min="7" max="16384" width="9.140625" style="5"/>
  </cols>
  <sheetData>
    <row r="1" spans="1:10" s="2" customFormat="1" ht="23.25" x14ac:dyDescent="0.35">
      <c r="A1" s="1"/>
      <c r="B1" s="115"/>
      <c r="C1" s="147"/>
      <c r="D1" s="148"/>
      <c r="E1" s="251" t="s">
        <v>9</v>
      </c>
      <c r="F1" s="251"/>
      <c r="G1" s="115"/>
    </row>
    <row r="2" spans="1:10" s="2" customFormat="1" ht="23.25" x14ac:dyDescent="0.35">
      <c r="A2" s="1"/>
      <c r="B2" s="115" t="s">
        <v>10</v>
      </c>
      <c r="C2" s="147"/>
      <c r="D2" s="148" t="s">
        <v>114</v>
      </c>
      <c r="E2" s="88"/>
      <c r="F2" s="88"/>
      <c r="G2" s="115"/>
    </row>
    <row r="3" spans="1:10" s="2" customFormat="1" ht="22.9" customHeight="1" x14ac:dyDescent="0.35">
      <c r="A3" s="34"/>
      <c r="B3" s="44"/>
      <c r="C3" s="252"/>
      <c r="D3" s="252"/>
      <c r="E3" s="252"/>
      <c r="F3" s="252"/>
      <c r="G3" s="196"/>
    </row>
    <row r="4" spans="1:10" s="2" customFormat="1" ht="27.6" customHeight="1" x14ac:dyDescent="0.35">
      <c r="A4" s="34"/>
      <c r="B4" s="45" t="s">
        <v>11</v>
      </c>
      <c r="C4" s="147"/>
      <c r="D4" s="148" t="s">
        <v>114</v>
      </c>
      <c r="E4" s="88"/>
      <c r="F4" s="88"/>
      <c r="G4" s="196"/>
    </row>
    <row r="5" spans="1:10" s="2" customFormat="1" ht="21.75" customHeight="1" x14ac:dyDescent="0.35">
      <c r="A5" s="6"/>
      <c r="B5" s="45"/>
      <c r="C5" s="252"/>
      <c r="D5" s="252"/>
      <c r="E5" s="252"/>
      <c r="F5" s="252"/>
      <c r="G5" s="196"/>
    </row>
    <row r="6" spans="1:10" s="2" customFormat="1" ht="11.25" customHeight="1" x14ac:dyDescent="0.35">
      <c r="A6" s="6"/>
      <c r="B6" s="45"/>
      <c r="C6" s="58"/>
      <c r="D6" s="58"/>
      <c r="E6" s="58"/>
      <c r="F6" s="58"/>
      <c r="G6" s="196"/>
    </row>
    <row r="7" spans="1:10" s="4" customFormat="1" ht="26.25" customHeight="1" x14ac:dyDescent="0.25">
      <c r="A7" s="34"/>
      <c r="B7" s="46" t="s">
        <v>12</v>
      </c>
      <c r="C7" s="264" t="s">
        <v>24</v>
      </c>
      <c r="D7" s="264"/>
      <c r="E7" s="264"/>
      <c r="F7" s="264"/>
      <c r="G7" s="264"/>
    </row>
    <row r="8" spans="1:10" s="2" customFormat="1" ht="102" customHeight="1" x14ac:dyDescent="0.35">
      <c r="A8" s="6"/>
      <c r="B8" s="46" t="s">
        <v>13</v>
      </c>
      <c r="C8" s="252" t="s">
        <v>74</v>
      </c>
      <c r="D8" s="252"/>
      <c r="E8" s="252"/>
      <c r="F8" s="252"/>
      <c r="G8" s="196"/>
      <c r="J8" s="1"/>
    </row>
    <row r="9" spans="1:10" s="2" customFormat="1" ht="18.75" customHeight="1" x14ac:dyDescent="0.35">
      <c r="A9" s="6"/>
      <c r="B9" s="46"/>
      <c r="C9" s="252"/>
      <c r="D9" s="252"/>
      <c r="E9" s="252"/>
      <c r="F9" s="252"/>
      <c r="G9" s="196"/>
      <c r="J9" s="1"/>
    </row>
    <row r="10" spans="1:10" ht="30" customHeight="1" x14ac:dyDescent="0.3">
      <c r="A10" s="253" t="s">
        <v>99</v>
      </c>
      <c r="B10" s="253"/>
      <c r="C10" s="253"/>
      <c r="D10" s="253"/>
      <c r="E10" s="253"/>
      <c r="F10" s="253"/>
      <c r="J10" s="6"/>
    </row>
    <row r="11" spans="1:10" ht="29.25" customHeight="1" thickBot="1" x14ac:dyDescent="0.35">
      <c r="A11" s="7"/>
      <c r="B11" s="254" t="s">
        <v>14</v>
      </c>
      <c r="C11" s="254"/>
      <c r="D11" s="254"/>
      <c r="E11" s="254"/>
      <c r="F11" s="254"/>
      <c r="J11" s="6"/>
    </row>
    <row r="12" spans="1:10" ht="16.5" customHeight="1" x14ac:dyDescent="0.3">
      <c r="A12" s="266" t="s">
        <v>15</v>
      </c>
      <c r="B12" s="269" t="s">
        <v>0</v>
      </c>
      <c r="C12" s="272" t="s">
        <v>16</v>
      </c>
      <c r="D12" s="312" t="s">
        <v>17</v>
      </c>
      <c r="E12" s="275" t="s">
        <v>18</v>
      </c>
      <c r="F12" s="255" t="s">
        <v>19</v>
      </c>
    </row>
    <row r="13" spans="1:10" ht="21.75" customHeight="1" x14ac:dyDescent="0.3">
      <c r="A13" s="267"/>
      <c r="B13" s="270"/>
      <c r="C13" s="273"/>
      <c r="D13" s="313"/>
      <c r="E13" s="276"/>
      <c r="F13" s="256"/>
    </row>
    <row r="14" spans="1:10" ht="33" customHeight="1" thickBot="1" x14ac:dyDescent="0.35">
      <c r="A14" s="268"/>
      <c r="B14" s="271"/>
      <c r="C14" s="274"/>
      <c r="D14" s="314"/>
      <c r="E14" s="277"/>
      <c r="F14" s="257"/>
    </row>
    <row r="15" spans="1:10" x14ac:dyDescent="0.3">
      <c r="A15" s="8">
        <v>1</v>
      </c>
      <c r="B15" s="9">
        <v>2</v>
      </c>
      <c r="C15" s="10">
        <v>3</v>
      </c>
      <c r="D15" s="64">
        <v>4</v>
      </c>
      <c r="E15" s="11">
        <v>5</v>
      </c>
      <c r="F15" s="12">
        <v>6</v>
      </c>
    </row>
    <row r="16" spans="1:10" ht="40.5" x14ac:dyDescent="0.3">
      <c r="A16" s="8"/>
      <c r="B16" s="10" t="s">
        <v>115</v>
      </c>
      <c r="C16" s="10"/>
      <c r="D16" s="61"/>
      <c r="E16" s="11"/>
      <c r="F16" s="12"/>
    </row>
    <row r="17" spans="1:6" s="52" customFormat="1" ht="18.75" x14ac:dyDescent="0.3">
      <c r="A17" s="47">
        <v>1</v>
      </c>
      <c r="B17" s="57" t="s">
        <v>109</v>
      </c>
      <c r="C17" s="49" t="s">
        <v>27</v>
      </c>
      <c r="D17" s="55">
        <v>726</v>
      </c>
      <c r="E17" s="66">
        <v>10</v>
      </c>
      <c r="F17" s="51">
        <f t="shared" ref="F17:F28" si="0">D17*E17</f>
        <v>7260</v>
      </c>
    </row>
    <row r="18" spans="1:6" s="52" customFormat="1" ht="18.75" x14ac:dyDescent="0.3">
      <c r="A18" s="47">
        <v>2</v>
      </c>
      <c r="B18" s="54" t="s">
        <v>38</v>
      </c>
      <c r="C18" s="49" t="s">
        <v>20</v>
      </c>
      <c r="D18" s="55">
        <v>267</v>
      </c>
      <c r="E18" s="66">
        <v>90</v>
      </c>
      <c r="F18" s="51">
        <f t="shared" si="0"/>
        <v>24030</v>
      </c>
    </row>
    <row r="19" spans="1:6" s="52" customFormat="1" ht="18.75" x14ac:dyDescent="0.3">
      <c r="A19" s="47">
        <v>3</v>
      </c>
      <c r="B19" s="48" t="s">
        <v>3</v>
      </c>
      <c r="C19" s="49" t="s">
        <v>1</v>
      </c>
      <c r="D19" s="55">
        <v>8.9499999999999993</v>
      </c>
      <c r="E19" s="53"/>
      <c r="F19" s="51">
        <f t="shared" si="0"/>
        <v>0</v>
      </c>
    </row>
    <row r="20" spans="1:6" s="52" customFormat="1" ht="18.75" x14ac:dyDescent="0.3">
      <c r="A20" s="47">
        <v>4</v>
      </c>
      <c r="B20" s="48" t="s">
        <v>46</v>
      </c>
      <c r="C20" s="49" t="s">
        <v>1</v>
      </c>
      <c r="D20" s="55">
        <v>2.83</v>
      </c>
      <c r="E20" s="69"/>
      <c r="F20" s="51">
        <f t="shared" si="0"/>
        <v>0</v>
      </c>
    </row>
    <row r="21" spans="1:6" s="52" customFormat="1" ht="18.75" x14ac:dyDescent="0.3">
      <c r="A21" s="47">
        <v>5</v>
      </c>
      <c r="B21" s="48" t="s">
        <v>43</v>
      </c>
      <c r="C21" s="49" t="s">
        <v>5</v>
      </c>
      <c r="D21" s="55">
        <v>3.8</v>
      </c>
      <c r="E21" s="53">
        <v>1250</v>
      </c>
      <c r="F21" s="51">
        <f t="shared" si="0"/>
        <v>4750</v>
      </c>
    </row>
    <row r="22" spans="1:6" s="52" customFormat="1" ht="18.75" x14ac:dyDescent="0.3">
      <c r="A22" s="47">
        <v>6</v>
      </c>
      <c r="B22" s="48" t="s">
        <v>47</v>
      </c>
      <c r="C22" s="49" t="s">
        <v>5</v>
      </c>
      <c r="D22" s="55">
        <v>40.9</v>
      </c>
      <c r="E22" s="53">
        <v>1250</v>
      </c>
      <c r="F22" s="51">
        <f t="shared" si="0"/>
        <v>51125</v>
      </c>
    </row>
    <row r="23" spans="1:6" s="52" customFormat="1" ht="18.75" x14ac:dyDescent="0.3">
      <c r="A23" s="47">
        <v>7</v>
      </c>
      <c r="B23" s="48" t="s">
        <v>32</v>
      </c>
      <c r="C23" s="49" t="s">
        <v>33</v>
      </c>
      <c r="D23" s="55">
        <v>420</v>
      </c>
      <c r="E23" s="53">
        <v>0</v>
      </c>
      <c r="F23" s="51">
        <f t="shared" si="0"/>
        <v>0</v>
      </c>
    </row>
    <row r="24" spans="1:6" s="52" customFormat="1" ht="18.75" x14ac:dyDescent="0.3">
      <c r="A24" s="47">
        <v>8</v>
      </c>
      <c r="B24" s="48" t="s">
        <v>121</v>
      </c>
      <c r="C24" s="49" t="s">
        <v>33</v>
      </c>
      <c r="D24" s="55">
        <v>350</v>
      </c>
      <c r="E24" s="53"/>
      <c r="F24" s="51"/>
    </row>
    <row r="25" spans="1:6" s="52" customFormat="1" ht="18.75" x14ac:dyDescent="0.3">
      <c r="A25" s="47">
        <v>9</v>
      </c>
      <c r="B25" s="48" t="s">
        <v>34</v>
      </c>
      <c r="C25" s="49" t="s">
        <v>33</v>
      </c>
      <c r="D25" s="55">
        <v>460</v>
      </c>
      <c r="E25" s="53">
        <v>0</v>
      </c>
      <c r="F25" s="51">
        <f t="shared" si="0"/>
        <v>0</v>
      </c>
    </row>
    <row r="26" spans="1:6" s="52" customFormat="1" ht="18.75" x14ac:dyDescent="0.3">
      <c r="A26" s="47">
        <v>10</v>
      </c>
      <c r="B26" s="48" t="s">
        <v>35</v>
      </c>
      <c r="C26" s="49" t="s">
        <v>4</v>
      </c>
      <c r="D26" s="55">
        <v>0</v>
      </c>
      <c r="E26" s="53">
        <v>0</v>
      </c>
      <c r="F26" s="51">
        <f t="shared" si="0"/>
        <v>0</v>
      </c>
    </row>
    <row r="27" spans="1:6" s="52" customFormat="1" ht="18.75" x14ac:dyDescent="0.3">
      <c r="A27" s="47">
        <v>11</v>
      </c>
      <c r="B27" s="48" t="s">
        <v>36</v>
      </c>
      <c r="C27" s="49" t="s">
        <v>33</v>
      </c>
      <c r="D27" s="55">
        <v>60</v>
      </c>
      <c r="E27" s="53">
        <v>0</v>
      </c>
      <c r="F27" s="51">
        <f t="shared" si="0"/>
        <v>0</v>
      </c>
    </row>
    <row r="28" spans="1:6" s="52" customFormat="1" ht="18.75" x14ac:dyDescent="0.3">
      <c r="A28" s="47">
        <v>12</v>
      </c>
      <c r="B28" s="48" t="s">
        <v>44</v>
      </c>
      <c r="C28" s="49" t="s">
        <v>4</v>
      </c>
      <c r="D28" s="55">
        <v>0</v>
      </c>
      <c r="E28" s="53">
        <v>0</v>
      </c>
      <c r="F28" s="51">
        <f t="shared" si="0"/>
        <v>0</v>
      </c>
    </row>
    <row r="29" spans="1:6" s="52" customFormat="1" ht="18.75" x14ac:dyDescent="0.3">
      <c r="A29" s="47"/>
      <c r="B29" s="48"/>
      <c r="C29" s="49"/>
      <c r="D29" s="55"/>
      <c r="E29" s="59"/>
      <c r="F29" s="51"/>
    </row>
    <row r="30" spans="1:6" s="52" customFormat="1" ht="18.75" x14ac:dyDescent="0.3">
      <c r="A30" s="47"/>
      <c r="B30" s="48"/>
      <c r="C30" s="49"/>
      <c r="D30" s="55"/>
      <c r="E30" s="59"/>
      <c r="F30" s="51"/>
    </row>
    <row r="31" spans="1:6" s="52" customFormat="1" x14ac:dyDescent="0.3">
      <c r="A31" s="47"/>
      <c r="B31" s="10" t="s">
        <v>63</v>
      </c>
      <c r="C31" s="49"/>
      <c r="D31" s="55"/>
      <c r="E31" s="59"/>
      <c r="F31" s="51"/>
    </row>
    <row r="32" spans="1:6" s="52" customFormat="1" ht="18.75" x14ac:dyDescent="0.3">
      <c r="A32" s="47">
        <v>1</v>
      </c>
      <c r="B32" s="48" t="s">
        <v>62</v>
      </c>
      <c r="C32" s="49" t="s">
        <v>27</v>
      </c>
      <c r="D32" s="55">
        <v>566</v>
      </c>
      <c r="E32" s="81">
        <v>2</v>
      </c>
      <c r="F32" s="76">
        <f t="shared" ref="F32:F33" si="1">D32*E32</f>
        <v>1132</v>
      </c>
    </row>
    <row r="33" spans="1:6" s="52" customFormat="1" ht="18.75" x14ac:dyDescent="0.3">
      <c r="A33" s="47">
        <v>2</v>
      </c>
      <c r="B33" s="48" t="s">
        <v>52</v>
      </c>
      <c r="C33" s="49" t="s">
        <v>112</v>
      </c>
      <c r="D33" s="55">
        <v>12190</v>
      </c>
      <c r="E33" s="82">
        <v>0.42</v>
      </c>
      <c r="F33" s="76">
        <f t="shared" si="1"/>
        <v>5119.8</v>
      </c>
    </row>
    <row r="34" spans="1:6" x14ac:dyDescent="0.3">
      <c r="A34" s="47"/>
      <c r="B34" s="48" t="s">
        <v>111</v>
      </c>
      <c r="C34" s="15" t="s">
        <v>112</v>
      </c>
      <c r="D34" s="55">
        <v>15266</v>
      </c>
      <c r="E34" s="83"/>
      <c r="F34" s="76"/>
    </row>
    <row r="35" spans="1:6" s="52" customFormat="1" ht="18.75" x14ac:dyDescent="0.3">
      <c r="A35" s="47"/>
      <c r="B35" s="48" t="s">
        <v>168</v>
      </c>
      <c r="C35" s="49" t="s">
        <v>112</v>
      </c>
      <c r="D35" s="55">
        <v>152</v>
      </c>
      <c r="E35" s="59"/>
      <c r="F35" s="51"/>
    </row>
    <row r="36" spans="1:6" s="52" customFormat="1" ht="18.75" x14ac:dyDescent="0.3">
      <c r="A36" s="47"/>
      <c r="B36" s="48"/>
      <c r="C36" s="49"/>
      <c r="D36" s="55"/>
      <c r="E36" s="59"/>
      <c r="F36" s="51"/>
    </row>
    <row r="37" spans="1:6" s="52" customFormat="1" ht="18.75" x14ac:dyDescent="0.3">
      <c r="A37" s="47"/>
      <c r="B37" s="48"/>
      <c r="C37" s="49"/>
      <c r="D37" s="55"/>
      <c r="E37" s="59"/>
      <c r="F37" s="51"/>
    </row>
    <row r="38" spans="1:6" s="52" customFormat="1" ht="18.75" x14ac:dyDescent="0.3">
      <c r="A38" s="47"/>
      <c r="B38" s="48"/>
      <c r="C38" s="49"/>
      <c r="D38" s="55"/>
      <c r="E38" s="59"/>
      <c r="F38" s="51"/>
    </row>
    <row r="39" spans="1:6" s="52" customFormat="1" ht="18.75" x14ac:dyDescent="0.3">
      <c r="A39" s="47"/>
      <c r="B39" s="48"/>
      <c r="C39" s="49"/>
      <c r="D39" s="55"/>
      <c r="E39" s="59"/>
      <c r="F39" s="51"/>
    </row>
    <row r="40" spans="1:6" s="52" customFormat="1" ht="18.75" x14ac:dyDescent="0.3">
      <c r="A40" s="47"/>
      <c r="B40" s="48"/>
      <c r="C40" s="49"/>
      <c r="D40" s="55"/>
      <c r="E40" s="59"/>
      <c r="F40" s="51"/>
    </row>
    <row r="41" spans="1:6" s="52" customFormat="1" ht="18.75" x14ac:dyDescent="0.3">
      <c r="A41" s="47"/>
      <c r="B41" s="48"/>
      <c r="C41" s="49"/>
      <c r="D41" s="55"/>
      <c r="E41" s="59"/>
      <c r="F41" s="51"/>
    </row>
    <row r="42" spans="1:6" ht="40.5" x14ac:dyDescent="0.3">
      <c r="A42" s="8"/>
      <c r="B42" s="10" t="s">
        <v>116</v>
      </c>
      <c r="C42" s="10"/>
      <c r="D42" s="61"/>
      <c r="E42" s="11"/>
      <c r="F42" s="12"/>
    </row>
    <row r="43" spans="1:6" s="52" customFormat="1" ht="18.75" x14ac:dyDescent="0.3">
      <c r="A43" s="47">
        <v>1</v>
      </c>
      <c r="B43" s="57" t="s">
        <v>110</v>
      </c>
      <c r="C43" s="49" t="s">
        <v>27</v>
      </c>
      <c r="D43" s="55">
        <v>726</v>
      </c>
      <c r="E43" s="66">
        <v>10</v>
      </c>
      <c r="F43" s="51">
        <f t="shared" ref="F43:F54" si="2">D43*E43</f>
        <v>7260</v>
      </c>
    </row>
    <row r="44" spans="1:6" s="52" customFormat="1" ht="18.75" x14ac:dyDescent="0.3">
      <c r="A44" s="47">
        <v>2</v>
      </c>
      <c r="B44" s="54" t="s">
        <v>38</v>
      </c>
      <c r="C44" s="49" t="s">
        <v>20</v>
      </c>
      <c r="D44" s="55">
        <v>262</v>
      </c>
      <c r="E44" s="66">
        <v>90</v>
      </c>
      <c r="F44" s="51">
        <f t="shared" si="2"/>
        <v>23580</v>
      </c>
    </row>
    <row r="45" spans="1:6" s="52" customFormat="1" ht="18.75" x14ac:dyDescent="0.3">
      <c r="A45" s="47">
        <v>3</v>
      </c>
      <c r="B45" s="48" t="s">
        <v>152</v>
      </c>
      <c r="C45" s="49" t="s">
        <v>1</v>
      </c>
      <c r="D45" s="55">
        <v>9.27</v>
      </c>
      <c r="E45" s="53"/>
      <c r="F45" s="51">
        <f t="shared" si="2"/>
        <v>0</v>
      </c>
    </row>
    <row r="46" spans="1:6" s="52" customFormat="1" ht="18.75" x14ac:dyDescent="0.3">
      <c r="A46" s="47">
        <v>4</v>
      </c>
      <c r="B46" s="48" t="s">
        <v>155</v>
      </c>
      <c r="C46" s="49" t="s">
        <v>1</v>
      </c>
      <c r="D46" s="55">
        <v>2.75</v>
      </c>
      <c r="E46" s="69"/>
      <c r="F46" s="51">
        <f t="shared" si="2"/>
        <v>0</v>
      </c>
    </row>
    <row r="47" spans="1:6" s="52" customFormat="1" ht="18.75" x14ac:dyDescent="0.3">
      <c r="A47" s="47">
        <v>5</v>
      </c>
      <c r="B47" s="48" t="s">
        <v>43</v>
      </c>
      <c r="C47" s="49" t="s">
        <v>5</v>
      </c>
      <c r="D47" s="55">
        <v>3.8</v>
      </c>
      <c r="E47" s="53"/>
      <c r="F47" s="51">
        <f t="shared" si="2"/>
        <v>0</v>
      </c>
    </row>
    <row r="48" spans="1:6" s="52" customFormat="1" ht="18.75" x14ac:dyDescent="0.3">
      <c r="A48" s="47">
        <v>6</v>
      </c>
      <c r="B48" s="48" t="s">
        <v>147</v>
      </c>
      <c r="C48" s="49" t="s">
        <v>5</v>
      </c>
      <c r="D48" s="55">
        <v>63.2</v>
      </c>
      <c r="E48" s="53"/>
      <c r="F48" s="51">
        <f t="shared" si="2"/>
        <v>0</v>
      </c>
    </row>
    <row r="49" spans="1:6" s="52" customFormat="1" ht="18.75" x14ac:dyDescent="0.3">
      <c r="A49" s="47">
        <v>7</v>
      </c>
      <c r="B49" s="48" t="s">
        <v>32</v>
      </c>
      <c r="C49" s="49" t="s">
        <v>33</v>
      </c>
      <c r="D49" s="55">
        <v>350</v>
      </c>
      <c r="E49" s="53">
        <v>0</v>
      </c>
      <c r="F49" s="51">
        <f t="shared" si="2"/>
        <v>0</v>
      </c>
    </row>
    <row r="50" spans="1:6" s="52" customFormat="1" ht="18.75" x14ac:dyDescent="0.3">
      <c r="A50" s="47">
        <v>8</v>
      </c>
      <c r="B50" s="48" t="s">
        <v>95</v>
      </c>
      <c r="C50" s="49"/>
      <c r="D50" s="55">
        <v>320</v>
      </c>
      <c r="E50" s="53"/>
      <c r="F50" s="51"/>
    </row>
    <row r="51" spans="1:6" s="52" customFormat="1" ht="18.75" x14ac:dyDescent="0.3">
      <c r="A51" s="47">
        <v>9</v>
      </c>
      <c r="B51" s="48" t="s">
        <v>34</v>
      </c>
      <c r="C51" s="49" t="s">
        <v>33</v>
      </c>
      <c r="D51" s="55">
        <v>360</v>
      </c>
      <c r="E51" s="53">
        <v>0</v>
      </c>
      <c r="F51" s="51">
        <f t="shared" si="2"/>
        <v>0</v>
      </c>
    </row>
    <row r="52" spans="1:6" s="52" customFormat="1" ht="18.75" x14ac:dyDescent="0.3">
      <c r="A52" s="47">
        <v>10</v>
      </c>
      <c r="B52" s="48" t="s">
        <v>35</v>
      </c>
      <c r="C52" s="49" t="s">
        <v>4</v>
      </c>
      <c r="D52" s="55">
        <v>0</v>
      </c>
      <c r="E52" s="53">
        <v>0</v>
      </c>
      <c r="F52" s="51">
        <f t="shared" si="2"/>
        <v>0</v>
      </c>
    </row>
    <row r="53" spans="1:6" s="52" customFormat="1" ht="18.75" x14ac:dyDescent="0.3">
      <c r="A53" s="47">
        <v>11</v>
      </c>
      <c r="B53" s="48" t="s">
        <v>36</v>
      </c>
      <c r="C53" s="49" t="s">
        <v>33</v>
      </c>
      <c r="D53" s="55">
        <v>70</v>
      </c>
      <c r="E53" s="53">
        <v>0</v>
      </c>
      <c r="F53" s="51">
        <f t="shared" si="2"/>
        <v>0</v>
      </c>
    </row>
    <row r="54" spans="1:6" s="52" customFormat="1" ht="18.75" x14ac:dyDescent="0.3">
      <c r="A54" s="47">
        <v>12</v>
      </c>
      <c r="B54" s="48" t="s">
        <v>44</v>
      </c>
      <c r="C54" s="49" t="s">
        <v>4</v>
      </c>
      <c r="D54" s="55">
        <v>0</v>
      </c>
      <c r="E54" s="53">
        <v>0</v>
      </c>
      <c r="F54" s="51">
        <f t="shared" si="2"/>
        <v>0</v>
      </c>
    </row>
    <row r="55" spans="1:6" s="52" customFormat="1" ht="18.75" x14ac:dyDescent="0.3">
      <c r="A55" s="47"/>
      <c r="B55" s="48"/>
      <c r="C55" s="49"/>
      <c r="D55" s="55"/>
      <c r="E55" s="53"/>
      <c r="F55" s="51"/>
    </row>
    <row r="56" spans="1:6" s="52" customFormat="1" ht="18.75" x14ac:dyDescent="0.3">
      <c r="A56" s="47"/>
      <c r="B56" s="48"/>
      <c r="C56" s="49"/>
      <c r="D56" s="55"/>
      <c r="E56" s="53"/>
      <c r="F56" s="51"/>
    </row>
    <row r="57" spans="1:6" s="52" customFormat="1" x14ac:dyDescent="0.3">
      <c r="A57" s="47"/>
      <c r="B57" s="10" t="s">
        <v>64</v>
      </c>
      <c r="C57" s="49"/>
      <c r="D57" s="55"/>
      <c r="E57" s="53"/>
      <c r="F57" s="51"/>
    </row>
    <row r="58" spans="1:6" s="52" customFormat="1" ht="18.75" x14ac:dyDescent="0.3">
      <c r="A58" s="47">
        <v>1</v>
      </c>
      <c r="B58" s="48" t="s">
        <v>71</v>
      </c>
      <c r="C58" s="49" t="s">
        <v>27</v>
      </c>
      <c r="D58" s="55">
        <v>566</v>
      </c>
      <c r="E58" s="81">
        <v>2.2000000000000002</v>
      </c>
      <c r="F58" s="76">
        <f t="shared" ref="F58:F60" si="3">D58*E58</f>
        <v>1245.2</v>
      </c>
    </row>
    <row r="59" spans="1:6" s="52" customFormat="1" ht="18.75" x14ac:dyDescent="0.3">
      <c r="A59" s="47">
        <v>2</v>
      </c>
      <c r="B59" s="48" t="s">
        <v>52</v>
      </c>
      <c r="C59" s="49" t="s">
        <v>4</v>
      </c>
      <c r="D59" s="55">
        <v>12190</v>
      </c>
      <c r="E59" s="82">
        <v>0</v>
      </c>
      <c r="F59" s="76">
        <f t="shared" si="3"/>
        <v>0</v>
      </c>
    </row>
    <row r="60" spans="1:6" x14ac:dyDescent="0.3">
      <c r="A60" s="47">
        <v>3</v>
      </c>
      <c r="B60" s="48" t="s">
        <v>113</v>
      </c>
      <c r="C60" s="15" t="s">
        <v>4</v>
      </c>
      <c r="D60" s="55">
        <v>15266</v>
      </c>
      <c r="E60" s="82">
        <v>0</v>
      </c>
      <c r="F60" s="76">
        <f t="shared" si="3"/>
        <v>0</v>
      </c>
    </row>
    <row r="61" spans="1:6" s="52" customFormat="1" ht="18.75" x14ac:dyDescent="0.3">
      <c r="A61" s="47">
        <v>4</v>
      </c>
      <c r="B61" s="48" t="s">
        <v>165</v>
      </c>
      <c r="C61" s="49" t="s">
        <v>4</v>
      </c>
      <c r="D61" s="55">
        <v>152</v>
      </c>
      <c r="E61" s="53">
        <v>0</v>
      </c>
      <c r="F61" s="51"/>
    </row>
    <row r="62" spans="1:6" s="52" customFormat="1" ht="18.75" x14ac:dyDescent="0.3">
      <c r="A62" s="47"/>
      <c r="B62" s="48"/>
      <c r="C62" s="49"/>
      <c r="D62" s="55"/>
      <c r="E62" s="53"/>
      <c r="F62" s="51"/>
    </row>
    <row r="63" spans="1:6" s="52" customFormat="1" ht="18.75" x14ac:dyDescent="0.3">
      <c r="A63" s="47"/>
      <c r="B63" s="48"/>
      <c r="C63" s="49"/>
      <c r="D63" s="55"/>
      <c r="E63" s="53"/>
      <c r="F63" s="51"/>
    </row>
    <row r="64" spans="1:6" s="52" customFormat="1" ht="18.75" x14ac:dyDescent="0.3">
      <c r="A64" s="47"/>
      <c r="B64" s="48"/>
      <c r="C64" s="49"/>
      <c r="D64" s="55"/>
      <c r="E64" s="53"/>
      <c r="F64" s="51"/>
    </row>
    <row r="65" spans="1:6" s="52" customFormat="1" ht="18.75" x14ac:dyDescent="0.3">
      <c r="A65" s="47"/>
      <c r="B65" s="48"/>
      <c r="C65" s="49"/>
      <c r="D65" s="55"/>
      <c r="E65" s="59"/>
      <c r="F65" s="51"/>
    </row>
    <row r="66" spans="1:6" s="52" customFormat="1" ht="18.75" x14ac:dyDescent="0.3">
      <c r="A66" s="47"/>
      <c r="B66" s="48"/>
      <c r="C66" s="49"/>
      <c r="D66" s="55"/>
      <c r="E66" s="59"/>
      <c r="F66" s="51"/>
    </row>
    <row r="67" spans="1:6" x14ac:dyDescent="0.3">
      <c r="A67" s="47"/>
      <c r="B67" s="43"/>
      <c r="C67" s="15"/>
      <c r="D67" s="62"/>
      <c r="E67" s="17"/>
      <c r="F67" s="18"/>
    </row>
    <row r="68" spans="1:6" x14ac:dyDescent="0.3">
      <c r="A68" s="47"/>
      <c r="B68" s="19"/>
      <c r="C68" s="15"/>
      <c r="D68" s="62"/>
      <c r="E68" s="17"/>
      <c r="F68" s="18"/>
    </row>
    <row r="69" spans="1:6" s="24" customFormat="1" ht="21.75" customHeight="1" x14ac:dyDescent="0.35">
      <c r="A69" s="260" t="s">
        <v>21</v>
      </c>
      <c r="B69" s="261"/>
      <c r="C69" s="21"/>
      <c r="D69" s="22"/>
      <c r="E69" s="22"/>
      <c r="F69" s="23">
        <f>SUM(F17:F68)</f>
        <v>125502</v>
      </c>
    </row>
    <row r="70" spans="1:6" s="24" customFormat="1" ht="21.75" customHeight="1" x14ac:dyDescent="0.35">
      <c r="A70" s="260" t="s">
        <v>22</v>
      </c>
      <c r="B70" s="261"/>
      <c r="C70" s="21"/>
      <c r="D70" s="22"/>
      <c r="E70" s="22"/>
      <c r="F70" s="23">
        <f>F69*0.18</f>
        <v>22590.36</v>
      </c>
    </row>
    <row r="71" spans="1:6" s="24" customFormat="1" ht="21.75" customHeight="1" thickBot="1" x14ac:dyDescent="0.4">
      <c r="A71" s="262" t="s">
        <v>23</v>
      </c>
      <c r="B71" s="263"/>
      <c r="C71" s="25"/>
      <c r="D71" s="26"/>
      <c r="E71" s="26"/>
      <c r="F71" s="27">
        <f>SUM(F69:F70)</f>
        <v>148092.35999999999</v>
      </c>
    </row>
    <row r="72" spans="1:6" s="32" customFormat="1" ht="18.75" customHeight="1" x14ac:dyDescent="0.3">
      <c r="A72" s="28"/>
      <c r="B72" s="28"/>
      <c r="C72" s="29"/>
      <c r="D72" s="30"/>
      <c r="E72" s="30"/>
      <c r="F72" s="31"/>
    </row>
    <row r="73" spans="1:6" s="32" customFormat="1" ht="18.75" customHeight="1" x14ac:dyDescent="0.3">
      <c r="A73" s="28"/>
      <c r="B73" s="28"/>
      <c r="C73" s="29"/>
      <c r="D73" s="30"/>
      <c r="E73" s="30"/>
      <c r="F73" s="31"/>
    </row>
    <row r="74" spans="1:6" s="32" customFormat="1" ht="18.75" customHeight="1" x14ac:dyDescent="0.3">
      <c r="A74" s="28"/>
      <c r="B74" s="28"/>
      <c r="C74" s="29"/>
      <c r="D74" s="30"/>
      <c r="E74" s="30"/>
      <c r="F74" s="31"/>
    </row>
    <row r="75" spans="1:6" ht="18.75" customHeight="1" x14ac:dyDescent="0.3">
      <c r="A75" s="7"/>
      <c r="B75" s="33"/>
      <c r="D75" s="35"/>
      <c r="E75" s="35"/>
      <c r="F75" s="36"/>
    </row>
    <row r="76" spans="1:6" s="37" customFormat="1" x14ac:dyDescent="0.3">
      <c r="A76" s="259" t="s">
        <v>29</v>
      </c>
      <c r="B76" s="259"/>
      <c r="C76" s="259"/>
      <c r="D76" s="259"/>
      <c r="E76" s="259"/>
      <c r="F76" s="259"/>
    </row>
    <row r="77" spans="1:6" ht="18.75" customHeight="1" x14ac:dyDescent="0.3">
      <c r="A77" s="7"/>
      <c r="B77" s="33"/>
      <c r="C77" s="42"/>
      <c r="D77" s="63"/>
      <c r="E77" s="42" t="s">
        <v>31</v>
      </c>
      <c r="F77" s="42"/>
    </row>
    <row r="78" spans="1:6" ht="15.75" customHeight="1" x14ac:dyDescent="0.3">
      <c r="A78" s="5"/>
      <c r="C78" s="42"/>
      <c r="D78" s="63"/>
      <c r="E78" s="42"/>
      <c r="F78" s="42"/>
    </row>
    <row r="79" spans="1:6" ht="15.75" customHeight="1" x14ac:dyDescent="0.3">
      <c r="A79" s="5"/>
      <c r="C79" s="42"/>
      <c r="D79" s="63"/>
      <c r="E79" s="42"/>
      <c r="F79" s="42"/>
    </row>
    <row r="80" spans="1:6" ht="15.75" customHeight="1" x14ac:dyDescent="0.3">
      <c r="A80" s="5"/>
      <c r="C80" s="42"/>
      <c r="D80" s="63"/>
      <c r="E80" s="42"/>
      <c r="F80" s="42"/>
    </row>
    <row r="81" spans="1:6" ht="15.75" customHeight="1" x14ac:dyDescent="0.3">
      <c r="A81" s="5"/>
      <c r="C81" s="42"/>
      <c r="D81" s="63"/>
      <c r="E81" s="42"/>
      <c r="F81" s="42"/>
    </row>
    <row r="82" spans="1:6" ht="15.75" customHeight="1" x14ac:dyDescent="0.3">
      <c r="A82" s="5"/>
      <c r="C82" s="42"/>
      <c r="D82" s="63"/>
      <c r="E82" s="42"/>
      <c r="F82" s="42"/>
    </row>
    <row r="83" spans="1:6" ht="15.75" customHeight="1" x14ac:dyDescent="0.3">
      <c r="A83" s="5"/>
      <c r="C83" s="42"/>
      <c r="D83" s="63"/>
      <c r="E83" s="42"/>
      <c r="F83" s="42"/>
    </row>
    <row r="84" spans="1:6" ht="15.75" customHeight="1" x14ac:dyDescent="0.3">
      <c r="A84" s="264"/>
      <c r="B84" s="264"/>
      <c r="C84" s="42"/>
      <c r="D84" s="63"/>
      <c r="E84" s="42"/>
      <c r="F84" s="42"/>
    </row>
    <row r="85" spans="1:6" ht="15.75" customHeight="1" x14ac:dyDescent="0.3">
      <c r="A85" s="33"/>
      <c r="B85" s="33" t="s">
        <v>30</v>
      </c>
      <c r="C85" s="42"/>
      <c r="D85" s="63"/>
      <c r="E85" s="42"/>
      <c r="F85" s="42"/>
    </row>
    <row r="86" spans="1:6" ht="16.5" customHeight="1" x14ac:dyDescent="0.3">
      <c r="A86" s="265"/>
      <c r="B86" s="265"/>
      <c r="C86" s="42"/>
      <c r="D86" s="63"/>
      <c r="E86" s="42"/>
      <c r="F86" s="42"/>
    </row>
    <row r="87" spans="1:6" x14ac:dyDescent="0.3">
      <c r="A87" s="259"/>
      <c r="B87" s="259"/>
      <c r="C87" s="281" t="s">
        <v>31</v>
      </c>
      <c r="D87" s="281"/>
      <c r="E87" s="281"/>
      <c r="F87" s="281"/>
    </row>
    <row r="88" spans="1:6" ht="38.25" customHeight="1" x14ac:dyDescent="0.3">
      <c r="A88" s="279"/>
      <c r="B88" s="280"/>
      <c r="C88" s="38"/>
      <c r="D88" s="36"/>
      <c r="E88" s="258"/>
      <c r="F88" s="258"/>
    </row>
    <row r="89" spans="1:6" ht="10.5" customHeight="1" x14ac:dyDescent="0.3">
      <c r="A89" s="259"/>
      <c r="B89" s="259"/>
      <c r="C89" s="38"/>
      <c r="D89" s="40"/>
      <c r="E89" s="258"/>
      <c r="F89" s="258"/>
    </row>
    <row r="90" spans="1:6" ht="25.5" customHeight="1" x14ac:dyDescent="0.3">
      <c r="A90" s="38"/>
      <c r="B90" s="38"/>
      <c r="C90" s="38"/>
      <c r="D90" s="40"/>
      <c r="E90" s="40"/>
      <c r="F90" s="40"/>
    </row>
    <row r="91" spans="1:6" ht="16.5" customHeight="1" x14ac:dyDescent="0.3">
      <c r="A91" s="278"/>
      <c r="B91" s="278"/>
      <c r="C91" s="7"/>
      <c r="D91" s="36"/>
      <c r="E91" s="258"/>
      <c r="F91" s="258"/>
    </row>
    <row r="92" spans="1:6" x14ac:dyDescent="0.3">
      <c r="A92" s="259"/>
      <c r="B92" s="259"/>
      <c r="C92" s="38"/>
      <c r="D92" s="40"/>
      <c r="E92" s="258"/>
      <c r="F92" s="258"/>
    </row>
    <row r="93" spans="1:6" x14ac:dyDescent="0.3">
      <c r="A93" s="37"/>
      <c r="B93" s="37"/>
      <c r="C93" s="37"/>
    </row>
  </sheetData>
  <mergeCells count="29">
    <mergeCell ref="A10:F10"/>
    <mergeCell ref="E1:F1"/>
    <mergeCell ref="C3:F3"/>
    <mergeCell ref="C5:F5"/>
    <mergeCell ref="C7:G7"/>
    <mergeCell ref="C8:F9"/>
    <mergeCell ref="A86:B86"/>
    <mergeCell ref="B11:F11"/>
    <mergeCell ref="A12:A14"/>
    <mergeCell ref="B12:B14"/>
    <mergeCell ref="C12:C14"/>
    <mergeCell ref="D12:D14"/>
    <mergeCell ref="E12:E14"/>
    <mergeCell ref="F12:F14"/>
    <mergeCell ref="A69:B69"/>
    <mergeCell ref="A70:B70"/>
    <mergeCell ref="A71:B71"/>
    <mergeCell ref="A76:F76"/>
    <mergeCell ref="A84:B84"/>
    <mergeCell ref="A91:B91"/>
    <mergeCell ref="E91:F91"/>
    <mergeCell ref="A92:B92"/>
    <mergeCell ref="E92:F92"/>
    <mergeCell ref="A87:B87"/>
    <mergeCell ref="C87:F87"/>
    <mergeCell ref="A88:B88"/>
    <mergeCell ref="E88:F88"/>
    <mergeCell ref="A89:B89"/>
    <mergeCell ref="E89:F8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87"/>
  <sheetViews>
    <sheetView topLeftCell="A44" zoomScale="85" zoomScaleNormal="85" workbookViewId="0">
      <selection activeCell="K56" sqref="K56"/>
    </sheetView>
  </sheetViews>
  <sheetFormatPr defaultColWidth="9.140625" defaultRowHeight="20.25" x14ac:dyDescent="0.3"/>
  <cols>
    <col min="1" max="1" width="6.42578125" style="6" bestFit="1" customWidth="1"/>
    <col min="2" max="2" width="59.5703125" style="5" customWidth="1"/>
    <col min="3" max="3" width="9" style="34" bestFit="1" customWidth="1"/>
    <col min="4" max="4" width="22.28515625" style="41" customWidth="1"/>
    <col min="5" max="5" width="11.28515625" style="41" customWidth="1"/>
    <col min="6" max="6" width="18.42578125" style="41" customWidth="1"/>
    <col min="7" max="16384" width="9.140625" style="5"/>
  </cols>
  <sheetData>
    <row r="1" spans="1:10" s="2" customFormat="1" ht="23.25" x14ac:dyDescent="0.35">
      <c r="A1" s="1"/>
      <c r="B1" s="115"/>
      <c r="C1" s="147"/>
      <c r="D1" s="148"/>
      <c r="E1" s="251" t="s">
        <v>9</v>
      </c>
      <c r="F1" s="251"/>
      <c r="G1" s="115"/>
    </row>
    <row r="2" spans="1:10" s="2" customFormat="1" ht="23.25" x14ac:dyDescent="0.35">
      <c r="A2" s="1"/>
      <c r="B2" s="115" t="s">
        <v>10</v>
      </c>
      <c r="C2" s="147"/>
      <c r="D2" s="148" t="s">
        <v>114</v>
      </c>
      <c r="E2" s="88"/>
      <c r="F2" s="88"/>
      <c r="G2" s="115"/>
    </row>
    <row r="3" spans="1:10" s="2" customFormat="1" ht="22.9" customHeight="1" x14ac:dyDescent="0.35">
      <c r="A3" s="34"/>
      <c r="B3" s="44"/>
      <c r="C3" s="252"/>
      <c r="D3" s="252"/>
      <c r="E3" s="252"/>
      <c r="F3" s="252"/>
      <c r="G3" s="196"/>
    </row>
    <row r="4" spans="1:10" s="2" customFormat="1" ht="31.15" customHeight="1" x14ac:dyDescent="0.35">
      <c r="A4" s="34"/>
      <c r="B4" s="45" t="s">
        <v>11</v>
      </c>
      <c r="C4" s="147"/>
      <c r="D4" s="148" t="s">
        <v>114</v>
      </c>
      <c r="E4" s="88"/>
      <c r="F4" s="88"/>
      <c r="G4" s="196"/>
    </row>
    <row r="5" spans="1:10" s="2" customFormat="1" ht="21.75" customHeight="1" x14ac:dyDescent="0.35">
      <c r="A5" s="6"/>
      <c r="B5" s="45"/>
      <c r="C5" s="252"/>
      <c r="D5" s="252"/>
      <c r="E5" s="252"/>
      <c r="F5" s="252"/>
      <c r="G5" s="196"/>
    </row>
    <row r="6" spans="1:10" s="2" customFormat="1" ht="11.25" customHeight="1" x14ac:dyDescent="0.35">
      <c r="A6" s="6"/>
      <c r="B6" s="45"/>
      <c r="C6" s="58"/>
      <c r="D6" s="58"/>
      <c r="E6" s="58"/>
      <c r="F6" s="58"/>
      <c r="G6" s="196"/>
    </row>
    <row r="7" spans="1:10" s="4" customFormat="1" ht="26.25" customHeight="1" x14ac:dyDescent="0.25">
      <c r="A7" s="34"/>
      <c r="B7" s="46" t="s">
        <v>12</v>
      </c>
      <c r="C7" s="264" t="s">
        <v>24</v>
      </c>
      <c r="D7" s="264"/>
      <c r="E7" s="264"/>
      <c r="F7" s="264"/>
      <c r="G7" s="264"/>
    </row>
    <row r="8" spans="1:10" s="2" customFormat="1" ht="102" customHeight="1" x14ac:dyDescent="0.35">
      <c r="A8" s="6"/>
      <c r="B8" s="46" t="s">
        <v>13</v>
      </c>
      <c r="C8" s="252" t="s">
        <v>74</v>
      </c>
      <c r="D8" s="252"/>
      <c r="E8" s="252"/>
      <c r="F8" s="252"/>
      <c r="G8" s="196"/>
      <c r="J8" s="1"/>
    </row>
    <row r="9" spans="1:10" s="2" customFormat="1" ht="18.75" customHeight="1" x14ac:dyDescent="0.35">
      <c r="A9" s="6"/>
      <c r="B9" s="46"/>
      <c r="C9" s="252"/>
      <c r="D9" s="252"/>
      <c r="E9" s="252"/>
      <c r="F9" s="252"/>
      <c r="G9" s="196"/>
      <c r="J9" s="1"/>
    </row>
    <row r="10" spans="1:10" ht="30" customHeight="1" x14ac:dyDescent="0.3">
      <c r="A10" s="253" t="s">
        <v>99</v>
      </c>
      <c r="B10" s="253"/>
      <c r="C10" s="253"/>
      <c r="D10" s="253"/>
      <c r="E10" s="253"/>
      <c r="F10" s="253"/>
      <c r="J10" s="6"/>
    </row>
    <row r="11" spans="1:10" ht="29.25" customHeight="1" thickBot="1" x14ac:dyDescent="0.35">
      <c r="A11" s="7"/>
      <c r="B11" s="254" t="s">
        <v>14</v>
      </c>
      <c r="C11" s="254"/>
      <c r="D11" s="254"/>
      <c r="E11" s="254"/>
      <c r="F11" s="254"/>
      <c r="J11" s="6"/>
    </row>
    <row r="12" spans="1:10" ht="16.5" customHeight="1" x14ac:dyDescent="0.3">
      <c r="A12" s="266" t="s">
        <v>15</v>
      </c>
      <c r="B12" s="269" t="s">
        <v>0</v>
      </c>
      <c r="C12" s="272" t="s">
        <v>16</v>
      </c>
      <c r="D12" s="312" t="s">
        <v>17</v>
      </c>
      <c r="E12" s="275" t="s">
        <v>18</v>
      </c>
      <c r="F12" s="255" t="s">
        <v>19</v>
      </c>
    </row>
    <row r="13" spans="1:10" ht="21.75" customHeight="1" x14ac:dyDescent="0.3">
      <c r="A13" s="267"/>
      <c r="B13" s="270"/>
      <c r="C13" s="273"/>
      <c r="D13" s="313"/>
      <c r="E13" s="276"/>
      <c r="F13" s="256"/>
    </row>
    <row r="14" spans="1:10" ht="33" customHeight="1" thickBot="1" x14ac:dyDescent="0.35">
      <c r="A14" s="268"/>
      <c r="B14" s="271"/>
      <c r="C14" s="274"/>
      <c r="D14" s="314"/>
      <c r="E14" s="277"/>
      <c r="F14" s="257"/>
    </row>
    <row r="15" spans="1:10" x14ac:dyDescent="0.3">
      <c r="A15" s="8">
        <v>1</v>
      </c>
      <c r="B15" s="9">
        <v>2</v>
      </c>
      <c r="C15" s="10">
        <v>3</v>
      </c>
      <c r="D15" s="64">
        <v>4</v>
      </c>
      <c r="E15" s="11">
        <v>5</v>
      </c>
      <c r="F15" s="12">
        <v>6</v>
      </c>
    </row>
    <row r="16" spans="1:10" ht="40.5" x14ac:dyDescent="0.3">
      <c r="A16" s="8"/>
      <c r="B16" s="10" t="s">
        <v>136</v>
      </c>
      <c r="C16" s="10"/>
      <c r="D16" s="61"/>
      <c r="E16" s="11"/>
      <c r="F16" s="12"/>
    </row>
    <row r="17" spans="1:9" s="52" customFormat="1" ht="37.5" x14ac:dyDescent="0.3">
      <c r="A17" s="47">
        <v>1</v>
      </c>
      <c r="B17" s="57" t="s">
        <v>117</v>
      </c>
      <c r="C17" s="49" t="s">
        <v>27</v>
      </c>
      <c r="D17" s="55">
        <v>726</v>
      </c>
      <c r="E17" s="66">
        <v>10</v>
      </c>
      <c r="F17" s="51">
        <f t="shared" ref="F17:F28" si="0">D17*E17</f>
        <v>7260</v>
      </c>
    </row>
    <row r="18" spans="1:9" s="52" customFormat="1" ht="18.75" x14ac:dyDescent="0.3">
      <c r="A18" s="47">
        <v>2</v>
      </c>
      <c r="B18" s="54" t="s">
        <v>38</v>
      </c>
      <c r="C18" s="49" t="s">
        <v>20</v>
      </c>
      <c r="D18" s="55">
        <v>262</v>
      </c>
      <c r="E18" s="66">
        <v>90</v>
      </c>
      <c r="F18" s="51">
        <f t="shared" si="0"/>
        <v>23580</v>
      </c>
    </row>
    <row r="19" spans="1:9" s="52" customFormat="1" ht="18.75" x14ac:dyDescent="0.3">
      <c r="A19" s="47">
        <v>8</v>
      </c>
      <c r="B19" s="48" t="s">
        <v>3</v>
      </c>
      <c r="C19" s="49" t="s">
        <v>1</v>
      </c>
      <c r="D19" s="55">
        <v>9.2100000000000009</v>
      </c>
      <c r="E19" s="53"/>
      <c r="F19" s="51">
        <f t="shared" si="0"/>
        <v>0</v>
      </c>
    </row>
    <row r="20" spans="1:9" s="52" customFormat="1" ht="18.75" x14ac:dyDescent="0.3">
      <c r="A20" s="47">
        <v>9</v>
      </c>
      <c r="B20" s="48" t="s">
        <v>46</v>
      </c>
      <c r="C20" s="49" t="s">
        <v>1</v>
      </c>
      <c r="D20" s="55">
        <v>2.8</v>
      </c>
      <c r="E20" s="69"/>
      <c r="F20" s="51">
        <f t="shared" si="0"/>
        <v>0</v>
      </c>
      <c r="I20" s="52" t="s">
        <v>45</v>
      </c>
    </row>
    <row r="21" spans="1:9" s="52" customFormat="1" ht="18.75" x14ac:dyDescent="0.3">
      <c r="A21" s="47"/>
      <c r="B21" s="48" t="s">
        <v>43</v>
      </c>
      <c r="C21" s="49" t="s">
        <v>5</v>
      </c>
      <c r="D21" s="55">
        <v>3.8</v>
      </c>
      <c r="E21" s="53"/>
      <c r="F21" s="51">
        <f t="shared" si="0"/>
        <v>0</v>
      </c>
    </row>
    <row r="22" spans="1:9" s="52" customFormat="1" ht="18.75" x14ac:dyDescent="0.3">
      <c r="A22" s="47"/>
      <c r="B22" s="48" t="s">
        <v>47</v>
      </c>
      <c r="C22" s="49" t="s">
        <v>5</v>
      </c>
      <c r="D22" s="55">
        <v>40.9</v>
      </c>
      <c r="E22" s="53"/>
      <c r="F22" s="51">
        <f t="shared" si="0"/>
        <v>0</v>
      </c>
    </row>
    <row r="23" spans="1:9" s="52" customFormat="1" ht="18.75" x14ac:dyDescent="0.3">
      <c r="A23" s="47">
        <v>17</v>
      </c>
      <c r="B23" s="48" t="s">
        <v>32</v>
      </c>
      <c r="C23" s="49" t="s">
        <v>33</v>
      </c>
      <c r="D23" s="55">
        <v>350</v>
      </c>
      <c r="E23" s="53">
        <v>0</v>
      </c>
      <c r="F23" s="51">
        <f t="shared" si="0"/>
        <v>0</v>
      </c>
    </row>
    <row r="24" spans="1:9" s="52" customFormat="1" ht="18.75" x14ac:dyDescent="0.3">
      <c r="A24" s="47"/>
      <c r="B24" s="48" t="s">
        <v>95</v>
      </c>
      <c r="C24" s="49" t="s">
        <v>33</v>
      </c>
      <c r="D24" s="55">
        <v>350</v>
      </c>
      <c r="E24" s="53"/>
      <c r="F24" s="51"/>
    </row>
    <row r="25" spans="1:9" s="52" customFormat="1" ht="18.75" x14ac:dyDescent="0.3">
      <c r="A25" s="47">
        <v>18</v>
      </c>
      <c r="B25" s="48" t="s">
        <v>34</v>
      </c>
      <c r="C25" s="49" t="s">
        <v>33</v>
      </c>
      <c r="D25" s="55">
        <v>420</v>
      </c>
      <c r="E25" s="53">
        <v>0</v>
      </c>
      <c r="F25" s="51">
        <f t="shared" si="0"/>
        <v>0</v>
      </c>
    </row>
    <row r="26" spans="1:9" s="52" customFormat="1" ht="18.75" x14ac:dyDescent="0.3">
      <c r="A26" s="47">
        <v>19</v>
      </c>
      <c r="B26" s="48" t="s">
        <v>35</v>
      </c>
      <c r="C26" s="49" t="s">
        <v>4</v>
      </c>
      <c r="D26" s="55">
        <v>0</v>
      </c>
      <c r="E26" s="53">
        <v>0</v>
      </c>
      <c r="F26" s="51">
        <f t="shared" si="0"/>
        <v>0</v>
      </c>
    </row>
    <row r="27" spans="1:9" s="52" customFormat="1" ht="18.75" x14ac:dyDescent="0.3">
      <c r="A27" s="47">
        <v>20</v>
      </c>
      <c r="B27" s="48" t="s">
        <v>36</v>
      </c>
      <c r="C27" s="49" t="s">
        <v>33</v>
      </c>
      <c r="D27" s="55">
        <v>70</v>
      </c>
      <c r="E27" s="53">
        <v>0</v>
      </c>
      <c r="F27" s="51">
        <f t="shared" si="0"/>
        <v>0</v>
      </c>
    </row>
    <row r="28" spans="1:9" s="52" customFormat="1" ht="18.75" x14ac:dyDescent="0.3">
      <c r="A28" s="47">
        <v>21</v>
      </c>
      <c r="B28" s="48" t="s">
        <v>44</v>
      </c>
      <c r="C28" s="49" t="s">
        <v>4</v>
      </c>
      <c r="D28" s="55">
        <v>0</v>
      </c>
      <c r="E28" s="53">
        <v>0</v>
      </c>
      <c r="F28" s="51">
        <f t="shared" si="0"/>
        <v>0</v>
      </c>
    </row>
    <row r="29" spans="1:9" s="52" customFormat="1" ht="18.75" x14ac:dyDescent="0.3">
      <c r="A29" s="47"/>
      <c r="B29" s="48"/>
      <c r="C29" s="49"/>
      <c r="D29" s="55"/>
      <c r="E29" s="59"/>
      <c r="F29" s="51"/>
    </row>
    <row r="30" spans="1:9" s="52" customFormat="1" x14ac:dyDescent="0.3">
      <c r="A30" s="47"/>
      <c r="B30" s="10" t="s">
        <v>65</v>
      </c>
      <c r="C30" s="49"/>
      <c r="D30" s="55"/>
      <c r="E30" s="53"/>
      <c r="F30" s="51"/>
    </row>
    <row r="31" spans="1:9" s="52" customFormat="1" ht="18.75" x14ac:dyDescent="0.3">
      <c r="A31" s="47">
        <v>1</v>
      </c>
      <c r="B31" s="48" t="s">
        <v>70</v>
      </c>
      <c r="C31" s="49" t="s">
        <v>27</v>
      </c>
      <c r="D31" s="55">
        <v>566</v>
      </c>
      <c r="E31" s="81"/>
      <c r="F31" s="76">
        <f t="shared" ref="F31:F33" si="1">D31*E31</f>
        <v>0</v>
      </c>
    </row>
    <row r="32" spans="1:9" s="52" customFormat="1" ht="18.75" x14ac:dyDescent="0.3">
      <c r="A32" s="47">
        <v>2</v>
      </c>
      <c r="B32" s="48" t="s">
        <v>166</v>
      </c>
      <c r="C32" s="49" t="s">
        <v>26</v>
      </c>
      <c r="D32" s="55">
        <v>12190</v>
      </c>
      <c r="E32" s="247"/>
      <c r="F32" s="76"/>
    </row>
    <row r="33" spans="1:6" s="52" customFormat="1" ht="17.45" customHeight="1" x14ac:dyDescent="0.3">
      <c r="A33" s="47">
        <v>3</v>
      </c>
      <c r="B33" s="48" t="s">
        <v>164</v>
      </c>
      <c r="C33" s="49" t="s">
        <v>26</v>
      </c>
      <c r="D33" s="55">
        <v>15266</v>
      </c>
      <c r="E33" s="82">
        <v>0.42</v>
      </c>
      <c r="F33" s="76">
        <f t="shared" si="1"/>
        <v>6411.7199999999993</v>
      </c>
    </row>
    <row r="34" spans="1:6" hidden="1" x14ac:dyDescent="0.3">
      <c r="A34" s="5"/>
      <c r="C34" s="5"/>
      <c r="D34" s="55">
        <v>152</v>
      </c>
      <c r="E34" s="5"/>
      <c r="F34" s="5"/>
    </row>
    <row r="35" spans="1:6" s="52" customFormat="1" ht="18.75" hidden="1" x14ac:dyDescent="0.3"/>
    <row r="36" spans="1:6" s="52" customFormat="1" ht="18.75" hidden="1" x14ac:dyDescent="0.3"/>
    <row r="37" spans="1:6" s="52" customFormat="1" ht="18.75" hidden="1" x14ac:dyDescent="0.3"/>
    <row r="38" spans="1:6" s="52" customFormat="1" ht="18.75" hidden="1" x14ac:dyDescent="0.3"/>
    <row r="39" spans="1:6" s="52" customFormat="1" ht="18.75" hidden="1" x14ac:dyDescent="0.3"/>
    <row r="40" spans="1:6" s="52" customFormat="1" ht="18.75" hidden="1" x14ac:dyDescent="0.3"/>
    <row r="41" spans="1:6" s="52" customFormat="1" ht="18.75" hidden="1" x14ac:dyDescent="0.3"/>
    <row r="42" spans="1:6" s="52" customFormat="1" ht="18.75" hidden="1" x14ac:dyDescent="0.3">
      <c r="A42" s="47"/>
      <c r="B42" s="48"/>
      <c r="C42" s="49"/>
      <c r="D42" s="55"/>
      <c r="E42" s="59"/>
      <c r="F42" s="51"/>
    </row>
    <row r="43" spans="1:6" s="52" customFormat="1" ht="18.75" x14ac:dyDescent="0.3">
      <c r="A43" s="47">
        <v>4</v>
      </c>
      <c r="B43" s="248" t="s">
        <v>167</v>
      </c>
      <c r="C43" s="249" t="s">
        <v>49</v>
      </c>
      <c r="D43" s="55">
        <v>152</v>
      </c>
      <c r="E43" s="59"/>
      <c r="F43" s="51"/>
    </row>
    <row r="44" spans="1:6" ht="31.5" x14ac:dyDescent="0.3">
      <c r="A44" s="162"/>
      <c r="B44" s="164" t="s">
        <v>118</v>
      </c>
      <c r="C44" s="164"/>
      <c r="D44" s="197"/>
      <c r="E44" s="165"/>
      <c r="F44" s="166"/>
    </row>
    <row r="45" spans="1:6" s="52" customFormat="1" ht="37.5" x14ac:dyDescent="0.3">
      <c r="A45" s="47">
        <v>1</v>
      </c>
      <c r="B45" s="57" t="s">
        <v>119</v>
      </c>
      <c r="C45" s="49" t="s">
        <v>27</v>
      </c>
      <c r="D45" s="55">
        <v>726</v>
      </c>
      <c r="E45" s="66">
        <v>10</v>
      </c>
      <c r="F45" s="51">
        <f t="shared" ref="F45:F55" si="2">D45*E45</f>
        <v>7260</v>
      </c>
    </row>
    <row r="46" spans="1:6" s="52" customFormat="1" ht="18.75" x14ac:dyDescent="0.3">
      <c r="A46" s="47">
        <v>2</v>
      </c>
      <c r="B46" s="54" t="s">
        <v>38</v>
      </c>
      <c r="C46" s="49" t="s">
        <v>20</v>
      </c>
      <c r="D46" s="55">
        <v>262</v>
      </c>
      <c r="E46" s="66">
        <v>70</v>
      </c>
      <c r="F46" s="51">
        <f t="shared" si="2"/>
        <v>18340</v>
      </c>
    </row>
    <row r="47" spans="1:6" s="52" customFormat="1" ht="18.75" x14ac:dyDescent="0.3">
      <c r="A47" s="47">
        <v>3</v>
      </c>
      <c r="B47" s="48" t="s">
        <v>152</v>
      </c>
      <c r="C47" s="49" t="s">
        <v>1</v>
      </c>
      <c r="D47" s="55">
        <v>9.01</v>
      </c>
      <c r="E47" s="53">
        <v>215</v>
      </c>
      <c r="F47" s="51">
        <f t="shared" si="2"/>
        <v>1937.1499999999999</v>
      </c>
    </row>
    <row r="48" spans="1:6" s="52" customFormat="1" ht="18.75" x14ac:dyDescent="0.3">
      <c r="A48" s="47">
        <v>4</v>
      </c>
      <c r="B48" s="48" t="s">
        <v>155</v>
      </c>
      <c r="C48" s="49" t="s">
        <v>1</v>
      </c>
      <c r="D48" s="55">
        <v>2.78</v>
      </c>
      <c r="E48" s="69">
        <v>590</v>
      </c>
      <c r="F48" s="51">
        <f t="shared" si="2"/>
        <v>1640.1999999999998</v>
      </c>
    </row>
    <row r="49" spans="1:6" s="52" customFormat="1" ht="18.75" x14ac:dyDescent="0.3">
      <c r="A49" s="47">
        <v>5</v>
      </c>
      <c r="B49" s="48" t="s">
        <v>43</v>
      </c>
      <c r="C49" s="49" t="s">
        <v>5</v>
      </c>
      <c r="D49" s="55">
        <v>3.8</v>
      </c>
      <c r="E49" s="53">
        <v>950</v>
      </c>
      <c r="F49" s="51">
        <f t="shared" si="2"/>
        <v>3610</v>
      </c>
    </row>
    <row r="50" spans="1:6" s="52" customFormat="1" ht="18.75" x14ac:dyDescent="0.3">
      <c r="A50" s="47">
        <v>6</v>
      </c>
      <c r="B50" s="48" t="s">
        <v>147</v>
      </c>
      <c r="C50" s="49" t="s">
        <v>5</v>
      </c>
      <c r="D50" s="55">
        <v>40.9</v>
      </c>
      <c r="E50" s="53">
        <f t="shared" ref="E50" si="3">10260/11.4</f>
        <v>900</v>
      </c>
      <c r="F50" s="51">
        <f t="shared" si="2"/>
        <v>36810</v>
      </c>
    </row>
    <row r="51" spans="1:6" s="52" customFormat="1" ht="18.75" x14ac:dyDescent="0.3">
      <c r="A51" s="47">
        <v>7</v>
      </c>
      <c r="B51" s="48" t="s">
        <v>32</v>
      </c>
      <c r="C51" s="49" t="s">
        <v>33</v>
      </c>
      <c r="D51" s="55">
        <v>120.6</v>
      </c>
      <c r="E51" s="53">
        <v>0</v>
      </c>
      <c r="F51" s="51">
        <f t="shared" si="2"/>
        <v>0</v>
      </c>
    </row>
    <row r="52" spans="1:6" s="52" customFormat="1" ht="18.75" x14ac:dyDescent="0.3">
      <c r="A52" s="47">
        <v>8</v>
      </c>
      <c r="B52" s="48" t="s">
        <v>34</v>
      </c>
      <c r="C52" s="49" t="s">
        <v>33</v>
      </c>
      <c r="D52" s="55">
        <v>91</v>
      </c>
      <c r="E52" s="53">
        <v>0</v>
      </c>
      <c r="F52" s="51">
        <f t="shared" si="2"/>
        <v>0</v>
      </c>
    </row>
    <row r="53" spans="1:6" s="52" customFormat="1" ht="18.75" x14ac:dyDescent="0.3">
      <c r="A53" s="47">
        <v>9</v>
      </c>
      <c r="B53" s="48" t="s">
        <v>35</v>
      </c>
      <c r="C53" s="49" t="s">
        <v>4</v>
      </c>
      <c r="D53" s="55">
        <v>0</v>
      </c>
      <c r="E53" s="53">
        <v>0</v>
      </c>
      <c r="F53" s="51">
        <f t="shared" si="2"/>
        <v>0</v>
      </c>
    </row>
    <row r="54" spans="1:6" s="52" customFormat="1" ht="18.75" x14ac:dyDescent="0.3">
      <c r="A54" s="47">
        <v>10</v>
      </c>
      <c r="B54" s="48" t="s">
        <v>36</v>
      </c>
      <c r="C54" s="49" t="s">
        <v>33</v>
      </c>
      <c r="D54" s="55">
        <v>8</v>
      </c>
      <c r="E54" s="53">
        <v>0</v>
      </c>
      <c r="F54" s="51">
        <f t="shared" si="2"/>
        <v>0</v>
      </c>
    </row>
    <row r="55" spans="1:6" s="52" customFormat="1" ht="18.75" x14ac:dyDescent="0.3">
      <c r="A55" s="47">
        <v>11</v>
      </c>
      <c r="B55" s="48" t="s">
        <v>44</v>
      </c>
      <c r="C55" s="49" t="s">
        <v>4</v>
      </c>
      <c r="D55" s="55">
        <v>0</v>
      </c>
      <c r="E55" s="53">
        <v>0</v>
      </c>
      <c r="F55" s="51">
        <f t="shared" si="2"/>
        <v>0</v>
      </c>
    </row>
    <row r="56" spans="1:6" s="52" customFormat="1" ht="18.75" x14ac:dyDescent="0.3">
      <c r="A56" s="47"/>
      <c r="B56" s="48"/>
      <c r="C56" s="49"/>
      <c r="D56" s="55"/>
      <c r="E56" s="53"/>
      <c r="F56" s="51"/>
    </row>
    <row r="57" spans="1:6" s="52" customFormat="1" x14ac:dyDescent="0.3">
      <c r="A57" s="47"/>
      <c r="B57" s="10" t="s">
        <v>66</v>
      </c>
      <c r="C57" s="49"/>
      <c r="D57" s="55"/>
      <c r="E57" s="53"/>
      <c r="F57" s="51"/>
    </row>
    <row r="58" spans="1:6" s="52" customFormat="1" ht="18.75" x14ac:dyDescent="0.3">
      <c r="A58" s="47">
        <v>1</v>
      </c>
      <c r="B58" s="48" t="s">
        <v>69</v>
      </c>
      <c r="C58" s="49" t="s">
        <v>27</v>
      </c>
      <c r="D58" s="55">
        <v>566</v>
      </c>
      <c r="E58" s="81">
        <v>2</v>
      </c>
      <c r="F58" s="76">
        <f t="shared" ref="F58:F60" si="4">D58*E58</f>
        <v>1132</v>
      </c>
    </row>
    <row r="59" spans="1:6" s="52" customFormat="1" ht="18.75" x14ac:dyDescent="0.3">
      <c r="A59" s="47">
        <v>2</v>
      </c>
      <c r="B59" s="48" t="s">
        <v>52</v>
      </c>
      <c r="C59" s="49" t="s">
        <v>4</v>
      </c>
      <c r="D59" s="55">
        <v>12190</v>
      </c>
      <c r="E59" s="86">
        <v>0.42</v>
      </c>
      <c r="F59" s="76">
        <f t="shared" si="4"/>
        <v>5119.8</v>
      </c>
    </row>
    <row r="60" spans="1:6" x14ac:dyDescent="0.3">
      <c r="A60" s="47">
        <v>3</v>
      </c>
      <c r="B60" s="48" t="s">
        <v>113</v>
      </c>
      <c r="C60" s="49" t="s">
        <v>4</v>
      </c>
      <c r="D60" s="55">
        <v>15266</v>
      </c>
      <c r="E60" s="82">
        <v>0.22</v>
      </c>
      <c r="F60" s="76">
        <f t="shared" si="4"/>
        <v>3358.52</v>
      </c>
    </row>
    <row r="61" spans="1:6" x14ac:dyDescent="0.3">
      <c r="A61" s="47">
        <v>4</v>
      </c>
      <c r="B61" s="48" t="s">
        <v>170</v>
      </c>
      <c r="C61" s="49" t="s">
        <v>4</v>
      </c>
      <c r="D61" s="55">
        <v>152</v>
      </c>
      <c r="E61" s="82"/>
      <c r="F61" s="76"/>
    </row>
    <row r="62" spans="1:6" x14ac:dyDescent="0.3">
      <c r="A62" s="47"/>
      <c r="B62" s="48"/>
      <c r="C62" s="49"/>
      <c r="D62" s="55"/>
      <c r="E62" s="82"/>
      <c r="F62" s="76"/>
    </row>
    <row r="63" spans="1:6" s="24" customFormat="1" ht="21.75" customHeight="1" x14ac:dyDescent="0.35">
      <c r="A63" s="260" t="s">
        <v>21</v>
      </c>
      <c r="B63" s="261"/>
      <c r="C63" s="21"/>
      <c r="D63" s="22"/>
      <c r="E63" s="22"/>
      <c r="F63" s="23">
        <f>SUM(F17:F60)</f>
        <v>116459.39000000001</v>
      </c>
    </row>
    <row r="64" spans="1:6" s="24" customFormat="1" ht="21.75" customHeight="1" x14ac:dyDescent="0.35">
      <c r="A64" s="260" t="s">
        <v>22</v>
      </c>
      <c r="B64" s="261"/>
      <c r="C64" s="21"/>
      <c r="D64" s="22"/>
      <c r="E64" s="22"/>
      <c r="F64" s="23">
        <f>F63*0.18</f>
        <v>20962.690200000001</v>
      </c>
    </row>
    <row r="65" spans="1:6" s="24" customFormat="1" ht="21.75" customHeight="1" thickBot="1" x14ac:dyDescent="0.4">
      <c r="A65" s="262" t="s">
        <v>23</v>
      </c>
      <c r="B65" s="263"/>
      <c r="C65" s="25"/>
      <c r="D65" s="26"/>
      <c r="E65" s="26"/>
      <c r="F65" s="27">
        <f>SUM(F63:F64)</f>
        <v>137422.08020000003</v>
      </c>
    </row>
    <row r="66" spans="1:6" s="32" customFormat="1" ht="18.75" customHeight="1" x14ac:dyDescent="0.3">
      <c r="A66" s="28"/>
      <c r="B66" s="28"/>
      <c r="C66" s="29"/>
      <c r="D66" s="30"/>
      <c r="E66" s="30"/>
      <c r="F66" s="31"/>
    </row>
    <row r="67" spans="1:6" s="32" customFormat="1" ht="18.75" customHeight="1" x14ac:dyDescent="0.3">
      <c r="A67" s="28"/>
      <c r="B67" s="28"/>
      <c r="C67" s="29"/>
      <c r="D67" s="30"/>
      <c r="E67" s="30"/>
      <c r="F67" s="31"/>
    </row>
    <row r="68" spans="1:6" s="32" customFormat="1" ht="18.75" customHeight="1" x14ac:dyDescent="0.3">
      <c r="A68" s="28"/>
      <c r="B68" s="28"/>
      <c r="C68" s="29"/>
      <c r="D68" s="30"/>
      <c r="E68" s="30"/>
      <c r="F68" s="31"/>
    </row>
    <row r="69" spans="1:6" ht="18.75" customHeight="1" x14ac:dyDescent="0.3">
      <c r="A69" s="7"/>
      <c r="B69" s="33"/>
      <c r="D69" s="35"/>
      <c r="E69" s="35"/>
      <c r="F69" s="36"/>
    </row>
    <row r="70" spans="1:6" s="37" customFormat="1" x14ac:dyDescent="0.3">
      <c r="A70" s="259" t="s">
        <v>29</v>
      </c>
      <c r="B70" s="259"/>
      <c r="C70" s="259"/>
      <c r="D70" s="259"/>
      <c r="E70" s="259"/>
      <c r="F70" s="259"/>
    </row>
    <row r="71" spans="1:6" ht="18.75" customHeight="1" x14ac:dyDescent="0.3">
      <c r="A71" s="7"/>
      <c r="B71" s="33"/>
      <c r="C71" s="42"/>
      <c r="D71" s="321" t="s">
        <v>31</v>
      </c>
      <c r="E71" s="321"/>
      <c r="F71" s="42"/>
    </row>
    <row r="72" spans="1:6" ht="15.75" customHeight="1" x14ac:dyDescent="0.3">
      <c r="A72" s="5"/>
      <c r="C72" s="42"/>
      <c r="D72" s="63"/>
      <c r="E72" s="42"/>
      <c r="F72" s="42"/>
    </row>
    <row r="73" spans="1:6" ht="15.75" customHeight="1" x14ac:dyDescent="0.3">
      <c r="A73" s="5"/>
      <c r="C73" s="42"/>
      <c r="D73" s="63"/>
      <c r="E73" s="42"/>
      <c r="F73" s="42"/>
    </row>
    <row r="74" spans="1:6" ht="15.75" customHeight="1" x14ac:dyDescent="0.3">
      <c r="A74" s="5"/>
      <c r="C74" s="42"/>
      <c r="D74" s="63"/>
      <c r="E74" s="42"/>
      <c r="F74" s="42"/>
    </row>
    <row r="75" spans="1:6" ht="9.6" customHeight="1" x14ac:dyDescent="0.3">
      <c r="A75" s="5"/>
      <c r="C75" s="42"/>
      <c r="D75" s="63"/>
      <c r="E75" s="42"/>
      <c r="F75" s="42"/>
    </row>
    <row r="76" spans="1:6" ht="15.6" hidden="1" customHeight="1" x14ac:dyDescent="0.3">
      <c r="A76" s="5"/>
      <c r="C76" s="42"/>
      <c r="D76" s="63"/>
      <c r="E76" s="42"/>
      <c r="F76" s="42"/>
    </row>
    <row r="77" spans="1:6" ht="15.6" hidden="1" customHeight="1" x14ac:dyDescent="0.3">
      <c r="A77" s="5"/>
      <c r="C77" s="42"/>
      <c r="D77" s="63"/>
      <c r="E77" s="42"/>
      <c r="F77" s="42"/>
    </row>
    <row r="78" spans="1:6" ht="15.6" hidden="1" customHeight="1" x14ac:dyDescent="0.3">
      <c r="A78" s="264"/>
      <c r="B78" s="264"/>
      <c r="C78" s="42"/>
      <c r="D78" s="63"/>
      <c r="E78" s="42"/>
      <c r="F78" s="42"/>
    </row>
    <row r="79" spans="1:6" ht="15.75" customHeight="1" x14ac:dyDescent="0.3">
      <c r="A79" s="33"/>
      <c r="B79" s="33" t="s">
        <v>30</v>
      </c>
      <c r="C79" s="42" t="s">
        <v>123</v>
      </c>
      <c r="D79" s="103" t="s">
        <v>124</v>
      </c>
      <c r="E79" s="42" t="s">
        <v>105</v>
      </c>
      <c r="F79" s="42"/>
    </row>
    <row r="80" spans="1:6" ht="16.5" customHeight="1" x14ac:dyDescent="0.3">
      <c r="A80" s="265"/>
      <c r="B80" s="265"/>
      <c r="C80" s="42"/>
      <c r="D80" s="63"/>
      <c r="E80" s="42"/>
      <c r="F80" s="42"/>
    </row>
    <row r="81" spans="1:6" x14ac:dyDescent="0.3">
      <c r="A81" s="259"/>
      <c r="B81" s="259"/>
      <c r="C81" s="281"/>
      <c r="D81" s="281"/>
      <c r="E81" s="281"/>
      <c r="F81" s="281"/>
    </row>
    <row r="82" spans="1:6" ht="38.25" customHeight="1" x14ac:dyDescent="0.3">
      <c r="A82" s="279"/>
      <c r="B82" s="280"/>
      <c r="C82" s="38"/>
      <c r="D82" s="36"/>
      <c r="E82" s="258"/>
      <c r="F82" s="258"/>
    </row>
    <row r="83" spans="1:6" ht="10.5" customHeight="1" x14ac:dyDescent="0.3">
      <c r="A83" s="259"/>
      <c r="B83" s="259"/>
      <c r="C83" s="38"/>
      <c r="D83" s="40"/>
      <c r="E83" s="258"/>
      <c r="F83" s="258"/>
    </row>
    <row r="84" spans="1:6" ht="25.5" customHeight="1" x14ac:dyDescent="0.3">
      <c r="A84" s="38"/>
      <c r="B84" s="38"/>
      <c r="C84" s="38"/>
      <c r="D84" s="40"/>
      <c r="E84" s="40"/>
      <c r="F84" s="40"/>
    </row>
    <row r="85" spans="1:6" ht="16.5" customHeight="1" x14ac:dyDescent="0.3">
      <c r="A85" s="278"/>
      <c r="B85" s="278"/>
      <c r="C85" s="7"/>
      <c r="D85" s="36"/>
      <c r="E85" s="258"/>
      <c r="F85" s="258"/>
    </row>
    <row r="86" spans="1:6" x14ac:dyDescent="0.3">
      <c r="A86" s="259"/>
      <c r="B86" s="259"/>
      <c r="C86" s="38"/>
      <c r="D86" s="40"/>
      <c r="E86" s="258"/>
      <c r="F86" s="258"/>
    </row>
    <row r="87" spans="1:6" x14ac:dyDescent="0.3">
      <c r="A87" s="37"/>
      <c r="B87" s="37"/>
      <c r="C87" s="37"/>
    </row>
  </sheetData>
  <mergeCells count="30">
    <mergeCell ref="A10:F10"/>
    <mergeCell ref="E1:F1"/>
    <mergeCell ref="C3:F3"/>
    <mergeCell ref="C5:F5"/>
    <mergeCell ref="C7:G7"/>
    <mergeCell ref="C8:F9"/>
    <mergeCell ref="A80:B80"/>
    <mergeCell ref="B11:F11"/>
    <mergeCell ref="A12:A14"/>
    <mergeCell ref="B12:B14"/>
    <mergeCell ref="C12:C14"/>
    <mergeCell ref="D12:D14"/>
    <mergeCell ref="E12:E14"/>
    <mergeCell ref="F12:F14"/>
    <mergeCell ref="A63:B63"/>
    <mergeCell ref="A64:B64"/>
    <mergeCell ref="A65:B65"/>
    <mergeCell ref="A70:F70"/>
    <mergeCell ref="A78:B78"/>
    <mergeCell ref="D71:E71"/>
    <mergeCell ref="A85:B85"/>
    <mergeCell ref="E85:F85"/>
    <mergeCell ref="A86:B86"/>
    <mergeCell ref="E86:F86"/>
    <mergeCell ref="A81:B81"/>
    <mergeCell ref="C81:F81"/>
    <mergeCell ref="A82:B82"/>
    <mergeCell ref="E82:F82"/>
    <mergeCell ref="A83:B83"/>
    <mergeCell ref="E83:F83"/>
  </mergeCells>
  <pageMargins left="0.7" right="0.7" top="0.75" bottom="0.75" header="0.3" footer="0.3"/>
  <pageSetup paperSize="9" orientation="landscape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9"/>
  <sheetViews>
    <sheetView topLeftCell="A20" zoomScale="80" zoomScaleNormal="80" workbookViewId="0">
      <selection activeCell="B16" sqref="B16"/>
    </sheetView>
  </sheetViews>
  <sheetFormatPr defaultColWidth="9.140625" defaultRowHeight="20.25" x14ac:dyDescent="0.3"/>
  <cols>
    <col min="1" max="1" width="4.140625" style="6" customWidth="1"/>
    <col min="2" max="2" width="55" style="5" customWidth="1"/>
    <col min="3" max="3" width="16.140625" style="34" customWidth="1"/>
    <col min="4" max="4" width="19.140625" style="41" customWidth="1"/>
    <col min="5" max="5" width="16.7109375" style="41" customWidth="1"/>
    <col min="6" max="6" width="18.42578125" style="41" customWidth="1"/>
    <col min="7" max="16384" width="9.140625" style="5"/>
  </cols>
  <sheetData>
    <row r="1" spans="1:10" s="2" customFormat="1" ht="23.25" x14ac:dyDescent="0.35">
      <c r="A1" s="1"/>
      <c r="B1" s="115"/>
      <c r="C1" s="147"/>
      <c r="D1" s="148"/>
      <c r="E1" s="251" t="s">
        <v>9</v>
      </c>
      <c r="F1" s="251"/>
      <c r="G1" s="115"/>
    </row>
    <row r="2" spans="1:10" s="2" customFormat="1" ht="23.25" x14ac:dyDescent="0.35">
      <c r="A2" s="1"/>
      <c r="B2" s="115" t="s">
        <v>10</v>
      </c>
      <c r="C2" s="147"/>
      <c r="D2" s="148" t="s">
        <v>114</v>
      </c>
      <c r="E2" s="88"/>
      <c r="F2" s="88"/>
      <c r="G2" s="115"/>
    </row>
    <row r="3" spans="1:10" s="2" customFormat="1" ht="15" customHeight="1" x14ac:dyDescent="0.35">
      <c r="A3" s="34"/>
      <c r="B3" s="44"/>
      <c r="C3" s="252"/>
      <c r="D3" s="252"/>
      <c r="E3" s="252"/>
      <c r="F3" s="252"/>
      <c r="G3" s="196"/>
    </row>
    <row r="4" spans="1:10" s="2" customFormat="1" ht="39.6" customHeight="1" x14ac:dyDescent="0.35">
      <c r="A4" s="34"/>
      <c r="B4" s="45" t="s">
        <v>11</v>
      </c>
      <c r="C4" s="147"/>
      <c r="D4" s="148" t="s">
        <v>114</v>
      </c>
      <c r="E4" s="88"/>
      <c r="F4" s="88"/>
      <c r="G4" s="196"/>
    </row>
    <row r="5" spans="1:10" s="2" customFormat="1" ht="21.75" customHeight="1" x14ac:dyDescent="0.35">
      <c r="A5" s="6"/>
      <c r="B5" s="45"/>
      <c r="C5" s="252"/>
      <c r="D5" s="252"/>
      <c r="E5" s="252"/>
      <c r="F5" s="252"/>
      <c r="G5" s="196"/>
    </row>
    <row r="6" spans="1:10" s="2" customFormat="1" ht="11.25" customHeight="1" x14ac:dyDescent="0.35">
      <c r="A6" s="6"/>
      <c r="B6" s="45"/>
      <c r="C6" s="58"/>
      <c r="D6" s="58"/>
      <c r="E6" s="58"/>
      <c r="F6" s="58"/>
      <c r="G6" s="196"/>
    </row>
    <row r="7" spans="1:10" s="4" customFormat="1" ht="26.25" customHeight="1" x14ac:dyDescent="0.25">
      <c r="A7" s="34"/>
      <c r="B7" s="46" t="s">
        <v>12</v>
      </c>
      <c r="C7" s="264" t="s">
        <v>24</v>
      </c>
      <c r="D7" s="264"/>
      <c r="E7" s="264"/>
      <c r="F7" s="264"/>
      <c r="G7" s="264"/>
    </row>
    <row r="8" spans="1:10" s="2" customFormat="1" ht="102" customHeight="1" x14ac:dyDescent="0.35">
      <c r="A8" s="6"/>
      <c r="B8" s="46" t="s">
        <v>13</v>
      </c>
      <c r="C8" s="252" t="s">
        <v>74</v>
      </c>
      <c r="D8" s="252"/>
      <c r="E8" s="252"/>
      <c r="F8" s="252"/>
      <c r="G8" s="196"/>
      <c r="J8" s="1"/>
    </row>
    <row r="9" spans="1:10" s="2" customFormat="1" ht="18.75" customHeight="1" x14ac:dyDescent="0.35">
      <c r="A9" s="6"/>
      <c r="B9" s="46"/>
      <c r="C9" s="252"/>
      <c r="D9" s="252"/>
      <c r="E9" s="252"/>
      <c r="F9" s="252"/>
      <c r="G9" s="196"/>
      <c r="J9" s="1"/>
    </row>
    <row r="10" spans="1:10" ht="30" customHeight="1" x14ac:dyDescent="0.3">
      <c r="A10" s="253" t="s">
        <v>99</v>
      </c>
      <c r="B10" s="253"/>
      <c r="C10" s="253"/>
      <c r="D10" s="253"/>
      <c r="E10" s="253"/>
      <c r="F10" s="253"/>
      <c r="J10" s="6"/>
    </row>
    <row r="11" spans="1:10" ht="29.25" customHeight="1" thickBot="1" x14ac:dyDescent="0.35">
      <c r="A11" s="7"/>
      <c r="B11" s="254" t="s">
        <v>14</v>
      </c>
      <c r="C11" s="254"/>
      <c r="D11" s="254"/>
      <c r="E11" s="254"/>
      <c r="F11" s="254"/>
      <c r="J11" s="6"/>
    </row>
    <row r="12" spans="1:10" ht="16.5" customHeight="1" x14ac:dyDescent="0.3">
      <c r="A12" s="266" t="s">
        <v>15</v>
      </c>
      <c r="B12" s="269" t="s">
        <v>0</v>
      </c>
      <c r="C12" s="272" t="s">
        <v>16</v>
      </c>
      <c r="D12" s="312" t="s">
        <v>17</v>
      </c>
      <c r="E12" s="275" t="s">
        <v>18</v>
      </c>
      <c r="F12" s="255" t="s">
        <v>19</v>
      </c>
    </row>
    <row r="13" spans="1:10" ht="21.75" customHeight="1" x14ac:dyDescent="0.3">
      <c r="A13" s="267"/>
      <c r="B13" s="270"/>
      <c r="C13" s="273"/>
      <c r="D13" s="313"/>
      <c r="E13" s="276"/>
      <c r="F13" s="256"/>
    </row>
    <row r="14" spans="1:10" ht="33" customHeight="1" thickBot="1" x14ac:dyDescent="0.35">
      <c r="A14" s="268"/>
      <c r="B14" s="271"/>
      <c r="C14" s="274"/>
      <c r="D14" s="314"/>
      <c r="E14" s="277"/>
      <c r="F14" s="257"/>
    </row>
    <row r="15" spans="1:10" x14ac:dyDescent="0.3">
      <c r="A15" s="8">
        <v>1</v>
      </c>
      <c r="B15" s="9">
        <v>2</v>
      </c>
      <c r="C15" s="10">
        <v>3</v>
      </c>
      <c r="D15" s="64">
        <v>4</v>
      </c>
      <c r="E15" s="11">
        <v>5</v>
      </c>
      <c r="F15" s="12">
        <v>6</v>
      </c>
    </row>
    <row r="16" spans="1:10" ht="60.75" x14ac:dyDescent="0.3">
      <c r="A16" s="8"/>
      <c r="B16" s="10" t="s">
        <v>137</v>
      </c>
      <c r="C16" s="10"/>
      <c r="D16" s="61"/>
      <c r="E16" s="11"/>
      <c r="F16" s="12"/>
    </row>
    <row r="17" spans="1:9" s="52" customFormat="1" ht="37.5" x14ac:dyDescent="0.3">
      <c r="A17" s="47">
        <v>1</v>
      </c>
      <c r="B17" s="57" t="s">
        <v>120</v>
      </c>
      <c r="C17" s="49" t="s">
        <v>27</v>
      </c>
      <c r="D17" s="55">
        <v>726</v>
      </c>
      <c r="E17" s="66">
        <v>10</v>
      </c>
      <c r="F17" s="51">
        <f t="shared" ref="F17:F28" si="0">D17*E17</f>
        <v>7260</v>
      </c>
    </row>
    <row r="18" spans="1:9" s="52" customFormat="1" ht="18.75" x14ac:dyDescent="0.3">
      <c r="A18" s="47">
        <v>2</v>
      </c>
      <c r="B18" s="54" t="s">
        <v>38</v>
      </c>
      <c r="C18" s="49" t="s">
        <v>20</v>
      </c>
      <c r="D18" s="55">
        <v>262</v>
      </c>
      <c r="E18" s="66">
        <v>70</v>
      </c>
      <c r="F18" s="51">
        <f t="shared" si="0"/>
        <v>18340</v>
      </c>
    </row>
    <row r="19" spans="1:9" s="52" customFormat="1" ht="18.75" x14ac:dyDescent="0.3">
      <c r="A19" s="47">
        <v>8</v>
      </c>
      <c r="B19" s="48" t="s">
        <v>3</v>
      </c>
      <c r="C19" s="49" t="s">
        <v>1</v>
      </c>
      <c r="D19" s="55">
        <v>9.11</v>
      </c>
      <c r="E19" s="53">
        <v>200</v>
      </c>
      <c r="F19" s="51">
        <f t="shared" si="0"/>
        <v>1822</v>
      </c>
    </row>
    <row r="20" spans="1:9" s="52" customFormat="1" ht="18.75" x14ac:dyDescent="0.3">
      <c r="A20" s="47">
        <v>9</v>
      </c>
      <c r="B20" s="48" t="s">
        <v>46</v>
      </c>
      <c r="C20" s="49" t="s">
        <v>1</v>
      </c>
      <c r="D20" s="68">
        <v>2.7869999999999999</v>
      </c>
      <c r="E20" s="69">
        <v>590</v>
      </c>
      <c r="F20" s="51">
        <f t="shared" si="0"/>
        <v>1644.33</v>
      </c>
    </row>
    <row r="21" spans="1:9" s="52" customFormat="1" ht="18.75" x14ac:dyDescent="0.3">
      <c r="A21" s="47"/>
      <c r="B21" s="48" t="s">
        <v>43</v>
      </c>
      <c r="C21" s="49" t="s">
        <v>5</v>
      </c>
      <c r="D21" s="55">
        <v>3.8</v>
      </c>
      <c r="E21" s="53">
        <v>950</v>
      </c>
      <c r="F21" s="51">
        <f t="shared" si="0"/>
        <v>3610</v>
      </c>
    </row>
    <row r="22" spans="1:9" s="52" customFormat="1" ht="18.75" x14ac:dyDescent="0.3">
      <c r="A22" s="47"/>
      <c r="B22" s="48" t="s">
        <v>47</v>
      </c>
      <c r="C22" s="49" t="s">
        <v>5</v>
      </c>
      <c r="D22" s="55">
        <v>40.9</v>
      </c>
      <c r="E22" s="53">
        <f t="shared" ref="E22" si="1">10260/11.4</f>
        <v>900</v>
      </c>
      <c r="F22" s="51">
        <f t="shared" si="0"/>
        <v>36810</v>
      </c>
    </row>
    <row r="23" spans="1:9" s="52" customFormat="1" ht="18.75" x14ac:dyDescent="0.3">
      <c r="A23" s="47">
        <v>17</v>
      </c>
      <c r="B23" s="48" t="s">
        <v>32</v>
      </c>
      <c r="C23" s="49" t="s">
        <v>33</v>
      </c>
      <c r="D23" s="55">
        <v>350</v>
      </c>
      <c r="E23" s="53">
        <v>0</v>
      </c>
      <c r="F23" s="51">
        <f t="shared" si="0"/>
        <v>0</v>
      </c>
    </row>
    <row r="24" spans="1:9" s="52" customFormat="1" ht="18.75" x14ac:dyDescent="0.3">
      <c r="A24" s="47"/>
      <c r="B24" s="48" t="s">
        <v>121</v>
      </c>
      <c r="C24" s="49"/>
      <c r="D24" s="55">
        <v>250</v>
      </c>
      <c r="E24" s="53"/>
      <c r="F24" s="51"/>
    </row>
    <row r="25" spans="1:9" s="52" customFormat="1" ht="18.75" x14ac:dyDescent="0.3">
      <c r="A25" s="47">
        <v>18</v>
      </c>
      <c r="B25" s="48" t="s">
        <v>34</v>
      </c>
      <c r="C25" s="49" t="s">
        <v>33</v>
      </c>
      <c r="D25" s="55">
        <v>450</v>
      </c>
      <c r="E25" s="53">
        <v>0</v>
      </c>
      <c r="F25" s="51">
        <f t="shared" si="0"/>
        <v>0</v>
      </c>
    </row>
    <row r="26" spans="1:9" s="52" customFormat="1" ht="18.75" x14ac:dyDescent="0.3">
      <c r="A26" s="47">
        <v>19</v>
      </c>
      <c r="B26" s="48" t="s">
        <v>35</v>
      </c>
      <c r="C26" s="49" t="s">
        <v>4</v>
      </c>
      <c r="D26" s="55">
        <v>0</v>
      </c>
      <c r="E26" s="53">
        <v>0</v>
      </c>
      <c r="F26" s="51">
        <f t="shared" si="0"/>
        <v>0</v>
      </c>
    </row>
    <row r="27" spans="1:9" s="52" customFormat="1" ht="18.75" x14ac:dyDescent="0.3">
      <c r="A27" s="47">
        <v>20</v>
      </c>
      <c r="B27" s="48" t="s">
        <v>36</v>
      </c>
      <c r="C27" s="49" t="s">
        <v>33</v>
      </c>
      <c r="D27" s="55">
        <v>8</v>
      </c>
      <c r="E27" s="53">
        <v>0</v>
      </c>
      <c r="F27" s="51">
        <f t="shared" si="0"/>
        <v>0</v>
      </c>
    </row>
    <row r="28" spans="1:9" s="52" customFormat="1" ht="18.75" x14ac:dyDescent="0.3">
      <c r="A28" s="47">
        <v>21</v>
      </c>
      <c r="B28" s="48" t="s">
        <v>44</v>
      </c>
      <c r="C28" s="49" t="s">
        <v>4</v>
      </c>
      <c r="D28" s="55">
        <v>0</v>
      </c>
      <c r="E28" s="53">
        <v>0</v>
      </c>
      <c r="F28" s="51">
        <f t="shared" si="0"/>
        <v>0</v>
      </c>
    </row>
    <row r="29" spans="1:9" s="52" customFormat="1" ht="18.75" x14ac:dyDescent="0.3">
      <c r="A29" s="47"/>
      <c r="B29" s="48"/>
      <c r="C29" s="49"/>
      <c r="D29" s="55"/>
      <c r="E29" s="59"/>
      <c r="F29" s="51"/>
    </row>
    <row r="30" spans="1:9" s="52" customFormat="1" x14ac:dyDescent="0.3">
      <c r="A30" s="47"/>
      <c r="B30" s="10" t="s">
        <v>67</v>
      </c>
      <c r="C30" s="49"/>
      <c r="D30" s="55"/>
      <c r="E30" s="53"/>
      <c r="F30" s="51"/>
      <c r="I30" s="52" t="s">
        <v>45</v>
      </c>
    </row>
    <row r="31" spans="1:9" s="52" customFormat="1" ht="18.75" x14ac:dyDescent="0.3">
      <c r="A31" s="47">
        <v>1</v>
      </c>
      <c r="B31" s="48" t="s">
        <v>68</v>
      </c>
      <c r="C31" s="49" t="s">
        <v>27</v>
      </c>
      <c r="D31" s="55"/>
      <c r="E31" s="81">
        <v>2</v>
      </c>
      <c r="F31" s="84">
        <f t="shared" ref="F31:F34" si="2">D31*E31</f>
        <v>0</v>
      </c>
    </row>
    <row r="32" spans="1:9" s="52" customFormat="1" ht="18.75" x14ac:dyDescent="0.3">
      <c r="A32" s="47">
        <v>2</v>
      </c>
      <c r="B32" s="48" t="s">
        <v>52</v>
      </c>
      <c r="C32" s="49" t="s">
        <v>4</v>
      </c>
      <c r="D32" s="55"/>
      <c r="E32" s="82">
        <v>0.42</v>
      </c>
      <c r="F32" s="84">
        <f t="shared" si="2"/>
        <v>0</v>
      </c>
    </row>
    <row r="33" spans="1:6" s="52" customFormat="1" ht="37.5" x14ac:dyDescent="0.3">
      <c r="A33" s="47"/>
      <c r="B33" s="87" t="s">
        <v>72</v>
      </c>
      <c r="C33" s="49" t="s">
        <v>27</v>
      </c>
      <c r="D33" s="55"/>
      <c r="E33" s="82">
        <v>2</v>
      </c>
      <c r="F33" s="84"/>
    </row>
    <row r="34" spans="1:6" s="52" customFormat="1" ht="18.75" x14ac:dyDescent="0.3">
      <c r="A34" s="47">
        <v>3</v>
      </c>
      <c r="B34" s="48" t="s">
        <v>113</v>
      </c>
      <c r="C34" s="49" t="s">
        <v>4</v>
      </c>
      <c r="D34" s="55"/>
      <c r="E34" s="82">
        <v>0.22</v>
      </c>
      <c r="F34" s="84">
        <f t="shared" si="2"/>
        <v>0</v>
      </c>
    </row>
    <row r="35" spans="1:6" s="24" customFormat="1" ht="21.75" customHeight="1" x14ac:dyDescent="0.35">
      <c r="A35" s="260" t="s">
        <v>21</v>
      </c>
      <c r="B35" s="261"/>
      <c r="C35" s="21"/>
      <c r="D35" s="22"/>
      <c r="E35" s="22"/>
      <c r="F35" s="23">
        <f>SUM(F17:F34)</f>
        <v>69486.33</v>
      </c>
    </row>
    <row r="36" spans="1:6" s="24" customFormat="1" ht="21.75" customHeight="1" x14ac:dyDescent="0.35">
      <c r="A36" s="260" t="s">
        <v>22</v>
      </c>
      <c r="B36" s="261"/>
      <c r="C36" s="21"/>
      <c r="D36" s="22"/>
      <c r="E36" s="22"/>
      <c r="F36" s="23">
        <f>F35*0.18</f>
        <v>12507.5394</v>
      </c>
    </row>
    <row r="37" spans="1:6" s="24" customFormat="1" ht="21" customHeight="1" thickBot="1" x14ac:dyDescent="0.4">
      <c r="A37" s="262" t="s">
        <v>23</v>
      </c>
      <c r="B37" s="263"/>
      <c r="C37" s="25"/>
      <c r="D37" s="26"/>
      <c r="E37" s="26"/>
      <c r="F37" s="27">
        <f>SUM(F35:F36)</f>
        <v>81993.869399999996</v>
      </c>
    </row>
    <row r="38" spans="1:6" s="32" customFormat="1" ht="18.600000000000001" hidden="1" customHeight="1" x14ac:dyDescent="0.3">
      <c r="A38" s="28"/>
      <c r="B38" s="28"/>
      <c r="C38" s="29"/>
      <c r="D38" s="30"/>
      <c r="E38" s="30"/>
      <c r="F38" s="31"/>
    </row>
    <row r="39" spans="1:6" s="32" customFormat="1" ht="18.600000000000001" hidden="1" customHeight="1" x14ac:dyDescent="0.3">
      <c r="A39" s="28"/>
      <c r="B39" s="28"/>
      <c r="C39" s="29"/>
      <c r="D39" s="30"/>
      <c r="E39" s="30"/>
      <c r="F39" s="31"/>
    </row>
    <row r="40" spans="1:6" s="32" customFormat="1" ht="18.600000000000001" hidden="1" customHeight="1" x14ac:dyDescent="0.3">
      <c r="A40" s="28"/>
      <c r="B40" s="28"/>
      <c r="C40" s="29"/>
      <c r="D40" s="30"/>
      <c r="E40" s="30"/>
      <c r="F40" s="31"/>
    </row>
    <row r="41" spans="1:6" ht="18.600000000000001" hidden="1" customHeight="1" x14ac:dyDescent="0.3">
      <c r="A41" s="7"/>
      <c r="B41" s="33"/>
      <c r="D41" s="35"/>
      <c r="E41" s="35"/>
      <c r="F41" s="36"/>
    </row>
    <row r="42" spans="1:6" s="37" customFormat="1" x14ac:dyDescent="0.3">
      <c r="A42" s="259" t="s">
        <v>29</v>
      </c>
      <c r="B42" s="259"/>
      <c r="C42" s="259"/>
      <c r="D42" s="259"/>
      <c r="E42" s="259"/>
      <c r="F42" s="259"/>
    </row>
    <row r="43" spans="1:6" ht="15" customHeight="1" x14ac:dyDescent="0.3">
      <c r="A43" s="7"/>
      <c r="B43" s="33"/>
      <c r="C43" s="42"/>
      <c r="D43" s="63"/>
      <c r="E43" s="42" t="s">
        <v>31</v>
      </c>
      <c r="F43" s="42"/>
    </row>
    <row r="44" spans="1:6" ht="15.6" hidden="1" customHeight="1" x14ac:dyDescent="0.3">
      <c r="A44" s="5"/>
      <c r="C44" s="42"/>
      <c r="D44" s="63"/>
      <c r="E44" s="42"/>
      <c r="F44" s="42"/>
    </row>
    <row r="45" spans="1:6" ht="15.6" hidden="1" customHeight="1" x14ac:dyDescent="0.3">
      <c r="A45" s="5"/>
      <c r="C45" s="42"/>
      <c r="D45" s="63"/>
      <c r="E45" s="42"/>
      <c r="F45" s="42"/>
    </row>
    <row r="46" spans="1:6" ht="15.6" hidden="1" customHeight="1" x14ac:dyDescent="0.3">
      <c r="A46" s="5"/>
      <c r="C46" s="42"/>
      <c r="D46" s="63"/>
      <c r="E46" s="42"/>
      <c r="F46" s="42"/>
    </row>
    <row r="47" spans="1:6" ht="15.6" hidden="1" customHeight="1" x14ac:dyDescent="0.3">
      <c r="A47" s="5"/>
      <c r="C47" s="42"/>
      <c r="D47" s="63"/>
      <c r="E47" s="42"/>
      <c r="F47" s="42"/>
    </row>
    <row r="48" spans="1:6" ht="15.6" hidden="1" customHeight="1" x14ac:dyDescent="0.3">
      <c r="A48" s="5"/>
      <c r="C48" s="42"/>
      <c r="D48" s="63"/>
      <c r="E48" s="42"/>
      <c r="F48" s="42"/>
    </row>
    <row r="49" spans="1:6" ht="15.6" hidden="1" customHeight="1" x14ac:dyDescent="0.3">
      <c r="A49" s="5"/>
      <c r="C49" s="42"/>
      <c r="D49" s="63"/>
      <c r="E49" s="42"/>
      <c r="F49" s="42"/>
    </row>
    <row r="50" spans="1:6" ht="15.6" hidden="1" customHeight="1" x14ac:dyDescent="0.3">
      <c r="A50" s="264"/>
      <c r="B50" s="264"/>
      <c r="C50" s="42"/>
      <c r="D50" s="63"/>
      <c r="E50" s="42"/>
      <c r="F50" s="42"/>
    </row>
    <row r="51" spans="1:6" ht="15.75" customHeight="1" x14ac:dyDescent="0.3">
      <c r="A51" s="33"/>
      <c r="B51" s="33" t="s">
        <v>122</v>
      </c>
      <c r="C51" s="42"/>
      <c r="D51" s="63"/>
      <c r="E51" s="42"/>
      <c r="F51" s="42"/>
    </row>
    <row r="52" spans="1:6" ht="16.5" customHeight="1" x14ac:dyDescent="0.3">
      <c r="A52" s="265"/>
      <c r="B52" s="265"/>
      <c r="C52" s="42"/>
      <c r="D52" s="63"/>
      <c r="E52" s="42" t="s">
        <v>105</v>
      </c>
      <c r="F52" s="42"/>
    </row>
    <row r="53" spans="1:6" x14ac:dyDescent="0.3">
      <c r="A53" s="259"/>
      <c r="B53" s="259"/>
      <c r="C53" s="281"/>
      <c r="D53" s="281"/>
      <c r="E53" s="281"/>
      <c r="F53" s="281"/>
    </row>
    <row r="54" spans="1:6" ht="38.25" customHeight="1" x14ac:dyDescent="0.3">
      <c r="A54" s="279"/>
      <c r="B54" s="280"/>
      <c r="C54" s="38"/>
      <c r="D54" s="36"/>
      <c r="E54" s="258"/>
      <c r="F54" s="258"/>
    </row>
    <row r="55" spans="1:6" ht="10.5" customHeight="1" x14ac:dyDescent="0.3">
      <c r="A55" s="259"/>
      <c r="B55" s="259"/>
      <c r="C55" s="38"/>
      <c r="D55" s="40"/>
      <c r="E55" s="258"/>
      <c r="F55" s="258"/>
    </row>
    <row r="56" spans="1:6" ht="25.5" customHeight="1" x14ac:dyDescent="0.3">
      <c r="A56" s="38"/>
      <c r="B56" s="38"/>
      <c r="C56" s="38"/>
      <c r="D56" s="40"/>
      <c r="E56" s="40"/>
      <c r="F56" s="40"/>
    </row>
    <row r="57" spans="1:6" ht="16.5" customHeight="1" x14ac:dyDescent="0.3">
      <c r="A57" s="278"/>
      <c r="B57" s="278"/>
      <c r="C57" s="7"/>
      <c r="D57" s="36"/>
      <c r="E57" s="258"/>
      <c r="F57" s="258"/>
    </row>
    <row r="58" spans="1:6" x14ac:dyDescent="0.3">
      <c r="A58" s="259"/>
      <c r="B58" s="259"/>
      <c r="C58" s="38"/>
      <c r="D58" s="40"/>
      <c r="E58" s="258"/>
      <c r="F58" s="258"/>
    </row>
    <row r="59" spans="1:6" x14ac:dyDescent="0.3">
      <c r="A59" s="37"/>
      <c r="B59" s="37"/>
      <c r="C59" s="37"/>
    </row>
  </sheetData>
  <mergeCells count="29">
    <mergeCell ref="A10:F10"/>
    <mergeCell ref="E1:F1"/>
    <mergeCell ref="C3:F3"/>
    <mergeCell ref="C5:F5"/>
    <mergeCell ref="C7:G7"/>
    <mergeCell ref="C8:F9"/>
    <mergeCell ref="A52:B52"/>
    <mergeCell ref="B11:F11"/>
    <mergeCell ref="A12:A14"/>
    <mergeCell ref="B12:B14"/>
    <mergeCell ref="C12:C14"/>
    <mergeCell ref="D12:D14"/>
    <mergeCell ref="E12:E14"/>
    <mergeCell ref="F12:F14"/>
    <mergeCell ref="A35:B35"/>
    <mergeCell ref="A36:B36"/>
    <mergeCell ref="A37:B37"/>
    <mergeCell ref="A42:F42"/>
    <mergeCell ref="A50:B50"/>
    <mergeCell ref="A57:B57"/>
    <mergeCell ref="E57:F57"/>
    <mergeCell ref="A58:B58"/>
    <mergeCell ref="E58:F58"/>
    <mergeCell ref="A53:B53"/>
    <mergeCell ref="C53:F53"/>
    <mergeCell ref="A54:B54"/>
    <mergeCell ref="E54:F54"/>
    <mergeCell ref="A55:B55"/>
    <mergeCell ref="E55:F55"/>
  </mergeCells>
  <pageMargins left="0.7" right="0.7" top="0.75" bottom="0.75" header="0.3" footer="0.3"/>
  <pageSetup paperSize="9" orientation="landscape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40AE7-BE66-4957-A14B-4655D0EA9BB0}">
  <dimension ref="A1:G55"/>
  <sheetViews>
    <sheetView topLeftCell="A28" zoomScale="80" zoomScaleNormal="80" workbookViewId="0">
      <selection activeCell="G44" sqref="G44"/>
    </sheetView>
  </sheetViews>
  <sheetFormatPr defaultRowHeight="15" x14ac:dyDescent="0.25"/>
  <cols>
    <col min="1" max="1" width="5.85546875" customWidth="1"/>
    <col min="2" max="2" width="56.7109375" customWidth="1"/>
    <col min="3" max="3" width="22.140625" customWidth="1"/>
    <col min="4" max="4" width="11.7109375" customWidth="1"/>
    <col min="5" max="5" width="11.5703125" customWidth="1"/>
    <col min="6" max="6" width="19" customWidth="1"/>
    <col min="7" max="7" width="39.7109375" customWidth="1"/>
  </cols>
  <sheetData>
    <row r="1" spans="1:7" ht="18.75" x14ac:dyDescent="0.3">
      <c r="A1" s="211"/>
      <c r="B1" s="212"/>
      <c r="C1" s="213"/>
      <c r="D1" s="214"/>
      <c r="E1" s="323" t="s">
        <v>9</v>
      </c>
      <c r="F1" s="323"/>
      <c r="G1" s="212"/>
    </row>
    <row r="2" spans="1:7" ht="18.75" x14ac:dyDescent="0.3">
      <c r="A2" s="211"/>
      <c r="B2" s="212" t="s">
        <v>10</v>
      </c>
      <c r="C2" s="213"/>
      <c r="D2" s="214" t="s">
        <v>114</v>
      </c>
      <c r="E2" s="215"/>
      <c r="F2" s="215"/>
      <c r="G2" s="212"/>
    </row>
    <row r="3" spans="1:7" ht="18.75" x14ac:dyDescent="0.3">
      <c r="A3" s="216"/>
      <c r="B3" s="217"/>
      <c r="C3" s="324"/>
      <c r="D3" s="324"/>
      <c r="E3" s="324"/>
      <c r="F3" s="324"/>
      <c r="G3" s="212"/>
    </row>
    <row r="4" spans="1:7" ht="18.75" x14ac:dyDescent="0.3">
      <c r="A4" s="216"/>
      <c r="B4" s="218" t="s">
        <v>11</v>
      </c>
      <c r="C4" s="213"/>
      <c r="D4" s="214" t="s">
        <v>114</v>
      </c>
      <c r="E4" s="215"/>
      <c r="F4" s="215"/>
      <c r="G4" s="212"/>
    </row>
    <row r="5" spans="1:7" ht="18.75" x14ac:dyDescent="0.3">
      <c r="A5" s="211"/>
      <c r="B5" s="218"/>
      <c r="C5" s="324"/>
      <c r="D5" s="324"/>
      <c r="E5" s="324"/>
      <c r="F5" s="324"/>
      <c r="G5" s="212"/>
    </row>
    <row r="6" spans="1:7" ht="18.75" x14ac:dyDescent="0.3">
      <c r="A6" s="211"/>
      <c r="B6" s="218"/>
      <c r="C6" s="219"/>
      <c r="D6" s="219"/>
      <c r="E6" s="219"/>
      <c r="F6" s="219"/>
      <c r="G6" s="212"/>
    </row>
    <row r="7" spans="1:7" ht="18.75" x14ac:dyDescent="0.25">
      <c r="A7" s="216"/>
      <c r="B7" s="220" t="s">
        <v>12</v>
      </c>
      <c r="C7" s="325" t="s">
        <v>24</v>
      </c>
      <c r="D7" s="325"/>
      <c r="E7" s="325"/>
      <c r="F7" s="325"/>
      <c r="G7" s="325"/>
    </row>
    <row r="8" spans="1:7" ht="18.75" x14ac:dyDescent="0.3">
      <c r="A8" s="211"/>
      <c r="B8" s="220" t="s">
        <v>13</v>
      </c>
      <c r="C8" s="324" t="s">
        <v>74</v>
      </c>
      <c r="D8" s="324"/>
      <c r="E8" s="324"/>
      <c r="F8" s="324"/>
      <c r="G8" s="212"/>
    </row>
    <row r="9" spans="1:7" ht="35.450000000000003" customHeight="1" x14ac:dyDescent="0.3">
      <c r="A9" s="211"/>
      <c r="B9" s="220"/>
      <c r="C9" s="324"/>
      <c r="D9" s="324"/>
      <c r="E9" s="324"/>
      <c r="F9" s="324"/>
      <c r="G9" s="212"/>
    </row>
    <row r="10" spans="1:7" ht="18.75" x14ac:dyDescent="0.3">
      <c r="A10" s="322" t="s">
        <v>99</v>
      </c>
      <c r="B10" s="322"/>
      <c r="C10" s="322"/>
      <c r="D10" s="322"/>
      <c r="E10" s="322"/>
      <c r="F10" s="322"/>
      <c r="G10" s="52"/>
    </row>
    <row r="11" spans="1:7" ht="19.5" thickBot="1" x14ac:dyDescent="0.35">
      <c r="A11" s="213"/>
      <c r="B11" s="322" t="s">
        <v>14</v>
      </c>
      <c r="C11" s="322"/>
      <c r="D11" s="322"/>
      <c r="E11" s="322"/>
      <c r="F11" s="322"/>
      <c r="G11" s="52"/>
    </row>
    <row r="12" spans="1:7" ht="18.75" x14ac:dyDescent="0.3">
      <c r="A12" s="327" t="s">
        <v>15</v>
      </c>
      <c r="B12" s="330" t="s">
        <v>0</v>
      </c>
      <c r="C12" s="333" t="s">
        <v>16</v>
      </c>
      <c r="D12" s="336" t="s">
        <v>17</v>
      </c>
      <c r="E12" s="339" t="s">
        <v>18</v>
      </c>
      <c r="F12" s="342"/>
      <c r="G12" s="52"/>
    </row>
    <row r="13" spans="1:7" ht="18.75" x14ac:dyDescent="0.3">
      <c r="A13" s="328"/>
      <c r="B13" s="331"/>
      <c r="C13" s="334"/>
      <c r="D13" s="337"/>
      <c r="E13" s="340"/>
      <c r="F13" s="343"/>
      <c r="G13" s="52"/>
    </row>
    <row r="14" spans="1:7" ht="19.5" thickBot="1" x14ac:dyDescent="0.35">
      <c r="A14" s="329"/>
      <c r="B14" s="332"/>
      <c r="C14" s="335"/>
      <c r="D14" s="338"/>
      <c r="E14" s="341"/>
      <c r="F14" s="344"/>
      <c r="G14" s="52"/>
    </row>
    <row r="15" spans="1:7" ht="18.75" x14ac:dyDescent="0.3">
      <c r="A15" s="221">
        <v>1</v>
      </c>
      <c r="B15" s="222">
        <v>2</v>
      </c>
      <c r="C15" s="223">
        <v>3</v>
      </c>
      <c r="D15" s="224">
        <v>4</v>
      </c>
      <c r="E15" s="225">
        <v>5</v>
      </c>
      <c r="F15" s="226">
        <v>6</v>
      </c>
      <c r="G15" s="52"/>
    </row>
    <row r="16" spans="1:7" ht="81" customHeight="1" x14ac:dyDescent="0.3">
      <c r="A16" s="221"/>
      <c r="B16" s="223" t="s">
        <v>138</v>
      </c>
      <c r="C16" s="223"/>
      <c r="D16" s="227"/>
      <c r="E16" s="225"/>
      <c r="F16" s="226"/>
      <c r="G16" s="52"/>
    </row>
    <row r="17" spans="1:7" ht="72" customHeight="1" x14ac:dyDescent="0.3">
      <c r="A17" s="47">
        <v>1</v>
      </c>
      <c r="B17" s="57" t="s">
        <v>127</v>
      </c>
      <c r="C17" s="49" t="s">
        <v>27</v>
      </c>
      <c r="D17" s="55">
        <v>726</v>
      </c>
      <c r="E17" s="66">
        <v>10</v>
      </c>
      <c r="F17" s="51">
        <f t="shared" ref="F17:F28" si="0">D17*E17</f>
        <v>7260</v>
      </c>
      <c r="G17" s="52"/>
    </row>
    <row r="18" spans="1:7" ht="18.75" x14ac:dyDescent="0.3">
      <c r="A18" s="47">
        <v>2</v>
      </c>
      <c r="B18" s="54" t="s">
        <v>38</v>
      </c>
      <c r="C18" s="49" t="s">
        <v>20</v>
      </c>
      <c r="D18" s="55">
        <v>262</v>
      </c>
      <c r="E18" s="66">
        <v>70</v>
      </c>
      <c r="F18" s="51">
        <f t="shared" si="0"/>
        <v>18340</v>
      </c>
      <c r="G18" s="52"/>
    </row>
    <row r="19" spans="1:7" ht="18.75" x14ac:dyDescent="0.3">
      <c r="A19" s="47">
        <v>8</v>
      </c>
      <c r="B19" s="48" t="s">
        <v>3</v>
      </c>
      <c r="C19" s="49" t="s">
        <v>1</v>
      </c>
      <c r="D19" s="55">
        <v>9.11</v>
      </c>
      <c r="E19" s="53">
        <v>200</v>
      </c>
      <c r="F19" s="51">
        <f t="shared" si="0"/>
        <v>1822</v>
      </c>
      <c r="G19" s="52"/>
    </row>
    <row r="20" spans="1:7" ht="18.75" x14ac:dyDescent="0.3">
      <c r="A20" s="47">
        <v>9</v>
      </c>
      <c r="B20" s="48" t="s">
        <v>46</v>
      </c>
      <c r="C20" s="49" t="s">
        <v>1</v>
      </c>
      <c r="D20" s="68">
        <v>2.7869999999999999</v>
      </c>
      <c r="E20" s="69">
        <v>590</v>
      </c>
      <c r="F20" s="51">
        <f t="shared" si="0"/>
        <v>1644.33</v>
      </c>
      <c r="G20" s="52"/>
    </row>
    <row r="21" spans="1:7" ht="18.75" x14ac:dyDescent="0.3">
      <c r="A21" s="47"/>
      <c r="B21" s="48" t="s">
        <v>43</v>
      </c>
      <c r="C21" s="49" t="s">
        <v>5</v>
      </c>
      <c r="D21" s="55">
        <v>3.8</v>
      </c>
      <c r="E21" s="53">
        <v>950</v>
      </c>
      <c r="F21" s="51">
        <f t="shared" si="0"/>
        <v>3610</v>
      </c>
      <c r="G21" s="52"/>
    </row>
    <row r="22" spans="1:7" ht="18.75" x14ac:dyDescent="0.3">
      <c r="A22" s="47"/>
      <c r="B22" s="48" t="s">
        <v>47</v>
      </c>
      <c r="C22" s="49" t="s">
        <v>5</v>
      </c>
      <c r="D22" s="55">
        <v>40.9</v>
      </c>
      <c r="E22" s="53">
        <f t="shared" ref="E22" si="1">10260/11.4</f>
        <v>900</v>
      </c>
      <c r="F22" s="51">
        <f t="shared" si="0"/>
        <v>36810</v>
      </c>
      <c r="G22" s="52"/>
    </row>
    <row r="23" spans="1:7" ht="18.75" x14ac:dyDescent="0.3">
      <c r="A23" s="47">
        <v>17</v>
      </c>
      <c r="B23" s="48" t="s">
        <v>32</v>
      </c>
      <c r="C23" s="49" t="s">
        <v>33</v>
      </c>
      <c r="D23" s="55">
        <v>350</v>
      </c>
      <c r="E23" s="53">
        <v>0</v>
      </c>
      <c r="F23" s="51">
        <f t="shared" si="0"/>
        <v>0</v>
      </c>
      <c r="G23" s="52"/>
    </row>
    <row r="24" spans="1:7" ht="18.75" x14ac:dyDescent="0.3">
      <c r="A24" s="47"/>
      <c r="B24" s="48" t="s">
        <v>121</v>
      </c>
      <c r="C24" s="49" t="s">
        <v>33</v>
      </c>
      <c r="D24" s="55">
        <v>250</v>
      </c>
      <c r="E24" s="53">
        <v>0</v>
      </c>
      <c r="F24" s="51">
        <f t="shared" si="0"/>
        <v>0</v>
      </c>
      <c r="G24" s="52"/>
    </row>
    <row r="25" spans="1:7" ht="18.75" x14ac:dyDescent="0.3">
      <c r="A25" s="47">
        <v>18</v>
      </c>
      <c r="B25" s="48" t="s">
        <v>34</v>
      </c>
      <c r="C25" s="49" t="s">
        <v>33</v>
      </c>
      <c r="D25" s="55">
        <v>450</v>
      </c>
      <c r="E25" s="53">
        <v>0</v>
      </c>
      <c r="F25" s="51">
        <f t="shared" si="0"/>
        <v>0</v>
      </c>
      <c r="G25" s="52"/>
    </row>
    <row r="26" spans="1:7" ht="18.75" x14ac:dyDescent="0.3">
      <c r="A26" s="47">
        <v>19</v>
      </c>
      <c r="B26" s="48" t="s">
        <v>35</v>
      </c>
      <c r="C26" s="49" t="s">
        <v>4</v>
      </c>
      <c r="D26" s="55">
        <v>0</v>
      </c>
      <c r="E26" s="53">
        <v>0</v>
      </c>
      <c r="F26" s="51">
        <f t="shared" si="0"/>
        <v>0</v>
      </c>
      <c r="G26" s="52"/>
    </row>
    <row r="27" spans="1:7" ht="18.75" x14ac:dyDescent="0.3">
      <c r="A27" s="47">
        <v>20</v>
      </c>
      <c r="B27" s="48" t="s">
        <v>36</v>
      </c>
      <c r="C27" s="49" t="s">
        <v>33</v>
      </c>
      <c r="D27" s="55">
        <v>8</v>
      </c>
      <c r="E27" s="53">
        <v>0</v>
      </c>
      <c r="F27" s="51">
        <f t="shared" si="0"/>
        <v>0</v>
      </c>
      <c r="G27" s="52"/>
    </row>
    <row r="28" spans="1:7" ht="18.75" x14ac:dyDescent="0.3">
      <c r="A28" s="47">
        <v>21</v>
      </c>
      <c r="B28" s="48" t="s">
        <v>44</v>
      </c>
      <c r="C28" s="49" t="s">
        <v>4</v>
      </c>
      <c r="D28" s="55">
        <v>0</v>
      </c>
      <c r="E28" s="53">
        <v>0</v>
      </c>
      <c r="F28" s="51">
        <f t="shared" si="0"/>
        <v>0</v>
      </c>
      <c r="G28" s="52"/>
    </row>
    <row r="29" spans="1:7" ht="18.75" x14ac:dyDescent="0.3">
      <c r="A29" s="47"/>
      <c r="B29" s="48"/>
      <c r="C29" s="49"/>
      <c r="D29" s="55"/>
      <c r="E29" s="59"/>
      <c r="F29" s="51"/>
      <c r="G29" s="52" t="s">
        <v>126</v>
      </c>
    </row>
    <row r="30" spans="1:7" ht="43.15" customHeight="1" x14ac:dyDescent="0.3">
      <c r="A30" s="47"/>
      <c r="B30" s="223" t="s">
        <v>128</v>
      </c>
      <c r="C30" s="49"/>
      <c r="D30" s="55"/>
      <c r="E30" s="53"/>
      <c r="F30" s="51"/>
      <c r="G30" s="52"/>
    </row>
    <row r="31" spans="1:7" ht="33" customHeight="1" x14ac:dyDescent="0.3">
      <c r="A31" s="47">
        <v>1</v>
      </c>
      <c r="B31" s="48" t="s">
        <v>176</v>
      </c>
      <c r="C31" s="49" t="s">
        <v>27</v>
      </c>
      <c r="D31" s="55">
        <v>566</v>
      </c>
      <c r="E31" s="81">
        <v>2</v>
      </c>
      <c r="F31" s="84">
        <f t="shared" ref="F31:F33" si="2">D31*E31</f>
        <v>1132</v>
      </c>
      <c r="G31" s="52"/>
    </row>
    <row r="32" spans="1:7" ht="33" customHeight="1" x14ac:dyDescent="0.3">
      <c r="A32" s="47">
        <v>2</v>
      </c>
      <c r="B32" s="48" t="s">
        <v>52</v>
      </c>
      <c r="C32" s="49" t="s">
        <v>4</v>
      </c>
      <c r="D32" s="55">
        <v>12190</v>
      </c>
      <c r="E32" s="82">
        <v>0.42</v>
      </c>
      <c r="F32" s="84">
        <f t="shared" si="2"/>
        <v>5119.8</v>
      </c>
      <c r="G32" s="52"/>
    </row>
    <row r="33" spans="1:7" ht="18.75" x14ac:dyDescent="0.3">
      <c r="A33" s="47">
        <v>3</v>
      </c>
      <c r="B33" s="48" t="s">
        <v>113</v>
      </c>
      <c r="C33" s="49" t="s">
        <v>4</v>
      </c>
      <c r="D33" s="55">
        <v>15266</v>
      </c>
      <c r="E33" s="82">
        <v>0.22</v>
      </c>
      <c r="F33" s="84">
        <f t="shared" si="2"/>
        <v>3358.52</v>
      </c>
      <c r="G33" s="52"/>
    </row>
    <row r="34" spans="1:7" ht="18.75" x14ac:dyDescent="0.3">
      <c r="A34" s="47">
        <v>4</v>
      </c>
      <c r="B34" s="48" t="s">
        <v>171</v>
      </c>
      <c r="C34" s="49" t="s">
        <v>4</v>
      </c>
      <c r="D34" s="55">
        <v>151</v>
      </c>
      <c r="E34" s="82"/>
      <c r="F34" s="84"/>
      <c r="G34" s="52"/>
    </row>
    <row r="35" spans="1:7" ht="18.75" x14ac:dyDescent="0.3">
      <c r="A35" s="47"/>
      <c r="B35" s="48"/>
      <c r="C35" s="49"/>
      <c r="D35" s="55"/>
      <c r="E35" s="82"/>
      <c r="F35" s="84"/>
      <c r="G35" s="52"/>
    </row>
    <row r="36" spans="1:7" ht="19.5" x14ac:dyDescent="0.3">
      <c r="A36" s="345" t="s">
        <v>21</v>
      </c>
      <c r="B36" s="346"/>
      <c r="C36" s="228"/>
      <c r="D36" s="229"/>
      <c r="E36" s="229"/>
      <c r="F36" s="230">
        <f>SUM(F17:F33)</f>
        <v>79096.650000000009</v>
      </c>
      <c r="G36" s="231"/>
    </row>
    <row r="37" spans="1:7" ht="19.5" x14ac:dyDescent="0.3">
      <c r="A37" s="345" t="s">
        <v>22</v>
      </c>
      <c r="B37" s="346"/>
      <c r="C37" s="228"/>
      <c r="D37" s="229"/>
      <c r="E37" s="229"/>
      <c r="F37" s="230">
        <f>F36*0.18</f>
        <v>14237.397000000001</v>
      </c>
      <c r="G37" s="231"/>
    </row>
    <row r="38" spans="1:7" ht="20.25" thickBot="1" x14ac:dyDescent="0.35">
      <c r="A38" s="347" t="s">
        <v>23</v>
      </c>
      <c r="B38" s="348"/>
      <c r="C38" s="232"/>
      <c r="D38" s="233"/>
      <c r="E38" s="233"/>
      <c r="F38" s="234">
        <f>SUM(F36:F37)</f>
        <v>93334.047000000006</v>
      </c>
      <c r="G38" s="231"/>
    </row>
    <row r="39" spans="1:7" ht="19.5" x14ac:dyDescent="0.3">
      <c r="A39" s="235"/>
      <c r="B39" s="235"/>
      <c r="C39" s="236"/>
      <c r="D39" s="237"/>
      <c r="E39" s="237"/>
      <c r="F39" s="238"/>
      <c r="G39" s="231"/>
    </row>
    <row r="40" spans="1:7" ht="19.5" x14ac:dyDescent="0.3">
      <c r="A40" s="235"/>
      <c r="B40" s="235"/>
      <c r="C40" s="236"/>
      <c r="D40" s="237"/>
      <c r="E40" s="237"/>
      <c r="F40" s="238"/>
      <c r="G40" s="231"/>
    </row>
    <row r="41" spans="1:7" ht="5.45" customHeight="1" x14ac:dyDescent="0.3">
      <c r="A41" s="235"/>
      <c r="B41" s="235"/>
      <c r="C41" s="236"/>
      <c r="D41" s="237"/>
      <c r="E41" s="237"/>
      <c r="F41" s="238"/>
      <c r="G41" s="231"/>
    </row>
    <row r="42" spans="1:7" ht="18.75" hidden="1" x14ac:dyDescent="0.3">
      <c r="A42" s="213"/>
      <c r="B42" s="239"/>
      <c r="C42" s="216"/>
      <c r="D42" s="240"/>
      <c r="E42" s="240"/>
      <c r="F42" s="241"/>
      <c r="G42" s="52"/>
    </row>
    <row r="43" spans="1:7" ht="18.75" x14ac:dyDescent="0.3">
      <c r="A43" s="349" t="s">
        <v>29</v>
      </c>
      <c r="B43" s="349"/>
      <c r="C43" s="349"/>
      <c r="D43" s="349"/>
      <c r="E43" s="349"/>
      <c r="F43" s="349"/>
      <c r="G43" s="242"/>
    </row>
    <row r="44" spans="1:7" ht="18.75" x14ac:dyDescent="0.3">
      <c r="A44" s="213"/>
      <c r="B44" s="239"/>
      <c r="C44" s="243"/>
      <c r="D44" s="244"/>
      <c r="E44" s="243" t="s">
        <v>31</v>
      </c>
      <c r="F44" s="243"/>
      <c r="G44" s="52"/>
    </row>
    <row r="45" spans="1:7" ht="16.899999999999999" customHeight="1" x14ac:dyDescent="0.3">
      <c r="A45" s="52"/>
      <c r="B45" s="52"/>
      <c r="C45" s="243"/>
      <c r="D45" s="244"/>
      <c r="E45" s="243"/>
      <c r="F45" s="243"/>
      <c r="G45" s="52"/>
    </row>
    <row r="46" spans="1:7" ht="13.9" hidden="1" customHeight="1" x14ac:dyDescent="0.3">
      <c r="A46" s="52"/>
      <c r="B46" s="52"/>
      <c r="C46" s="243"/>
      <c r="D46" s="244"/>
      <c r="E46" s="243"/>
      <c r="F46" s="243"/>
      <c r="G46" s="52"/>
    </row>
    <row r="47" spans="1:7" ht="3" customHeight="1" x14ac:dyDescent="0.3">
      <c r="A47" s="52"/>
      <c r="B47" s="52"/>
      <c r="C47" s="243"/>
      <c r="D47" s="244"/>
      <c r="E47" s="243"/>
      <c r="F47" s="243"/>
      <c r="G47" s="52"/>
    </row>
    <row r="48" spans="1:7" ht="18.75" hidden="1" x14ac:dyDescent="0.3">
      <c r="A48" s="52"/>
      <c r="B48" s="52"/>
      <c r="C48" s="243"/>
      <c r="D48" s="244"/>
      <c r="E48" s="243"/>
      <c r="F48" s="243"/>
      <c r="G48" s="52"/>
    </row>
    <row r="49" spans="1:7" ht="18.75" hidden="1" x14ac:dyDescent="0.3">
      <c r="A49" s="52"/>
      <c r="B49" s="52"/>
      <c r="C49" s="243"/>
      <c r="D49" s="244"/>
      <c r="E49" s="243"/>
      <c r="F49" s="243"/>
      <c r="G49" s="52"/>
    </row>
    <row r="50" spans="1:7" ht="18.75" hidden="1" x14ac:dyDescent="0.3">
      <c r="A50" s="52"/>
      <c r="B50" s="52"/>
      <c r="C50" s="243"/>
      <c r="D50" s="244"/>
      <c r="E50" s="243"/>
      <c r="F50" s="243"/>
      <c r="G50" s="52"/>
    </row>
    <row r="51" spans="1:7" ht="18.75" hidden="1" x14ac:dyDescent="0.3">
      <c r="A51" s="325"/>
      <c r="B51" s="325"/>
      <c r="C51" s="243"/>
      <c r="D51" s="244"/>
      <c r="E51" s="243"/>
      <c r="F51" s="243"/>
      <c r="G51" s="52"/>
    </row>
    <row r="52" spans="1:7" ht="18.75" x14ac:dyDescent="0.3">
      <c r="A52" s="239"/>
      <c r="B52" s="239" t="s">
        <v>125</v>
      </c>
      <c r="C52" s="243"/>
      <c r="D52" s="244"/>
      <c r="E52" s="243"/>
      <c r="F52" s="243"/>
      <c r="G52" s="52"/>
    </row>
    <row r="53" spans="1:7" ht="18.75" x14ac:dyDescent="0.3">
      <c r="A53" s="326"/>
      <c r="B53" s="326"/>
      <c r="C53" s="243"/>
      <c r="D53" s="244"/>
      <c r="E53" s="243" t="s">
        <v>105</v>
      </c>
      <c r="F53" s="243"/>
      <c r="G53" s="52"/>
    </row>
    <row r="54" spans="1:7" ht="18.75" x14ac:dyDescent="0.3">
      <c r="A54" s="210"/>
      <c r="B54" s="210"/>
      <c r="C54" s="210"/>
      <c r="D54" s="210"/>
      <c r="E54" s="210"/>
      <c r="F54" s="210"/>
      <c r="G54" s="210"/>
    </row>
    <row r="55" spans="1:7" ht="18.75" x14ac:dyDescent="0.3">
      <c r="A55" s="210"/>
      <c r="B55" s="210"/>
      <c r="C55" s="210"/>
      <c r="D55" s="210"/>
      <c r="E55" s="210"/>
      <c r="F55" s="210"/>
      <c r="G55" s="210"/>
    </row>
  </sheetData>
  <mergeCells count="19">
    <mergeCell ref="A53:B53"/>
    <mergeCell ref="B11:F11"/>
    <mergeCell ref="A12:A14"/>
    <mergeCell ref="B12:B14"/>
    <mergeCell ref="C12:C14"/>
    <mergeCell ref="D12:D14"/>
    <mergeCell ref="E12:E14"/>
    <mergeCell ref="F12:F14"/>
    <mergeCell ref="A36:B36"/>
    <mergeCell ref="A37:B37"/>
    <mergeCell ref="A38:B38"/>
    <mergeCell ref="A43:F43"/>
    <mergeCell ref="A51:B51"/>
    <mergeCell ref="A10:F10"/>
    <mergeCell ref="E1:F1"/>
    <mergeCell ref="C3:F3"/>
    <mergeCell ref="C5:F5"/>
    <mergeCell ref="C7:G7"/>
    <mergeCell ref="C8:F9"/>
  </mergeCells>
  <pageMargins left="0.7" right="0.7" top="0.75" bottom="0.75" header="0.3" footer="0.3"/>
  <pageSetup paperSize="9" orientation="landscape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8385B-45E5-4918-93A5-E244F5B8B0A8}">
  <dimension ref="A1:G53"/>
  <sheetViews>
    <sheetView topLeftCell="A18" workbookViewId="0">
      <selection activeCell="D31" sqref="D31:D35"/>
    </sheetView>
  </sheetViews>
  <sheetFormatPr defaultRowHeight="15" x14ac:dyDescent="0.25"/>
  <cols>
    <col min="1" max="1" width="4.85546875" customWidth="1"/>
    <col min="2" max="2" width="48.140625" customWidth="1"/>
    <col min="3" max="3" width="13.7109375" customWidth="1"/>
    <col min="4" max="4" width="40.140625" customWidth="1"/>
    <col min="5" max="5" width="18" customWidth="1"/>
    <col min="6" max="6" width="15.7109375" customWidth="1"/>
  </cols>
  <sheetData>
    <row r="1" spans="1:7" ht="15.75" x14ac:dyDescent="0.25">
      <c r="A1" s="151"/>
      <c r="B1" s="198"/>
      <c r="C1" s="161"/>
      <c r="D1" s="199"/>
      <c r="E1" s="286" t="s">
        <v>9</v>
      </c>
      <c r="F1" s="286"/>
      <c r="G1" s="198"/>
    </row>
    <row r="2" spans="1:7" ht="15.75" x14ac:dyDescent="0.25">
      <c r="A2" s="151"/>
      <c r="B2" s="198" t="s">
        <v>10</v>
      </c>
      <c r="C2" s="161"/>
      <c r="D2" s="199" t="s">
        <v>114</v>
      </c>
      <c r="E2" s="154"/>
      <c r="F2" s="154"/>
      <c r="G2" s="198"/>
    </row>
    <row r="3" spans="1:7" ht="15.75" x14ac:dyDescent="0.25">
      <c r="A3" s="153"/>
      <c r="B3" s="155"/>
      <c r="C3" s="287"/>
      <c r="D3" s="287"/>
      <c r="E3" s="287"/>
      <c r="F3" s="287"/>
      <c r="G3" s="198"/>
    </row>
    <row r="4" spans="1:7" ht="15.75" x14ac:dyDescent="0.25">
      <c r="A4" s="153"/>
      <c r="B4" s="158" t="s">
        <v>11</v>
      </c>
      <c r="C4" s="161"/>
      <c r="D4" s="199" t="s">
        <v>114</v>
      </c>
      <c r="E4" s="154"/>
      <c r="F4" s="154"/>
      <c r="G4" s="198"/>
    </row>
    <row r="5" spans="1:7" ht="15.75" x14ac:dyDescent="0.25">
      <c r="A5" s="151"/>
      <c r="B5" s="158"/>
      <c r="C5" s="287"/>
      <c r="D5" s="287"/>
      <c r="E5" s="287"/>
      <c r="F5" s="287"/>
      <c r="G5" s="198"/>
    </row>
    <row r="6" spans="1:7" ht="15.75" x14ac:dyDescent="0.25">
      <c r="A6" s="151"/>
      <c r="B6" s="158"/>
      <c r="C6" s="156"/>
      <c r="D6" s="156"/>
      <c r="E6" s="156"/>
      <c r="F6" s="156"/>
      <c r="G6" s="198"/>
    </row>
    <row r="7" spans="1:7" ht="15.75" x14ac:dyDescent="0.25">
      <c r="A7" s="153"/>
      <c r="B7" s="160" t="s">
        <v>12</v>
      </c>
      <c r="C7" s="288" t="s">
        <v>24</v>
      </c>
      <c r="D7" s="288"/>
      <c r="E7" s="288"/>
      <c r="F7" s="288"/>
      <c r="G7" s="288"/>
    </row>
    <row r="8" spans="1:7" ht="15.75" x14ac:dyDescent="0.25">
      <c r="A8" s="151"/>
      <c r="B8" s="160" t="s">
        <v>13</v>
      </c>
      <c r="C8" s="287" t="s">
        <v>74</v>
      </c>
      <c r="D8" s="287"/>
      <c r="E8" s="287"/>
      <c r="F8" s="287"/>
      <c r="G8" s="198"/>
    </row>
    <row r="9" spans="1:7" ht="15.75" x14ac:dyDescent="0.25">
      <c r="A9" s="151"/>
      <c r="B9" s="160"/>
      <c r="C9" s="287"/>
      <c r="D9" s="287"/>
      <c r="E9" s="287"/>
      <c r="F9" s="287"/>
      <c r="G9" s="198"/>
    </row>
    <row r="10" spans="1:7" ht="15.75" x14ac:dyDescent="0.25">
      <c r="A10" s="290" t="s">
        <v>99</v>
      </c>
      <c r="B10" s="290"/>
      <c r="C10" s="290"/>
      <c r="D10" s="290"/>
      <c r="E10" s="290"/>
      <c r="F10" s="290"/>
      <c r="G10" s="152"/>
    </row>
    <row r="11" spans="1:7" ht="16.5" thickBot="1" x14ac:dyDescent="0.3">
      <c r="A11" s="161"/>
      <c r="B11" s="290" t="s">
        <v>14</v>
      </c>
      <c r="C11" s="290"/>
      <c r="D11" s="290"/>
      <c r="E11" s="290"/>
      <c r="F11" s="290"/>
      <c r="G11" s="152"/>
    </row>
    <row r="12" spans="1:7" ht="15.75" x14ac:dyDescent="0.25">
      <c r="A12" s="291" t="s">
        <v>15</v>
      </c>
      <c r="B12" s="294" t="s">
        <v>0</v>
      </c>
      <c r="C12" s="297" t="s">
        <v>16</v>
      </c>
      <c r="D12" s="350" t="s">
        <v>17</v>
      </c>
      <c r="E12" s="300" t="s">
        <v>18</v>
      </c>
      <c r="F12" s="303"/>
      <c r="G12" s="152"/>
    </row>
    <row r="13" spans="1:7" ht="15.75" x14ac:dyDescent="0.25">
      <c r="A13" s="292"/>
      <c r="B13" s="295"/>
      <c r="C13" s="298"/>
      <c r="D13" s="351"/>
      <c r="E13" s="301"/>
      <c r="F13" s="304"/>
      <c r="G13" s="152"/>
    </row>
    <row r="14" spans="1:7" ht="16.5" thickBot="1" x14ac:dyDescent="0.3">
      <c r="A14" s="293"/>
      <c r="B14" s="296"/>
      <c r="C14" s="299"/>
      <c r="D14" s="352"/>
      <c r="E14" s="302"/>
      <c r="F14" s="305"/>
      <c r="G14" s="152"/>
    </row>
    <row r="15" spans="1:7" ht="15.75" x14ac:dyDescent="0.25">
      <c r="A15" s="162">
        <v>1</v>
      </c>
      <c r="B15" s="163">
        <v>2</v>
      </c>
      <c r="C15" s="164">
        <v>3</v>
      </c>
      <c r="D15" s="200">
        <v>4</v>
      </c>
      <c r="E15" s="165">
        <v>5</v>
      </c>
      <c r="F15" s="166">
        <v>6</v>
      </c>
      <c r="G15" s="152"/>
    </row>
    <row r="16" spans="1:7" ht="31.5" x14ac:dyDescent="0.25">
      <c r="A16" s="162"/>
      <c r="B16" s="164" t="s">
        <v>139</v>
      </c>
      <c r="C16" s="164"/>
      <c r="D16" s="197"/>
      <c r="E16" s="165"/>
      <c r="F16" s="166"/>
      <c r="G16" s="152"/>
    </row>
    <row r="17" spans="1:7" ht="15.75" x14ac:dyDescent="0.25">
      <c r="A17" s="167">
        <v>1</v>
      </c>
      <c r="B17" s="201" t="s">
        <v>127</v>
      </c>
      <c r="C17" s="169" t="s">
        <v>90</v>
      </c>
      <c r="D17" s="175">
        <v>726</v>
      </c>
      <c r="E17" s="202">
        <v>10</v>
      </c>
      <c r="F17" s="177">
        <f t="shared" ref="F17:F28" si="0">D17*E17</f>
        <v>7260</v>
      </c>
      <c r="G17" s="152"/>
    </row>
    <row r="18" spans="1:7" ht="15.75" x14ac:dyDescent="0.25">
      <c r="A18" s="167">
        <v>2</v>
      </c>
      <c r="B18" s="168" t="s">
        <v>38</v>
      </c>
      <c r="C18" s="169" t="s">
        <v>20</v>
      </c>
      <c r="D18" s="175">
        <v>262</v>
      </c>
      <c r="E18" s="250">
        <v>0</v>
      </c>
      <c r="F18" s="177">
        <f t="shared" si="0"/>
        <v>0</v>
      </c>
      <c r="G18" s="152"/>
    </row>
    <row r="19" spans="1:7" ht="15.75" x14ac:dyDescent="0.25">
      <c r="A19" s="167">
        <v>8</v>
      </c>
      <c r="B19" s="173" t="s">
        <v>152</v>
      </c>
      <c r="C19" s="169" t="s">
        <v>1</v>
      </c>
      <c r="D19" s="175">
        <v>9.11</v>
      </c>
      <c r="E19" s="203">
        <v>0</v>
      </c>
      <c r="F19" s="177">
        <f t="shared" si="0"/>
        <v>0</v>
      </c>
      <c r="G19" s="152"/>
    </row>
    <row r="20" spans="1:7" ht="15.75" x14ac:dyDescent="0.25">
      <c r="A20" s="167">
        <v>9</v>
      </c>
      <c r="B20" s="173" t="s">
        <v>155</v>
      </c>
      <c r="C20" s="169" t="s">
        <v>1</v>
      </c>
      <c r="D20" s="204">
        <v>2.7869999999999999</v>
      </c>
      <c r="E20" s="250">
        <v>0</v>
      </c>
      <c r="F20" s="177">
        <f t="shared" si="0"/>
        <v>0</v>
      </c>
      <c r="G20" s="152"/>
    </row>
    <row r="21" spans="1:7" ht="15.75" x14ac:dyDescent="0.25">
      <c r="A21" s="167"/>
      <c r="B21" s="173" t="s">
        <v>43</v>
      </c>
      <c r="C21" s="169" t="s">
        <v>5</v>
      </c>
      <c r="D21" s="175">
        <v>3.8</v>
      </c>
      <c r="E21" s="203">
        <v>0</v>
      </c>
      <c r="F21" s="177">
        <f t="shared" si="0"/>
        <v>0</v>
      </c>
      <c r="G21" s="152"/>
    </row>
    <row r="22" spans="1:7" ht="15.75" x14ac:dyDescent="0.25">
      <c r="A22" s="167"/>
      <c r="B22" s="173" t="s">
        <v>147</v>
      </c>
      <c r="C22" s="169" t="s">
        <v>5</v>
      </c>
      <c r="D22" s="175">
        <v>40.9</v>
      </c>
      <c r="E22" s="250">
        <v>0</v>
      </c>
      <c r="F22" s="177">
        <f t="shared" si="0"/>
        <v>0</v>
      </c>
      <c r="G22" s="152"/>
    </row>
    <row r="23" spans="1:7" ht="15.75" x14ac:dyDescent="0.25">
      <c r="A23" s="167">
        <v>17</v>
      </c>
      <c r="B23" s="173" t="s">
        <v>32</v>
      </c>
      <c r="C23" s="169" t="s">
        <v>33</v>
      </c>
      <c r="D23" s="175">
        <v>350</v>
      </c>
      <c r="E23" s="203">
        <v>0</v>
      </c>
      <c r="F23" s="177">
        <f t="shared" si="0"/>
        <v>0</v>
      </c>
      <c r="G23" s="152"/>
    </row>
    <row r="24" spans="1:7" ht="15.75" x14ac:dyDescent="0.25">
      <c r="A24" s="167"/>
      <c r="B24" s="173" t="s">
        <v>121</v>
      </c>
      <c r="C24" s="169" t="s">
        <v>33</v>
      </c>
      <c r="D24" s="175">
        <v>250</v>
      </c>
      <c r="E24" s="203">
        <v>0</v>
      </c>
      <c r="F24" s="177">
        <f t="shared" si="0"/>
        <v>0</v>
      </c>
      <c r="G24" s="152"/>
    </row>
    <row r="25" spans="1:7" ht="15.75" x14ac:dyDescent="0.25">
      <c r="A25" s="167">
        <v>18</v>
      </c>
      <c r="B25" s="173" t="s">
        <v>34</v>
      </c>
      <c r="C25" s="169" t="s">
        <v>33</v>
      </c>
      <c r="D25" s="175">
        <v>450</v>
      </c>
      <c r="E25" s="203">
        <v>0</v>
      </c>
      <c r="F25" s="177">
        <f t="shared" si="0"/>
        <v>0</v>
      </c>
      <c r="G25" s="152"/>
    </row>
    <row r="26" spans="1:7" ht="15.75" x14ac:dyDescent="0.25">
      <c r="A26" s="167">
        <v>19</v>
      </c>
      <c r="B26" s="173" t="s">
        <v>35</v>
      </c>
      <c r="C26" s="169" t="s">
        <v>4</v>
      </c>
      <c r="D26" s="175">
        <v>0</v>
      </c>
      <c r="E26" s="203">
        <v>0</v>
      </c>
      <c r="F26" s="177">
        <f t="shared" si="0"/>
        <v>0</v>
      </c>
      <c r="G26" s="152"/>
    </row>
    <row r="27" spans="1:7" ht="15.75" x14ac:dyDescent="0.25">
      <c r="A27" s="167">
        <v>20</v>
      </c>
      <c r="B27" s="173" t="s">
        <v>36</v>
      </c>
      <c r="C27" s="169" t="s">
        <v>33</v>
      </c>
      <c r="D27" s="175">
        <v>8</v>
      </c>
      <c r="E27" s="203">
        <v>0</v>
      </c>
      <c r="F27" s="177">
        <f t="shared" si="0"/>
        <v>0</v>
      </c>
      <c r="G27" s="152"/>
    </row>
    <row r="28" spans="1:7" ht="15.75" x14ac:dyDescent="0.25">
      <c r="A28" s="167">
        <v>21</v>
      </c>
      <c r="B28" s="173" t="s">
        <v>44</v>
      </c>
      <c r="C28" s="169" t="s">
        <v>4</v>
      </c>
      <c r="D28" s="175">
        <v>0</v>
      </c>
      <c r="E28" s="203">
        <v>0</v>
      </c>
      <c r="F28" s="177">
        <f t="shared" si="0"/>
        <v>0</v>
      </c>
      <c r="G28" s="152"/>
    </row>
    <row r="29" spans="1:7" ht="15.75" x14ac:dyDescent="0.25">
      <c r="A29" s="167"/>
      <c r="B29" s="173"/>
      <c r="C29" s="169"/>
      <c r="D29" s="175"/>
      <c r="E29" s="205"/>
      <c r="F29" s="177"/>
      <c r="G29" s="152"/>
    </row>
    <row r="30" spans="1:7" ht="15.75" x14ac:dyDescent="0.25">
      <c r="A30" s="167"/>
      <c r="B30" s="164" t="s">
        <v>129</v>
      </c>
      <c r="C30" s="169"/>
      <c r="D30" s="175"/>
      <c r="E30" s="203"/>
      <c r="F30" s="177"/>
      <c r="G30" s="152"/>
    </row>
    <row r="31" spans="1:7" ht="15.75" x14ac:dyDescent="0.25">
      <c r="A31" s="167">
        <v>1</v>
      </c>
      <c r="B31" s="173" t="s">
        <v>175</v>
      </c>
      <c r="C31" s="169" t="s">
        <v>90</v>
      </c>
      <c r="D31" s="175">
        <v>566</v>
      </c>
      <c r="E31" s="206">
        <v>2.2000000000000002</v>
      </c>
      <c r="F31" s="207">
        <f t="shared" ref="F31:F33" si="1">D31*E31</f>
        <v>1245.2</v>
      </c>
      <c r="G31" s="152"/>
    </row>
    <row r="32" spans="1:7" ht="15.75" x14ac:dyDescent="0.25">
      <c r="A32" s="167">
        <v>2</v>
      </c>
      <c r="B32" s="173" t="s">
        <v>52</v>
      </c>
      <c r="C32" s="169" t="s">
        <v>4</v>
      </c>
      <c r="D32" s="175">
        <v>12190</v>
      </c>
      <c r="E32" s="208">
        <v>0.42</v>
      </c>
      <c r="F32" s="207">
        <f t="shared" si="1"/>
        <v>5119.8</v>
      </c>
      <c r="G32" s="152"/>
    </row>
    <row r="33" spans="1:7" ht="15.75" x14ac:dyDescent="0.25">
      <c r="A33" s="167">
        <v>3</v>
      </c>
      <c r="B33" s="173" t="s">
        <v>113</v>
      </c>
      <c r="C33" s="169" t="s">
        <v>4</v>
      </c>
      <c r="D33" s="175">
        <v>15266</v>
      </c>
      <c r="E33" s="208">
        <v>0.22</v>
      </c>
      <c r="F33" s="207">
        <f t="shared" si="1"/>
        <v>3358.52</v>
      </c>
      <c r="G33" s="152"/>
    </row>
    <row r="34" spans="1:7" ht="15.75" x14ac:dyDescent="0.25">
      <c r="A34" s="167"/>
      <c r="B34" s="173" t="s">
        <v>172</v>
      </c>
      <c r="C34" s="169" t="s">
        <v>4</v>
      </c>
      <c r="D34" s="175">
        <v>152</v>
      </c>
      <c r="E34" s="208"/>
      <c r="F34" s="207"/>
      <c r="G34" s="152"/>
    </row>
    <row r="35" spans="1:7" ht="15.75" x14ac:dyDescent="0.25">
      <c r="A35" s="167"/>
      <c r="B35" s="173"/>
      <c r="C35" s="169"/>
      <c r="D35" s="175"/>
      <c r="E35" s="208"/>
      <c r="F35" s="207"/>
      <c r="G35" s="152"/>
    </row>
    <row r="36" spans="1:7" ht="15.75" x14ac:dyDescent="0.25">
      <c r="A36" s="306" t="s">
        <v>21</v>
      </c>
      <c r="B36" s="307"/>
      <c r="C36" s="178"/>
      <c r="D36" s="179"/>
      <c r="E36" s="179"/>
      <c r="F36" s="180">
        <f>SUM(F17:F33)</f>
        <v>16983.52</v>
      </c>
      <c r="G36" s="181"/>
    </row>
    <row r="37" spans="1:7" ht="15.75" x14ac:dyDescent="0.25">
      <c r="A37" s="306" t="s">
        <v>22</v>
      </c>
      <c r="B37" s="307"/>
      <c r="C37" s="178"/>
      <c r="D37" s="179"/>
      <c r="E37" s="179"/>
      <c r="F37" s="180">
        <f>F36*0.18</f>
        <v>3057.0335999999998</v>
      </c>
      <c r="G37" s="181"/>
    </row>
    <row r="38" spans="1:7" ht="16.5" thickBot="1" x14ac:dyDescent="0.3">
      <c r="A38" s="308" t="s">
        <v>23</v>
      </c>
      <c r="B38" s="309"/>
      <c r="C38" s="182"/>
      <c r="D38" s="183"/>
      <c r="E38" s="183"/>
      <c r="F38" s="184">
        <f>SUM(F36:F37)</f>
        <v>20040.553599999999</v>
      </c>
      <c r="G38" s="181"/>
    </row>
    <row r="39" spans="1:7" ht="15.75" x14ac:dyDescent="0.25">
      <c r="A39" s="185"/>
      <c r="B39" s="185"/>
      <c r="C39" s="186"/>
      <c r="D39" s="187"/>
      <c r="E39" s="187"/>
      <c r="F39" s="188"/>
      <c r="G39" s="181"/>
    </row>
    <row r="40" spans="1:7" ht="15.75" x14ac:dyDescent="0.25">
      <c r="A40" s="185"/>
      <c r="B40" s="185"/>
      <c r="C40" s="186"/>
      <c r="D40" s="187"/>
      <c r="E40" s="187"/>
      <c r="F40" s="188"/>
      <c r="G40" s="181"/>
    </row>
    <row r="41" spans="1:7" ht="15.75" x14ac:dyDescent="0.25">
      <c r="A41" s="185"/>
      <c r="B41" s="185"/>
      <c r="C41" s="186"/>
      <c r="D41" s="187"/>
      <c r="E41" s="187"/>
      <c r="F41" s="188"/>
      <c r="G41" s="181"/>
    </row>
    <row r="42" spans="1:7" ht="15.75" x14ac:dyDescent="0.25">
      <c r="A42" s="161"/>
      <c r="B42" s="189"/>
      <c r="C42" s="153"/>
      <c r="D42" s="190"/>
      <c r="E42" s="190"/>
      <c r="F42" s="191"/>
      <c r="G42" s="152"/>
    </row>
    <row r="43" spans="1:7" ht="15.75" x14ac:dyDescent="0.25">
      <c r="A43" s="310" t="s">
        <v>29</v>
      </c>
      <c r="B43" s="310"/>
      <c r="C43" s="310"/>
      <c r="D43" s="310"/>
      <c r="E43" s="310"/>
      <c r="F43" s="310"/>
      <c r="G43" s="192"/>
    </row>
    <row r="44" spans="1:7" ht="15.75" x14ac:dyDescent="0.25">
      <c r="A44" s="161"/>
      <c r="B44" s="189"/>
      <c r="C44" s="193"/>
      <c r="D44" s="209"/>
      <c r="E44" s="193" t="s">
        <v>31</v>
      </c>
      <c r="F44" s="193"/>
      <c r="G44" s="152"/>
    </row>
    <row r="45" spans="1:7" ht="15.75" x14ac:dyDescent="0.25">
      <c r="A45" s="152"/>
      <c r="B45" s="152"/>
      <c r="C45" s="193"/>
      <c r="D45" s="209"/>
      <c r="E45" s="193"/>
      <c r="F45" s="193"/>
      <c r="G45" s="152"/>
    </row>
    <row r="46" spans="1:7" ht="15.75" x14ac:dyDescent="0.25">
      <c r="A46" s="152"/>
      <c r="B46" s="152"/>
      <c r="C46" s="193"/>
      <c r="D46" s="209"/>
      <c r="E46" s="193"/>
      <c r="F46" s="193"/>
      <c r="G46" s="152"/>
    </row>
    <row r="47" spans="1:7" ht="15.75" x14ac:dyDescent="0.25">
      <c r="A47" s="152"/>
      <c r="B47" s="152"/>
      <c r="C47" s="193"/>
      <c r="D47" s="209"/>
      <c r="E47" s="193"/>
      <c r="F47" s="193"/>
      <c r="G47" s="152"/>
    </row>
    <row r="48" spans="1:7" ht="15.75" x14ac:dyDescent="0.25">
      <c r="A48" s="152"/>
      <c r="B48" s="152"/>
      <c r="C48" s="193"/>
      <c r="D48" s="209"/>
      <c r="E48" s="193"/>
      <c r="F48" s="193"/>
      <c r="G48" s="152"/>
    </row>
    <row r="49" spans="1:7" ht="15.75" x14ac:dyDescent="0.25">
      <c r="A49" s="152"/>
      <c r="B49" s="152"/>
      <c r="C49" s="193"/>
      <c r="D49" s="209"/>
      <c r="E49" s="193"/>
      <c r="F49" s="193"/>
      <c r="G49" s="152"/>
    </row>
    <row r="50" spans="1:7" ht="15.75" x14ac:dyDescent="0.25">
      <c r="A50" s="152"/>
      <c r="B50" s="152"/>
      <c r="C50" s="193"/>
      <c r="D50" s="209"/>
      <c r="E50" s="193"/>
      <c r="F50" s="193"/>
      <c r="G50" s="152"/>
    </row>
    <row r="51" spans="1:7" ht="15.75" x14ac:dyDescent="0.25">
      <c r="A51" s="288"/>
      <c r="B51" s="288"/>
      <c r="C51" s="193"/>
      <c r="D51" s="209"/>
      <c r="E51" s="193"/>
      <c r="F51" s="193"/>
      <c r="G51" s="152"/>
    </row>
    <row r="52" spans="1:7" ht="15.75" x14ac:dyDescent="0.25">
      <c r="A52" s="189"/>
      <c r="B52" s="189" t="s">
        <v>125</v>
      </c>
      <c r="C52" s="193"/>
      <c r="D52" s="209"/>
      <c r="E52" s="193"/>
      <c r="F52" s="193"/>
      <c r="G52" s="152"/>
    </row>
    <row r="53" spans="1:7" ht="15.75" x14ac:dyDescent="0.25">
      <c r="A53" s="289"/>
      <c r="B53" s="289"/>
      <c r="C53" s="193"/>
      <c r="D53" s="209"/>
      <c r="E53" s="193" t="s">
        <v>105</v>
      </c>
      <c r="F53" s="193"/>
      <c r="G53" s="152"/>
    </row>
  </sheetData>
  <mergeCells count="19">
    <mergeCell ref="A53:B53"/>
    <mergeCell ref="B11:F11"/>
    <mergeCell ref="A12:A14"/>
    <mergeCell ref="B12:B14"/>
    <mergeCell ref="C12:C14"/>
    <mergeCell ref="D12:D14"/>
    <mergeCell ref="E12:E14"/>
    <mergeCell ref="F12:F14"/>
    <mergeCell ref="A36:B36"/>
    <mergeCell ref="A37:B37"/>
    <mergeCell ref="A38:B38"/>
    <mergeCell ref="A43:F43"/>
    <mergeCell ref="A51:B51"/>
    <mergeCell ref="A10:F10"/>
    <mergeCell ref="E1:F1"/>
    <mergeCell ref="C3:F3"/>
    <mergeCell ref="C5:F5"/>
    <mergeCell ref="C7:G7"/>
    <mergeCell ref="C8:F9"/>
  </mergeCells>
  <pageMargins left="0.7" right="0.7" top="0.75" bottom="0.75" header="0.3" footer="0.3"/>
  <pageSetup paperSize="9" orientation="portrait" horizontalDpi="360" verticalDpi="36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5C8B6-EAC3-4C65-93E6-46BF55202EC9}">
  <dimension ref="A1:H57"/>
  <sheetViews>
    <sheetView topLeftCell="A23" workbookViewId="0">
      <selection activeCell="D32" sqref="D32:D35"/>
    </sheetView>
  </sheetViews>
  <sheetFormatPr defaultRowHeight="15" x14ac:dyDescent="0.25"/>
  <cols>
    <col min="1" max="1" width="5.42578125" customWidth="1"/>
    <col min="2" max="2" width="41.7109375" customWidth="1"/>
    <col min="3" max="3" width="11.140625" customWidth="1"/>
    <col min="4" max="4" width="16" customWidth="1"/>
    <col min="5" max="5" width="12.140625" customWidth="1"/>
    <col min="6" max="6" width="31.7109375" customWidth="1"/>
    <col min="7" max="7" width="13.85546875" customWidth="1"/>
  </cols>
  <sheetData>
    <row r="1" spans="1:8" ht="18.75" x14ac:dyDescent="0.3">
      <c r="A1" s="210"/>
      <c r="B1" s="210"/>
      <c r="C1" s="210"/>
      <c r="D1" s="210"/>
      <c r="E1" s="210"/>
      <c r="F1" s="210"/>
      <c r="G1" s="210"/>
      <c r="H1" s="210"/>
    </row>
    <row r="2" spans="1:8" ht="18.75" x14ac:dyDescent="0.3">
      <c r="A2" s="211"/>
      <c r="B2" s="212"/>
      <c r="C2" s="213"/>
      <c r="D2" s="214"/>
      <c r="E2" s="323" t="s">
        <v>9</v>
      </c>
      <c r="F2" s="323"/>
      <c r="G2" s="212"/>
      <c r="H2" s="210"/>
    </row>
    <row r="3" spans="1:8" ht="18.75" x14ac:dyDescent="0.3">
      <c r="A3" s="211"/>
      <c r="B3" s="212" t="s">
        <v>10</v>
      </c>
      <c r="C3" s="213"/>
      <c r="D3" s="214" t="s">
        <v>114</v>
      </c>
      <c r="E3" s="215"/>
      <c r="F3" s="215"/>
      <c r="G3" s="212"/>
      <c r="H3" s="210"/>
    </row>
    <row r="4" spans="1:8" ht="18.75" x14ac:dyDescent="0.3">
      <c r="A4" s="216"/>
      <c r="B4" s="217"/>
      <c r="C4" s="324"/>
      <c r="D4" s="324"/>
      <c r="E4" s="324"/>
      <c r="F4" s="324"/>
      <c r="G4" s="212"/>
      <c r="H4" s="210"/>
    </row>
    <row r="5" spans="1:8" ht="18.75" x14ac:dyDescent="0.3">
      <c r="A5" s="216"/>
      <c r="B5" s="218" t="s">
        <v>11</v>
      </c>
      <c r="C5" s="213"/>
      <c r="D5" s="214" t="s">
        <v>114</v>
      </c>
      <c r="E5" s="215"/>
      <c r="F5" s="215"/>
      <c r="G5" s="212"/>
      <c r="H5" s="210"/>
    </row>
    <row r="6" spans="1:8" ht="18.75" x14ac:dyDescent="0.3">
      <c r="A6" s="211"/>
      <c r="B6" s="218"/>
      <c r="C6" s="324"/>
      <c r="D6" s="324"/>
      <c r="E6" s="324"/>
      <c r="F6" s="324"/>
      <c r="G6" s="212"/>
      <c r="H6" s="210"/>
    </row>
    <row r="7" spans="1:8" ht="18.75" x14ac:dyDescent="0.3">
      <c r="A7" s="211"/>
      <c r="B7" s="218"/>
      <c r="C7" s="219"/>
      <c r="D7" s="219"/>
      <c r="E7" s="219"/>
      <c r="F7" s="219"/>
      <c r="G7" s="212"/>
      <c r="H7" s="210"/>
    </row>
    <row r="8" spans="1:8" ht="18.75" x14ac:dyDescent="0.3">
      <c r="A8" s="216"/>
      <c r="B8" s="220" t="s">
        <v>12</v>
      </c>
      <c r="C8" s="325" t="s">
        <v>24</v>
      </c>
      <c r="D8" s="325"/>
      <c r="E8" s="325"/>
      <c r="F8" s="325"/>
      <c r="G8" s="325"/>
      <c r="H8" s="210"/>
    </row>
    <row r="9" spans="1:8" ht="18.75" x14ac:dyDescent="0.3">
      <c r="A9" s="211"/>
      <c r="B9" s="220" t="s">
        <v>13</v>
      </c>
      <c r="C9" s="354" t="s">
        <v>74</v>
      </c>
      <c r="D9" s="354"/>
      <c r="E9" s="354"/>
      <c r="F9" s="354"/>
      <c r="G9" s="212"/>
      <c r="H9" s="210"/>
    </row>
    <row r="10" spans="1:8" ht="57.6" customHeight="1" x14ac:dyDescent="0.3">
      <c r="A10" s="211"/>
      <c r="B10" s="220"/>
      <c r="C10" s="354"/>
      <c r="D10" s="354"/>
      <c r="E10" s="354"/>
      <c r="F10" s="354"/>
      <c r="G10" s="212"/>
      <c r="H10" s="210"/>
    </row>
    <row r="11" spans="1:8" ht="18.75" x14ac:dyDescent="0.3">
      <c r="A11" s="353" t="s">
        <v>99</v>
      </c>
      <c r="B11" s="353"/>
      <c r="C11" s="353"/>
      <c r="D11" s="353"/>
      <c r="E11" s="353"/>
      <c r="F11" s="353"/>
      <c r="G11" s="52"/>
      <c r="H11" s="210"/>
    </row>
    <row r="12" spans="1:8" ht="19.5" thickBot="1" x14ac:dyDescent="0.35">
      <c r="A12" s="213"/>
      <c r="B12" s="322" t="s">
        <v>14</v>
      </c>
      <c r="C12" s="322"/>
      <c r="D12" s="322"/>
      <c r="E12" s="322"/>
      <c r="F12" s="322"/>
      <c r="G12" s="52"/>
      <c r="H12" s="210"/>
    </row>
    <row r="13" spans="1:8" ht="18.75" x14ac:dyDescent="0.3">
      <c r="A13" s="327" t="s">
        <v>15</v>
      </c>
      <c r="B13" s="330" t="s">
        <v>0</v>
      </c>
      <c r="C13" s="333" t="s">
        <v>16</v>
      </c>
      <c r="D13" s="336" t="s">
        <v>17</v>
      </c>
      <c r="E13" s="339" t="s">
        <v>18</v>
      </c>
      <c r="F13" s="342"/>
      <c r="G13" s="52"/>
      <c r="H13" s="210"/>
    </row>
    <row r="14" spans="1:8" ht="18.75" x14ac:dyDescent="0.3">
      <c r="A14" s="328"/>
      <c r="B14" s="331"/>
      <c r="C14" s="334"/>
      <c r="D14" s="337"/>
      <c r="E14" s="340"/>
      <c r="F14" s="343"/>
      <c r="G14" s="52"/>
      <c r="H14" s="210"/>
    </row>
    <row r="15" spans="1:8" ht="19.5" thickBot="1" x14ac:dyDescent="0.35">
      <c r="A15" s="329"/>
      <c r="B15" s="332"/>
      <c r="C15" s="335"/>
      <c r="D15" s="338"/>
      <c r="E15" s="341"/>
      <c r="F15" s="344"/>
      <c r="G15" s="52"/>
      <c r="H15" s="210"/>
    </row>
    <row r="16" spans="1:8" ht="18.75" x14ac:dyDescent="0.3">
      <c r="A16" s="221">
        <v>1</v>
      </c>
      <c r="B16" s="222">
        <v>2</v>
      </c>
      <c r="C16" s="223">
        <v>3</v>
      </c>
      <c r="D16" s="224">
        <v>4</v>
      </c>
      <c r="E16" s="225">
        <v>5</v>
      </c>
      <c r="F16" s="226">
        <v>6</v>
      </c>
      <c r="G16" s="52"/>
      <c r="H16" s="210"/>
    </row>
    <row r="17" spans="1:8" ht="47.25" x14ac:dyDescent="0.3">
      <c r="A17" s="221"/>
      <c r="B17" s="164" t="s">
        <v>140</v>
      </c>
      <c r="C17" s="223"/>
      <c r="D17" s="227"/>
      <c r="E17" s="225"/>
      <c r="F17" s="245"/>
      <c r="G17" s="52"/>
      <c r="H17" s="210"/>
    </row>
    <row r="18" spans="1:8" ht="55.15" customHeight="1" x14ac:dyDescent="0.3">
      <c r="A18" s="47">
        <v>1</v>
      </c>
      <c r="B18" s="57" t="s">
        <v>130</v>
      </c>
      <c r="C18" s="49" t="s">
        <v>27</v>
      </c>
      <c r="D18" s="55">
        <v>726</v>
      </c>
      <c r="E18" s="66">
        <v>10</v>
      </c>
      <c r="F18" s="51">
        <f t="shared" ref="F18:F29" si="0">D18*E18</f>
        <v>7260</v>
      </c>
      <c r="G18" s="52"/>
      <c r="H18" s="210"/>
    </row>
    <row r="19" spans="1:8" ht="18.75" x14ac:dyDescent="0.3">
      <c r="A19" s="47">
        <v>2</v>
      </c>
      <c r="B19" s="54" t="s">
        <v>38</v>
      </c>
      <c r="C19" s="49" t="s">
        <v>20</v>
      </c>
      <c r="D19" s="55">
        <v>262</v>
      </c>
      <c r="E19" s="67">
        <v>0</v>
      </c>
      <c r="F19" s="51">
        <f t="shared" si="0"/>
        <v>0</v>
      </c>
      <c r="G19" s="52"/>
      <c r="H19" s="210"/>
    </row>
    <row r="20" spans="1:8" ht="18.75" x14ac:dyDescent="0.3">
      <c r="A20" s="47">
        <v>8</v>
      </c>
      <c r="B20" s="48" t="s">
        <v>3</v>
      </c>
      <c r="C20" s="49" t="s">
        <v>1</v>
      </c>
      <c r="D20" s="55">
        <v>9.11</v>
      </c>
      <c r="E20" s="67">
        <v>0</v>
      </c>
      <c r="F20" s="51">
        <f t="shared" si="0"/>
        <v>0</v>
      </c>
      <c r="G20" s="52"/>
      <c r="H20" s="210"/>
    </row>
    <row r="21" spans="1:8" ht="18.75" x14ac:dyDescent="0.3">
      <c r="A21" s="47">
        <v>9</v>
      </c>
      <c r="B21" s="48" t="s">
        <v>46</v>
      </c>
      <c r="C21" s="49" t="s">
        <v>1</v>
      </c>
      <c r="D21" s="68">
        <v>2.7869999999999999</v>
      </c>
      <c r="E21" s="67">
        <v>0</v>
      </c>
      <c r="F21" s="51">
        <f t="shared" si="0"/>
        <v>0</v>
      </c>
      <c r="G21" s="52"/>
      <c r="H21" s="210"/>
    </row>
    <row r="22" spans="1:8" ht="18.75" x14ac:dyDescent="0.3">
      <c r="A22" s="47"/>
      <c r="B22" s="48" t="s">
        <v>43</v>
      </c>
      <c r="C22" s="49" t="s">
        <v>5</v>
      </c>
      <c r="D22" s="55">
        <v>3.8</v>
      </c>
      <c r="E22" s="67">
        <v>0</v>
      </c>
      <c r="F22" s="51">
        <f t="shared" si="0"/>
        <v>0</v>
      </c>
      <c r="G22" s="52"/>
      <c r="H22" s="210"/>
    </row>
    <row r="23" spans="1:8" ht="18.75" x14ac:dyDescent="0.3">
      <c r="A23" s="47"/>
      <c r="B23" s="48" t="s">
        <v>47</v>
      </c>
      <c r="C23" s="49" t="s">
        <v>5</v>
      </c>
      <c r="D23" s="55">
        <v>40.9</v>
      </c>
      <c r="E23" s="67">
        <v>0</v>
      </c>
      <c r="F23" s="51">
        <f t="shared" si="0"/>
        <v>0</v>
      </c>
      <c r="G23" s="52"/>
      <c r="H23" s="210"/>
    </row>
    <row r="24" spans="1:8" ht="18.75" x14ac:dyDescent="0.3">
      <c r="A24" s="47">
        <v>17</v>
      </c>
      <c r="B24" s="48" t="s">
        <v>32</v>
      </c>
      <c r="C24" s="49" t="s">
        <v>33</v>
      </c>
      <c r="D24" s="55">
        <v>350</v>
      </c>
      <c r="E24" s="53">
        <v>0</v>
      </c>
      <c r="F24" s="51">
        <f t="shared" si="0"/>
        <v>0</v>
      </c>
      <c r="G24" s="52"/>
      <c r="H24" s="210"/>
    </row>
    <row r="25" spans="1:8" ht="18.75" x14ac:dyDescent="0.3">
      <c r="A25" s="47"/>
      <c r="B25" s="48" t="s">
        <v>121</v>
      </c>
      <c r="C25" s="49" t="s">
        <v>33</v>
      </c>
      <c r="D25" s="55">
        <v>250</v>
      </c>
      <c r="E25" s="53">
        <v>0</v>
      </c>
      <c r="F25" s="51">
        <f t="shared" si="0"/>
        <v>0</v>
      </c>
      <c r="G25" s="52"/>
      <c r="H25" s="210"/>
    </row>
    <row r="26" spans="1:8" ht="18.75" x14ac:dyDescent="0.3">
      <c r="A26" s="47">
        <v>18</v>
      </c>
      <c r="B26" s="48" t="s">
        <v>34</v>
      </c>
      <c r="C26" s="49" t="s">
        <v>33</v>
      </c>
      <c r="D26" s="55">
        <v>450</v>
      </c>
      <c r="E26" s="53">
        <v>0</v>
      </c>
      <c r="F26" s="51">
        <f t="shared" si="0"/>
        <v>0</v>
      </c>
      <c r="G26" s="52"/>
      <c r="H26" s="210"/>
    </row>
    <row r="27" spans="1:8" ht="18.75" x14ac:dyDescent="0.3">
      <c r="A27" s="47">
        <v>19</v>
      </c>
      <c r="B27" s="48" t="s">
        <v>35</v>
      </c>
      <c r="C27" s="49" t="s">
        <v>4</v>
      </c>
      <c r="D27" s="55">
        <v>0</v>
      </c>
      <c r="E27" s="53">
        <v>0</v>
      </c>
      <c r="F27" s="51">
        <f t="shared" si="0"/>
        <v>0</v>
      </c>
      <c r="G27" s="52"/>
      <c r="H27" s="210"/>
    </row>
    <row r="28" spans="1:8" ht="18.75" x14ac:dyDescent="0.3">
      <c r="A28" s="47">
        <v>20</v>
      </c>
      <c r="B28" s="48" t="s">
        <v>36</v>
      </c>
      <c r="C28" s="49" t="s">
        <v>33</v>
      </c>
      <c r="D28" s="55">
        <v>8</v>
      </c>
      <c r="E28" s="53">
        <v>0</v>
      </c>
      <c r="F28" s="51">
        <f t="shared" si="0"/>
        <v>0</v>
      </c>
      <c r="G28" s="52"/>
      <c r="H28" s="210"/>
    </row>
    <row r="29" spans="1:8" ht="18.75" x14ac:dyDescent="0.3">
      <c r="A29" s="47">
        <v>21</v>
      </c>
      <c r="B29" s="48" t="s">
        <v>44</v>
      </c>
      <c r="C29" s="49" t="s">
        <v>4</v>
      </c>
      <c r="D29" s="55">
        <v>0</v>
      </c>
      <c r="E29" s="53">
        <v>0</v>
      </c>
      <c r="F29" s="51">
        <f t="shared" si="0"/>
        <v>0</v>
      </c>
      <c r="G29" s="52"/>
      <c r="H29" s="210"/>
    </row>
    <row r="30" spans="1:8" ht="18.75" x14ac:dyDescent="0.3">
      <c r="A30" s="47"/>
      <c r="B30" s="48"/>
      <c r="C30" s="49"/>
      <c r="D30" s="55"/>
      <c r="E30" s="59"/>
      <c r="F30" s="51"/>
      <c r="G30" s="52" t="s">
        <v>126</v>
      </c>
      <c r="H30" s="210"/>
    </row>
    <row r="31" spans="1:8" ht="18.75" x14ac:dyDescent="0.3">
      <c r="A31" s="47"/>
      <c r="B31" s="223" t="s">
        <v>131</v>
      </c>
      <c r="C31" s="49"/>
      <c r="D31" s="55"/>
      <c r="E31" s="53"/>
      <c r="F31" s="51"/>
      <c r="G31" s="52"/>
      <c r="H31" s="210"/>
    </row>
    <row r="32" spans="1:8" ht="18.75" x14ac:dyDescent="0.3">
      <c r="A32" s="47">
        <v>1</v>
      </c>
      <c r="B32" s="48" t="s">
        <v>174</v>
      </c>
      <c r="C32" s="49" t="s">
        <v>27</v>
      </c>
      <c r="D32" s="175">
        <v>566</v>
      </c>
      <c r="E32" s="81">
        <v>2</v>
      </c>
      <c r="F32" s="84">
        <f t="shared" ref="F32:F34" si="1">D32*E32</f>
        <v>1132</v>
      </c>
      <c r="G32" s="52"/>
      <c r="H32" s="210"/>
    </row>
    <row r="33" spans="1:8" ht="18.75" x14ac:dyDescent="0.3">
      <c r="A33" s="47">
        <v>2</v>
      </c>
      <c r="B33" s="48" t="s">
        <v>52</v>
      </c>
      <c r="C33" s="49" t="s">
        <v>4</v>
      </c>
      <c r="D33" s="175">
        <v>12190</v>
      </c>
      <c r="E33" s="82">
        <v>0.42</v>
      </c>
      <c r="F33" s="84">
        <f t="shared" si="1"/>
        <v>5119.8</v>
      </c>
      <c r="G33" s="52"/>
      <c r="H33" s="210"/>
    </row>
    <row r="34" spans="1:8" ht="18.75" x14ac:dyDescent="0.3">
      <c r="A34" s="47">
        <v>3</v>
      </c>
      <c r="B34" s="48" t="s">
        <v>113</v>
      </c>
      <c r="C34" s="49" t="s">
        <v>4</v>
      </c>
      <c r="D34" s="175">
        <v>15266</v>
      </c>
      <c r="E34" s="82">
        <v>0.22</v>
      </c>
      <c r="F34" s="84">
        <f t="shared" si="1"/>
        <v>3358.52</v>
      </c>
      <c r="G34" s="52"/>
      <c r="H34" s="210"/>
    </row>
    <row r="35" spans="1:8" ht="18.75" x14ac:dyDescent="0.3">
      <c r="A35" s="47"/>
      <c r="B35" s="48" t="s">
        <v>173</v>
      </c>
      <c r="C35" s="49" t="s">
        <v>4</v>
      </c>
      <c r="D35" s="175">
        <v>152</v>
      </c>
      <c r="E35" s="82">
        <v>152</v>
      </c>
      <c r="F35" s="84">
        <v>0</v>
      </c>
      <c r="G35" s="52"/>
      <c r="H35" s="210"/>
    </row>
    <row r="36" spans="1:8" ht="18.75" x14ac:dyDescent="0.3">
      <c r="A36" s="47"/>
      <c r="B36" s="48"/>
      <c r="C36" s="49"/>
      <c r="D36" s="175"/>
      <c r="E36" s="82"/>
      <c r="F36" s="84"/>
      <c r="G36" s="52"/>
      <c r="H36" s="210"/>
    </row>
    <row r="37" spans="1:8" ht="19.5" x14ac:dyDescent="0.3">
      <c r="A37" s="345" t="s">
        <v>21</v>
      </c>
      <c r="B37" s="346"/>
      <c r="C37" s="228"/>
      <c r="D37" s="229"/>
      <c r="E37" s="229"/>
      <c r="F37" s="230">
        <f>SUM(F18:F34)</f>
        <v>16870.32</v>
      </c>
      <c r="G37" s="231"/>
      <c r="H37" s="210"/>
    </row>
    <row r="38" spans="1:8" ht="19.5" x14ac:dyDescent="0.3">
      <c r="A38" s="345" t="s">
        <v>22</v>
      </c>
      <c r="B38" s="346"/>
      <c r="C38" s="228"/>
      <c r="D38" s="229"/>
      <c r="E38" s="229"/>
      <c r="F38" s="230">
        <f>F37*0.18</f>
        <v>3036.6576</v>
      </c>
      <c r="G38" s="231"/>
      <c r="H38" s="210"/>
    </row>
    <row r="39" spans="1:8" ht="20.25" thickBot="1" x14ac:dyDescent="0.35">
      <c r="A39" s="347" t="s">
        <v>23</v>
      </c>
      <c r="B39" s="348"/>
      <c r="C39" s="232"/>
      <c r="D39" s="233"/>
      <c r="E39" s="233"/>
      <c r="F39" s="234">
        <f>SUM(F37:F38)</f>
        <v>19906.977599999998</v>
      </c>
      <c r="G39" s="231"/>
      <c r="H39" s="210"/>
    </row>
    <row r="40" spans="1:8" ht="19.5" x14ac:dyDescent="0.3">
      <c r="A40" s="235"/>
      <c r="B40" s="235"/>
      <c r="C40" s="236"/>
      <c r="D40" s="237"/>
      <c r="E40" s="237"/>
      <c r="F40" s="238"/>
      <c r="G40" s="231"/>
      <c r="H40" s="210"/>
    </row>
    <row r="41" spans="1:8" ht="4.9000000000000004" customHeight="1" x14ac:dyDescent="0.3">
      <c r="A41" s="235"/>
      <c r="B41" s="235"/>
      <c r="C41" s="236"/>
      <c r="D41" s="237"/>
      <c r="E41" s="237"/>
      <c r="F41" s="238"/>
      <c r="G41" s="231"/>
      <c r="H41" s="210"/>
    </row>
    <row r="42" spans="1:8" ht="19.5" hidden="1" x14ac:dyDescent="0.3">
      <c r="A42" s="235"/>
      <c r="B42" s="235"/>
      <c r="C42" s="236"/>
      <c r="D42" s="237"/>
      <c r="E42" s="237"/>
      <c r="F42" s="238"/>
      <c r="G42" s="231"/>
      <c r="H42" s="210"/>
    </row>
    <row r="43" spans="1:8" ht="18.75" x14ac:dyDescent="0.3">
      <c r="A43" s="213"/>
      <c r="B43" s="239"/>
      <c r="C43" s="216"/>
      <c r="D43" s="240"/>
      <c r="E43" s="240"/>
      <c r="F43" s="241"/>
      <c r="G43" s="52"/>
      <c r="H43" s="210"/>
    </row>
    <row r="44" spans="1:8" ht="18.75" x14ac:dyDescent="0.3">
      <c r="A44" s="349" t="s">
        <v>29</v>
      </c>
      <c r="B44" s="349"/>
      <c r="C44" s="349"/>
      <c r="D44" s="349"/>
      <c r="E44" s="349"/>
      <c r="F44" s="349"/>
      <c r="G44" s="242"/>
      <c r="H44" s="210"/>
    </row>
    <row r="45" spans="1:8" ht="18.75" x14ac:dyDescent="0.3">
      <c r="A45" s="213"/>
      <c r="B45" s="239"/>
      <c r="C45" s="243"/>
      <c r="D45" s="244"/>
      <c r="E45" s="243" t="s">
        <v>31</v>
      </c>
      <c r="F45" s="243"/>
      <c r="G45" s="52"/>
      <c r="H45" s="210"/>
    </row>
    <row r="46" spans="1:8" ht="18.75" x14ac:dyDescent="0.3">
      <c r="A46" s="52"/>
      <c r="B46" s="52"/>
      <c r="C46" s="243"/>
      <c r="D46" s="244"/>
      <c r="E46" s="243"/>
      <c r="F46" s="243"/>
      <c r="G46" s="52"/>
      <c r="H46" s="210"/>
    </row>
    <row r="47" spans="1:8" ht="3.6" customHeight="1" x14ac:dyDescent="0.3">
      <c r="A47" s="52"/>
      <c r="B47" s="52"/>
      <c r="C47" s="243"/>
      <c r="D47" s="244"/>
      <c r="E47" s="243"/>
      <c r="F47" s="243"/>
      <c r="G47" s="52"/>
      <c r="H47" s="210"/>
    </row>
    <row r="48" spans="1:8" ht="12" hidden="1" customHeight="1" x14ac:dyDescent="0.3">
      <c r="A48" s="52"/>
      <c r="B48" s="52"/>
      <c r="C48" s="243"/>
      <c r="D48" s="244"/>
      <c r="E48" s="243"/>
      <c r="F48" s="243"/>
      <c r="G48" s="52"/>
      <c r="H48" s="210"/>
    </row>
    <row r="49" spans="1:8" ht="18.75" hidden="1" x14ac:dyDescent="0.3">
      <c r="A49" s="52"/>
      <c r="B49" s="52"/>
      <c r="C49" s="243"/>
      <c r="D49" s="244"/>
      <c r="E49" s="243"/>
      <c r="F49" s="243"/>
      <c r="G49" s="52"/>
      <c r="H49" s="210"/>
    </row>
    <row r="50" spans="1:8" ht="18.75" hidden="1" x14ac:dyDescent="0.3">
      <c r="A50" s="52"/>
      <c r="B50" s="52"/>
      <c r="C50" s="243"/>
      <c r="D50" s="244"/>
      <c r="E50" s="243"/>
      <c r="F50" s="243"/>
      <c r="G50" s="52"/>
      <c r="H50" s="210"/>
    </row>
    <row r="51" spans="1:8" ht="18.75" hidden="1" x14ac:dyDescent="0.3">
      <c r="A51" s="52"/>
      <c r="B51" s="52"/>
      <c r="C51" s="243"/>
      <c r="D51" s="244"/>
      <c r="E51" s="243"/>
      <c r="F51" s="243"/>
      <c r="G51" s="52"/>
      <c r="H51" s="210"/>
    </row>
    <row r="52" spans="1:8" ht="18.75" hidden="1" x14ac:dyDescent="0.3">
      <c r="A52" s="325"/>
      <c r="B52" s="325"/>
      <c r="C52" s="243"/>
      <c r="D52" s="244"/>
      <c r="E52" s="243"/>
      <c r="F52" s="243"/>
      <c r="G52" s="52"/>
      <c r="H52" s="210"/>
    </row>
    <row r="53" spans="1:8" ht="18.75" x14ac:dyDescent="0.3">
      <c r="A53" s="239"/>
      <c r="B53" s="239" t="s">
        <v>125</v>
      </c>
      <c r="C53" s="243"/>
      <c r="D53" s="244"/>
      <c r="E53" s="243" t="s">
        <v>105</v>
      </c>
      <c r="F53" s="243"/>
      <c r="G53" s="52"/>
      <c r="H53" s="210"/>
    </row>
    <row r="54" spans="1:8" ht="18.75" x14ac:dyDescent="0.3">
      <c r="A54" s="326"/>
      <c r="B54" s="326"/>
      <c r="C54" s="243"/>
      <c r="D54" s="244"/>
      <c r="E54" s="243"/>
      <c r="F54" s="243"/>
      <c r="G54" s="52"/>
      <c r="H54" s="210"/>
    </row>
    <row r="55" spans="1:8" ht="18.75" x14ac:dyDescent="0.3">
      <c r="A55" s="210"/>
      <c r="B55" s="210"/>
      <c r="C55" s="210"/>
      <c r="D55" s="210"/>
      <c r="E55" s="210"/>
      <c r="F55" s="210"/>
      <c r="G55" s="210"/>
      <c r="H55" s="210"/>
    </row>
    <row r="56" spans="1:8" ht="18.75" x14ac:dyDescent="0.3">
      <c r="A56" s="210"/>
      <c r="B56" s="210"/>
      <c r="C56" s="210"/>
      <c r="D56" s="210"/>
      <c r="E56" s="210"/>
      <c r="F56" s="210"/>
      <c r="G56" s="210"/>
      <c r="H56" s="210"/>
    </row>
    <row r="57" spans="1:8" ht="18.75" x14ac:dyDescent="0.3">
      <c r="A57" s="210"/>
      <c r="B57" s="210"/>
      <c r="C57" s="210"/>
      <c r="D57" s="210"/>
      <c r="E57" s="210"/>
      <c r="F57" s="210"/>
      <c r="G57" s="210"/>
      <c r="H57" s="210"/>
    </row>
  </sheetData>
  <mergeCells count="19">
    <mergeCell ref="A54:B54"/>
    <mergeCell ref="B12:F12"/>
    <mergeCell ref="A13:A15"/>
    <mergeCell ref="B13:B15"/>
    <mergeCell ref="C13:C15"/>
    <mergeCell ref="D13:D15"/>
    <mergeCell ref="E13:E15"/>
    <mergeCell ref="F13:F15"/>
    <mergeCell ref="A37:B37"/>
    <mergeCell ref="A38:B38"/>
    <mergeCell ref="A39:B39"/>
    <mergeCell ref="A44:F44"/>
    <mergeCell ref="A52:B52"/>
    <mergeCell ref="A11:F11"/>
    <mergeCell ref="E2:F2"/>
    <mergeCell ref="C4:F4"/>
    <mergeCell ref="C6:F6"/>
    <mergeCell ref="C8:G8"/>
    <mergeCell ref="C9:F10"/>
  </mergeCells>
  <pageMargins left="0.7" right="0.7" top="0.75" bottom="0.75" header="0.3" footer="0.3"/>
  <pageSetup paperSize="9" orientation="landscape" horizontalDpi="360" verticalDpi="36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0C0D4-B139-4955-86D7-46785A22A2A8}">
  <dimension ref="A1:G54"/>
  <sheetViews>
    <sheetView topLeftCell="A27" workbookViewId="0">
      <selection activeCell="D32" sqref="D32:D35"/>
    </sheetView>
  </sheetViews>
  <sheetFormatPr defaultRowHeight="15" x14ac:dyDescent="0.25"/>
  <cols>
    <col min="1" max="1" width="4.5703125" customWidth="1"/>
    <col min="2" max="2" width="50.85546875" customWidth="1"/>
    <col min="3" max="3" width="11.28515625" customWidth="1"/>
    <col min="4" max="4" width="16" customWidth="1"/>
    <col min="5" max="5" width="18" customWidth="1"/>
    <col min="6" max="6" width="24.140625" customWidth="1"/>
  </cols>
  <sheetData>
    <row r="1" spans="1:7" ht="18.75" x14ac:dyDescent="0.3">
      <c r="A1" s="210"/>
      <c r="B1" s="210"/>
      <c r="C1" s="210"/>
      <c r="D1" s="210"/>
      <c r="E1" s="210"/>
      <c r="F1" s="210"/>
      <c r="G1" s="210"/>
    </row>
    <row r="2" spans="1:7" ht="18.75" x14ac:dyDescent="0.3">
      <c r="A2" s="211"/>
      <c r="B2" s="212"/>
      <c r="C2" s="213"/>
      <c r="D2" s="214"/>
      <c r="E2" s="323" t="s">
        <v>9</v>
      </c>
      <c r="F2" s="323"/>
      <c r="G2" s="212"/>
    </row>
    <row r="3" spans="1:7" ht="18.75" x14ac:dyDescent="0.3">
      <c r="A3" s="211"/>
      <c r="B3" s="212" t="s">
        <v>10</v>
      </c>
      <c r="C3" s="213"/>
      <c r="D3" s="214" t="s">
        <v>114</v>
      </c>
      <c r="E3" s="215"/>
      <c r="F3" s="215"/>
      <c r="G3" s="212"/>
    </row>
    <row r="4" spans="1:7" ht="18.75" x14ac:dyDescent="0.3">
      <c r="A4" s="216"/>
      <c r="B4" s="217"/>
      <c r="C4" s="324"/>
      <c r="D4" s="324"/>
      <c r="E4" s="324"/>
      <c r="F4" s="324"/>
      <c r="G4" s="212"/>
    </row>
    <row r="5" spans="1:7" ht="18.75" x14ac:dyDescent="0.3">
      <c r="A5" s="216"/>
      <c r="B5" s="218" t="s">
        <v>11</v>
      </c>
      <c r="C5" s="213"/>
      <c r="D5" s="214" t="s">
        <v>114</v>
      </c>
      <c r="E5" s="215"/>
      <c r="F5" s="215"/>
      <c r="G5" s="212"/>
    </row>
    <row r="6" spans="1:7" ht="18.75" x14ac:dyDescent="0.3">
      <c r="A6" s="211"/>
      <c r="B6" s="218"/>
      <c r="C6" s="324"/>
      <c r="D6" s="324"/>
      <c r="E6" s="324"/>
      <c r="F6" s="324"/>
      <c r="G6" s="212"/>
    </row>
    <row r="7" spans="1:7" ht="18.75" x14ac:dyDescent="0.3">
      <c r="A7" s="211"/>
      <c r="B7" s="218"/>
      <c r="C7" s="219"/>
      <c r="D7" s="219"/>
      <c r="E7" s="219"/>
      <c r="F7" s="219"/>
      <c r="G7" s="212"/>
    </row>
    <row r="8" spans="1:7" ht="18.75" x14ac:dyDescent="0.25">
      <c r="A8" s="216"/>
      <c r="B8" s="220" t="s">
        <v>12</v>
      </c>
      <c r="C8" s="325" t="s">
        <v>24</v>
      </c>
      <c r="D8" s="325"/>
      <c r="E8" s="325"/>
      <c r="F8" s="325"/>
      <c r="G8" s="325"/>
    </row>
    <row r="9" spans="1:7" ht="18.75" x14ac:dyDescent="0.3">
      <c r="A9" s="211"/>
      <c r="B9" s="220" t="s">
        <v>13</v>
      </c>
      <c r="C9" s="354" t="s">
        <v>74</v>
      </c>
      <c r="D9" s="354"/>
      <c r="E9" s="354"/>
      <c r="F9" s="354"/>
      <c r="G9" s="212"/>
    </row>
    <row r="10" spans="1:7" ht="18.75" x14ac:dyDescent="0.3">
      <c r="A10" s="211"/>
      <c r="B10" s="220"/>
      <c r="C10" s="354"/>
      <c r="D10" s="354"/>
      <c r="E10" s="354"/>
      <c r="F10" s="354"/>
      <c r="G10" s="212"/>
    </row>
    <row r="11" spans="1:7" ht="18.75" x14ac:dyDescent="0.3">
      <c r="A11" s="353" t="s">
        <v>99</v>
      </c>
      <c r="B11" s="353"/>
      <c r="C11" s="353"/>
      <c r="D11" s="353"/>
      <c r="E11" s="353"/>
      <c r="F11" s="353"/>
      <c r="G11" s="52"/>
    </row>
    <row r="12" spans="1:7" ht="19.5" thickBot="1" x14ac:dyDescent="0.35">
      <c r="A12" s="213"/>
      <c r="B12" s="322" t="s">
        <v>14</v>
      </c>
      <c r="C12" s="322"/>
      <c r="D12" s="322"/>
      <c r="E12" s="322"/>
      <c r="F12" s="322"/>
      <c r="G12" s="52"/>
    </row>
    <row r="13" spans="1:7" ht="18.75" x14ac:dyDescent="0.3">
      <c r="A13" s="327" t="s">
        <v>15</v>
      </c>
      <c r="B13" s="330" t="s">
        <v>0</v>
      </c>
      <c r="C13" s="333" t="s">
        <v>16</v>
      </c>
      <c r="D13" s="336" t="s">
        <v>17</v>
      </c>
      <c r="E13" s="339" t="s">
        <v>18</v>
      </c>
      <c r="F13" s="342"/>
      <c r="G13" s="52"/>
    </row>
    <row r="14" spans="1:7" ht="18.75" x14ac:dyDescent="0.3">
      <c r="A14" s="328"/>
      <c r="B14" s="331"/>
      <c r="C14" s="334"/>
      <c r="D14" s="337"/>
      <c r="E14" s="340"/>
      <c r="F14" s="343"/>
      <c r="G14" s="52"/>
    </row>
    <row r="15" spans="1:7" ht="19.5" thickBot="1" x14ac:dyDescent="0.35">
      <c r="A15" s="329"/>
      <c r="B15" s="332"/>
      <c r="C15" s="335"/>
      <c r="D15" s="338"/>
      <c r="E15" s="341"/>
      <c r="F15" s="344"/>
      <c r="G15" s="52"/>
    </row>
    <row r="16" spans="1:7" ht="18.75" x14ac:dyDescent="0.3">
      <c r="A16" s="221">
        <v>1</v>
      </c>
      <c r="B16" s="222">
        <v>2</v>
      </c>
      <c r="C16" s="223">
        <v>3</v>
      </c>
      <c r="D16" s="224">
        <v>4</v>
      </c>
      <c r="E16" s="225">
        <v>5</v>
      </c>
      <c r="F16" s="226">
        <v>6</v>
      </c>
      <c r="G16" s="52"/>
    </row>
    <row r="17" spans="1:7" ht="50.45" customHeight="1" x14ac:dyDescent="0.3">
      <c r="A17" s="221"/>
      <c r="B17" s="164" t="s">
        <v>141</v>
      </c>
      <c r="C17" s="223"/>
      <c r="D17" s="227"/>
      <c r="E17" s="225"/>
      <c r="F17" s="245"/>
      <c r="G17" s="52"/>
    </row>
    <row r="18" spans="1:7" ht="50.45" customHeight="1" x14ac:dyDescent="0.3">
      <c r="A18" s="47">
        <v>1</v>
      </c>
      <c r="B18" s="57" t="s">
        <v>132</v>
      </c>
      <c r="C18" s="49" t="s">
        <v>27</v>
      </c>
      <c r="D18" s="55">
        <v>726</v>
      </c>
      <c r="E18" s="66">
        <v>10</v>
      </c>
      <c r="F18" s="51">
        <f t="shared" ref="F18:F29" si="0">D18*E18</f>
        <v>7260</v>
      </c>
      <c r="G18" s="52"/>
    </row>
    <row r="19" spans="1:7" ht="18.75" x14ac:dyDescent="0.3">
      <c r="A19" s="47">
        <v>2</v>
      </c>
      <c r="B19" s="54" t="s">
        <v>38</v>
      </c>
      <c r="C19" s="49" t="s">
        <v>20</v>
      </c>
      <c r="D19" s="55">
        <v>262</v>
      </c>
      <c r="E19" s="67">
        <v>0</v>
      </c>
      <c r="F19" s="51">
        <f t="shared" si="0"/>
        <v>0</v>
      </c>
      <c r="G19" s="52"/>
    </row>
    <row r="20" spans="1:7" ht="18.75" x14ac:dyDescent="0.3">
      <c r="A20" s="47">
        <v>3</v>
      </c>
      <c r="B20" s="48" t="s">
        <v>3</v>
      </c>
      <c r="C20" s="49" t="s">
        <v>1</v>
      </c>
      <c r="D20" s="55">
        <v>9.11</v>
      </c>
      <c r="E20" s="53">
        <v>0</v>
      </c>
      <c r="F20" s="51">
        <f t="shared" si="0"/>
        <v>0</v>
      </c>
      <c r="G20" s="52"/>
    </row>
    <row r="21" spans="1:7" ht="18.75" x14ac:dyDescent="0.3">
      <c r="A21" s="47">
        <v>4</v>
      </c>
      <c r="B21" s="48" t="s">
        <v>46</v>
      </c>
      <c r="C21" s="49" t="s">
        <v>1</v>
      </c>
      <c r="D21" s="68">
        <v>2.7869999999999999</v>
      </c>
      <c r="E21" s="67">
        <v>0</v>
      </c>
      <c r="F21" s="51">
        <f t="shared" si="0"/>
        <v>0</v>
      </c>
      <c r="G21" s="52"/>
    </row>
    <row r="22" spans="1:7" ht="18.75" x14ac:dyDescent="0.3">
      <c r="A22" s="47">
        <v>5</v>
      </c>
      <c r="B22" s="48" t="s">
        <v>43</v>
      </c>
      <c r="C22" s="49" t="s">
        <v>5</v>
      </c>
      <c r="D22" s="55">
        <v>3.8</v>
      </c>
      <c r="E22" s="53">
        <v>0</v>
      </c>
      <c r="F22" s="51">
        <f t="shared" si="0"/>
        <v>0</v>
      </c>
      <c r="G22" s="52"/>
    </row>
    <row r="23" spans="1:7" ht="18.75" x14ac:dyDescent="0.3">
      <c r="A23" s="47">
        <v>6</v>
      </c>
      <c r="B23" s="48" t="s">
        <v>47</v>
      </c>
      <c r="C23" s="49" t="s">
        <v>5</v>
      </c>
      <c r="D23" s="55">
        <v>40.9</v>
      </c>
      <c r="E23" s="67">
        <v>0</v>
      </c>
      <c r="F23" s="51">
        <f t="shared" si="0"/>
        <v>0</v>
      </c>
      <c r="G23" s="52"/>
    </row>
    <row r="24" spans="1:7" ht="18.75" x14ac:dyDescent="0.3">
      <c r="A24" s="47">
        <v>7</v>
      </c>
      <c r="B24" s="48" t="s">
        <v>32</v>
      </c>
      <c r="C24" s="49" t="s">
        <v>33</v>
      </c>
      <c r="D24" s="55">
        <v>350</v>
      </c>
      <c r="E24" s="53">
        <v>0</v>
      </c>
      <c r="F24" s="51">
        <f t="shared" si="0"/>
        <v>0</v>
      </c>
      <c r="G24" s="52"/>
    </row>
    <row r="25" spans="1:7" ht="18.75" x14ac:dyDescent="0.3">
      <c r="A25" s="47">
        <v>8</v>
      </c>
      <c r="B25" s="48" t="s">
        <v>121</v>
      </c>
      <c r="C25" s="49" t="s">
        <v>33</v>
      </c>
      <c r="D25" s="55">
        <v>250</v>
      </c>
      <c r="E25" s="53">
        <v>0</v>
      </c>
      <c r="F25" s="51">
        <f t="shared" si="0"/>
        <v>0</v>
      </c>
      <c r="G25" s="52"/>
    </row>
    <row r="26" spans="1:7" ht="18.75" x14ac:dyDescent="0.3">
      <c r="A26" s="47">
        <v>9</v>
      </c>
      <c r="B26" s="48" t="s">
        <v>34</v>
      </c>
      <c r="C26" s="49" t="s">
        <v>33</v>
      </c>
      <c r="D26" s="55">
        <v>450</v>
      </c>
      <c r="E26" s="53">
        <v>0</v>
      </c>
      <c r="F26" s="51">
        <f t="shared" si="0"/>
        <v>0</v>
      </c>
      <c r="G26" s="52"/>
    </row>
    <row r="27" spans="1:7" ht="18.75" x14ac:dyDescent="0.3">
      <c r="A27" s="47">
        <v>10</v>
      </c>
      <c r="B27" s="48" t="s">
        <v>35</v>
      </c>
      <c r="C27" s="49" t="s">
        <v>4</v>
      </c>
      <c r="D27" s="55">
        <v>0</v>
      </c>
      <c r="E27" s="53">
        <v>0</v>
      </c>
      <c r="F27" s="51">
        <f t="shared" si="0"/>
        <v>0</v>
      </c>
      <c r="G27" s="52"/>
    </row>
    <row r="28" spans="1:7" ht="18.75" x14ac:dyDescent="0.3">
      <c r="A28" s="47">
        <v>11</v>
      </c>
      <c r="B28" s="48" t="s">
        <v>36</v>
      </c>
      <c r="C28" s="49" t="s">
        <v>33</v>
      </c>
      <c r="D28" s="55">
        <v>70</v>
      </c>
      <c r="E28" s="53">
        <v>0</v>
      </c>
      <c r="F28" s="51">
        <f t="shared" si="0"/>
        <v>0</v>
      </c>
      <c r="G28" s="52"/>
    </row>
    <row r="29" spans="1:7" ht="18.75" x14ac:dyDescent="0.3">
      <c r="A29" s="47">
        <v>12</v>
      </c>
      <c r="B29" s="48" t="s">
        <v>44</v>
      </c>
      <c r="C29" s="49" t="s">
        <v>4</v>
      </c>
      <c r="D29" s="55">
        <v>0</v>
      </c>
      <c r="E29" s="53">
        <v>0</v>
      </c>
      <c r="F29" s="51">
        <f t="shared" si="0"/>
        <v>0</v>
      </c>
      <c r="G29" s="52"/>
    </row>
    <row r="30" spans="1:7" ht="18.75" x14ac:dyDescent="0.3">
      <c r="A30" s="47">
        <v>13</v>
      </c>
      <c r="B30" s="48"/>
      <c r="C30" s="49"/>
      <c r="D30" s="55"/>
      <c r="E30" s="59"/>
      <c r="F30" s="51"/>
      <c r="G30" s="52" t="s">
        <v>126</v>
      </c>
    </row>
    <row r="31" spans="1:7" ht="18.75" x14ac:dyDescent="0.3">
      <c r="A31" s="47"/>
      <c r="B31" s="223" t="s">
        <v>133</v>
      </c>
      <c r="C31" s="49"/>
      <c r="D31" s="55"/>
      <c r="E31" s="53"/>
      <c r="F31" s="51"/>
      <c r="G31" s="52"/>
    </row>
    <row r="32" spans="1:7" ht="18.75" x14ac:dyDescent="0.3">
      <c r="A32" s="47">
        <v>1</v>
      </c>
      <c r="B32" s="48" t="s">
        <v>177</v>
      </c>
      <c r="C32" s="49" t="s">
        <v>27</v>
      </c>
      <c r="D32" s="175">
        <v>566</v>
      </c>
      <c r="E32" s="81">
        <v>2</v>
      </c>
      <c r="F32" s="84">
        <f t="shared" ref="F32:F34" si="1">D32*E32</f>
        <v>1132</v>
      </c>
      <c r="G32" s="52"/>
    </row>
    <row r="33" spans="1:7" ht="18.75" x14ac:dyDescent="0.3">
      <c r="A33" s="47">
        <v>2</v>
      </c>
      <c r="B33" s="48" t="s">
        <v>52</v>
      </c>
      <c r="C33" s="49" t="s">
        <v>4</v>
      </c>
      <c r="D33" s="175">
        <v>12190</v>
      </c>
      <c r="E33" s="82">
        <v>0.42</v>
      </c>
      <c r="F33" s="84">
        <f t="shared" si="1"/>
        <v>5119.8</v>
      </c>
      <c r="G33" s="52"/>
    </row>
    <row r="34" spans="1:7" ht="18.75" x14ac:dyDescent="0.3">
      <c r="A34" s="47">
        <v>3</v>
      </c>
      <c r="B34" s="48" t="s">
        <v>113</v>
      </c>
      <c r="C34" s="49" t="s">
        <v>4</v>
      </c>
      <c r="D34" s="175">
        <v>15266</v>
      </c>
      <c r="E34" s="82">
        <v>0.22</v>
      </c>
      <c r="F34" s="84">
        <f t="shared" si="1"/>
        <v>3358.52</v>
      </c>
      <c r="G34" s="52"/>
    </row>
    <row r="35" spans="1:7" ht="18.75" x14ac:dyDescent="0.3">
      <c r="A35" s="47"/>
      <c r="B35" s="48" t="s">
        <v>172</v>
      </c>
      <c r="C35" s="49" t="s">
        <v>4</v>
      </c>
      <c r="D35" s="175">
        <v>152</v>
      </c>
      <c r="E35" s="82"/>
      <c r="F35" s="84"/>
      <c r="G35" s="52"/>
    </row>
    <row r="36" spans="1:7" ht="18.75" x14ac:dyDescent="0.3">
      <c r="A36" s="47"/>
      <c r="B36" s="48"/>
      <c r="C36" s="49"/>
      <c r="D36" s="55"/>
      <c r="E36" s="82"/>
      <c r="F36" s="84"/>
      <c r="G36" s="52"/>
    </row>
    <row r="37" spans="1:7" ht="19.5" x14ac:dyDescent="0.3">
      <c r="A37" s="345" t="s">
        <v>21</v>
      </c>
      <c r="B37" s="346"/>
      <c r="C37" s="228"/>
      <c r="D37" s="229"/>
      <c r="E37" s="229"/>
      <c r="F37" s="230">
        <f>SUM(F18:F34)</f>
        <v>16870.32</v>
      </c>
      <c r="G37" s="231"/>
    </row>
    <row r="38" spans="1:7" ht="19.5" x14ac:dyDescent="0.3">
      <c r="A38" s="345" t="s">
        <v>22</v>
      </c>
      <c r="B38" s="346"/>
      <c r="C38" s="228"/>
      <c r="D38" s="229"/>
      <c r="E38" s="229"/>
      <c r="F38" s="230">
        <f>F37*0.18</f>
        <v>3036.6576</v>
      </c>
      <c r="G38" s="231"/>
    </row>
    <row r="39" spans="1:7" ht="20.25" thickBot="1" x14ac:dyDescent="0.35">
      <c r="A39" s="347" t="s">
        <v>23</v>
      </c>
      <c r="B39" s="348"/>
      <c r="C39" s="232"/>
      <c r="D39" s="233"/>
      <c r="E39" s="233"/>
      <c r="F39" s="234">
        <f>SUM(F37:F38)</f>
        <v>19906.977599999998</v>
      </c>
      <c r="G39" s="231"/>
    </row>
    <row r="40" spans="1:7" ht="19.5" hidden="1" x14ac:dyDescent="0.3">
      <c r="A40" s="235"/>
      <c r="B40" s="235"/>
      <c r="C40" s="236"/>
      <c r="D40" s="237"/>
      <c r="E40" s="237"/>
      <c r="F40" s="238"/>
      <c r="G40" s="231"/>
    </row>
    <row r="41" spans="1:7" ht="19.5" hidden="1" x14ac:dyDescent="0.3">
      <c r="A41" s="235"/>
      <c r="B41" s="235"/>
      <c r="C41" s="236"/>
      <c r="D41" s="237"/>
      <c r="E41" s="237"/>
      <c r="F41" s="238"/>
      <c r="G41" s="231"/>
    </row>
    <row r="42" spans="1:7" ht="0.6" customHeight="1" x14ac:dyDescent="0.3">
      <c r="A42" s="235"/>
      <c r="B42" s="235"/>
      <c r="C42" s="236"/>
      <c r="D42" s="237"/>
      <c r="E42" s="237"/>
      <c r="F42" s="238"/>
      <c r="G42" s="231"/>
    </row>
    <row r="43" spans="1:7" ht="18.75" hidden="1" x14ac:dyDescent="0.3">
      <c r="A43" s="213"/>
      <c r="B43" s="239"/>
      <c r="C43" s="216"/>
      <c r="D43" s="240"/>
      <c r="E43" s="240"/>
      <c r="F43" s="241"/>
      <c r="G43" s="52"/>
    </row>
    <row r="44" spans="1:7" ht="18.75" x14ac:dyDescent="0.3">
      <c r="A44" s="349" t="s">
        <v>29</v>
      </c>
      <c r="B44" s="349"/>
      <c r="C44" s="349"/>
      <c r="D44" s="349"/>
      <c r="E44" s="349"/>
      <c r="F44" s="349"/>
      <c r="G44" s="242"/>
    </row>
    <row r="45" spans="1:7" ht="18.75" x14ac:dyDescent="0.3">
      <c r="A45" s="213"/>
      <c r="B45" s="239"/>
      <c r="C45" s="243"/>
      <c r="D45" s="244"/>
      <c r="E45" s="243" t="s">
        <v>31</v>
      </c>
      <c r="F45" s="243"/>
      <c r="G45" s="52"/>
    </row>
    <row r="46" spans="1:7" ht="14.45" customHeight="1" x14ac:dyDescent="0.3">
      <c r="A46" s="52"/>
      <c r="B46" s="52"/>
      <c r="C46" s="243"/>
      <c r="D46" s="244"/>
      <c r="E46" s="243"/>
      <c r="F46" s="243"/>
      <c r="G46" s="52"/>
    </row>
    <row r="47" spans="1:7" ht="12" hidden="1" customHeight="1" x14ac:dyDescent="0.3">
      <c r="A47" s="52"/>
      <c r="B47" s="52"/>
      <c r="C47" s="243"/>
      <c r="D47" s="244"/>
      <c r="E47" s="243"/>
      <c r="F47" s="243"/>
      <c r="G47" s="52"/>
    </row>
    <row r="48" spans="1:7" ht="18.75" hidden="1" x14ac:dyDescent="0.3">
      <c r="A48" s="52"/>
      <c r="B48" s="52"/>
      <c r="C48" s="243"/>
      <c r="D48" s="244"/>
      <c r="E48" s="243"/>
      <c r="F48" s="243"/>
      <c r="G48" s="52"/>
    </row>
    <row r="49" spans="1:7" ht="18.75" hidden="1" x14ac:dyDescent="0.3">
      <c r="A49" s="52"/>
      <c r="B49" s="52"/>
      <c r="C49" s="243"/>
      <c r="D49" s="244"/>
      <c r="E49" s="243"/>
      <c r="F49" s="243"/>
      <c r="G49" s="52"/>
    </row>
    <row r="50" spans="1:7" ht="18.75" hidden="1" x14ac:dyDescent="0.3">
      <c r="A50" s="52"/>
      <c r="B50" s="52"/>
      <c r="C50" s="243"/>
      <c r="D50" s="244"/>
      <c r="E50" s="243"/>
      <c r="F50" s="243"/>
      <c r="G50" s="52"/>
    </row>
    <row r="51" spans="1:7" ht="18.75" hidden="1" x14ac:dyDescent="0.3">
      <c r="A51" s="52"/>
      <c r="B51" s="52"/>
      <c r="C51" s="243"/>
      <c r="D51" s="244"/>
      <c r="E51" s="243"/>
      <c r="F51" s="243"/>
      <c r="G51" s="52"/>
    </row>
    <row r="52" spans="1:7" ht="18.75" x14ac:dyDescent="0.3">
      <c r="A52" s="325"/>
      <c r="B52" s="325"/>
      <c r="C52" s="243"/>
      <c r="D52" s="244"/>
      <c r="E52" s="243"/>
      <c r="F52" s="243"/>
      <c r="G52" s="52"/>
    </row>
    <row r="53" spans="1:7" ht="18.75" x14ac:dyDescent="0.3">
      <c r="A53" s="239"/>
      <c r="B53" s="239" t="s">
        <v>125</v>
      </c>
      <c r="C53" s="243"/>
      <c r="D53" s="244"/>
      <c r="E53" s="243" t="s">
        <v>105</v>
      </c>
      <c r="F53" s="243"/>
      <c r="G53" s="52"/>
    </row>
    <row r="54" spans="1:7" ht="18.75" x14ac:dyDescent="0.3">
      <c r="A54" s="326"/>
      <c r="B54" s="326"/>
      <c r="C54" s="243"/>
      <c r="D54" s="244"/>
      <c r="E54" s="243"/>
      <c r="F54" s="243"/>
      <c r="G54" s="52"/>
    </row>
  </sheetData>
  <mergeCells count="19">
    <mergeCell ref="A54:B54"/>
    <mergeCell ref="B12:F12"/>
    <mergeCell ref="A13:A15"/>
    <mergeCell ref="B13:B15"/>
    <mergeCell ref="C13:C15"/>
    <mergeCell ref="D13:D15"/>
    <mergeCell ref="E13:E15"/>
    <mergeCell ref="F13:F15"/>
    <mergeCell ref="A37:B37"/>
    <mergeCell ref="A38:B38"/>
    <mergeCell ref="A39:B39"/>
    <mergeCell ref="A44:F44"/>
    <mergeCell ref="A52:B52"/>
    <mergeCell ref="A11:F11"/>
    <mergeCell ref="E2:F2"/>
    <mergeCell ref="C4:F4"/>
    <mergeCell ref="C6:F6"/>
    <mergeCell ref="C8:G8"/>
    <mergeCell ref="C9:F10"/>
  </mergeCells>
  <pageMargins left="0.7" right="0.7" top="0.75" bottom="0.75" header="0.3" footer="0.3"/>
  <pageSetup paperSize="9" orientation="landscape" horizontalDpi="360" verticalDpi="36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0E692-C75E-4E0B-AFFD-024157038924}">
  <dimension ref="A1:G56"/>
  <sheetViews>
    <sheetView topLeftCell="A27" workbookViewId="0">
      <selection activeCell="D31" sqref="D31:D34"/>
    </sheetView>
  </sheetViews>
  <sheetFormatPr defaultRowHeight="15" x14ac:dyDescent="0.25"/>
  <cols>
    <col min="1" max="1" width="4.5703125" customWidth="1"/>
    <col min="2" max="2" width="44.7109375" customWidth="1"/>
    <col min="3" max="3" width="19.28515625" customWidth="1"/>
    <col min="4" max="4" width="20.7109375" customWidth="1"/>
    <col min="6" max="6" width="15.140625" customWidth="1"/>
  </cols>
  <sheetData>
    <row r="1" spans="1:7" ht="18.75" x14ac:dyDescent="0.3">
      <c r="A1" s="211"/>
      <c r="B1" s="212"/>
      <c r="C1" s="213"/>
      <c r="D1" s="214"/>
      <c r="E1" s="323" t="s">
        <v>9</v>
      </c>
      <c r="F1" s="323"/>
      <c r="G1" s="212"/>
    </row>
    <row r="2" spans="1:7" ht="18.75" x14ac:dyDescent="0.3">
      <c r="A2" s="211"/>
      <c r="B2" s="212" t="s">
        <v>10</v>
      </c>
      <c r="C2" s="213"/>
      <c r="D2" s="214" t="s">
        <v>114</v>
      </c>
      <c r="E2" s="215"/>
      <c r="F2" s="215"/>
      <c r="G2" s="212"/>
    </row>
    <row r="3" spans="1:7" ht="18.75" x14ac:dyDescent="0.3">
      <c r="A3" s="216"/>
      <c r="B3" s="217"/>
      <c r="C3" s="324"/>
      <c r="D3" s="324"/>
      <c r="E3" s="324"/>
      <c r="F3" s="324"/>
      <c r="G3" s="212"/>
    </row>
    <row r="4" spans="1:7" ht="18.75" x14ac:dyDescent="0.3">
      <c r="A4" s="216"/>
      <c r="B4" s="218" t="s">
        <v>11</v>
      </c>
      <c r="C4" s="213"/>
      <c r="D4" s="214" t="s">
        <v>114</v>
      </c>
      <c r="E4" s="215"/>
      <c r="F4" s="215"/>
      <c r="G4" s="212"/>
    </row>
    <row r="5" spans="1:7" ht="18.75" x14ac:dyDescent="0.3">
      <c r="A5" s="211"/>
      <c r="B5" s="218"/>
      <c r="C5" s="324"/>
      <c r="D5" s="324"/>
      <c r="E5" s="324"/>
      <c r="F5" s="324"/>
      <c r="G5" s="212"/>
    </row>
    <row r="6" spans="1:7" ht="18.75" x14ac:dyDescent="0.3">
      <c r="A6" s="211"/>
      <c r="B6" s="218"/>
      <c r="C6" s="219"/>
      <c r="D6" s="219"/>
      <c r="E6" s="219"/>
      <c r="F6" s="219"/>
      <c r="G6" s="212"/>
    </row>
    <row r="7" spans="1:7" ht="18.75" x14ac:dyDescent="0.25">
      <c r="A7" s="216"/>
      <c r="B7" s="220" t="s">
        <v>12</v>
      </c>
      <c r="C7" s="325" t="s">
        <v>24</v>
      </c>
      <c r="D7" s="325"/>
      <c r="E7" s="325"/>
      <c r="F7" s="325"/>
      <c r="G7" s="325"/>
    </row>
    <row r="8" spans="1:7" ht="31.15" customHeight="1" x14ac:dyDescent="0.3">
      <c r="A8" s="211"/>
      <c r="B8" s="220" t="s">
        <v>13</v>
      </c>
      <c r="C8" s="324" t="s">
        <v>74</v>
      </c>
      <c r="D8" s="324"/>
      <c r="E8" s="324"/>
      <c r="F8" s="324"/>
      <c r="G8" s="212"/>
    </row>
    <row r="9" spans="1:7" ht="33" customHeight="1" x14ac:dyDescent="0.3">
      <c r="A9" s="211"/>
      <c r="B9" s="220"/>
      <c r="C9" s="324"/>
      <c r="D9" s="324"/>
      <c r="E9" s="324"/>
      <c r="F9" s="324"/>
      <c r="G9" s="212"/>
    </row>
    <row r="10" spans="1:7" ht="18.75" x14ac:dyDescent="0.3">
      <c r="A10" s="322" t="s">
        <v>99</v>
      </c>
      <c r="B10" s="322"/>
      <c r="C10" s="322"/>
      <c r="D10" s="322"/>
      <c r="E10" s="322"/>
      <c r="F10" s="322"/>
      <c r="G10" s="52"/>
    </row>
    <row r="11" spans="1:7" ht="19.5" thickBot="1" x14ac:dyDescent="0.35">
      <c r="A11" s="213"/>
      <c r="B11" s="322" t="s">
        <v>14</v>
      </c>
      <c r="C11" s="322"/>
      <c r="D11" s="322"/>
      <c r="E11" s="322"/>
      <c r="F11" s="322"/>
      <c r="G11" s="52"/>
    </row>
    <row r="12" spans="1:7" ht="18.75" x14ac:dyDescent="0.3">
      <c r="A12" s="327" t="s">
        <v>15</v>
      </c>
      <c r="B12" s="330" t="s">
        <v>0</v>
      </c>
      <c r="C12" s="333" t="s">
        <v>16</v>
      </c>
      <c r="D12" s="336" t="s">
        <v>17</v>
      </c>
      <c r="E12" s="339" t="s">
        <v>18</v>
      </c>
      <c r="F12" s="342"/>
      <c r="G12" s="52"/>
    </row>
    <row r="13" spans="1:7" ht="18.75" x14ac:dyDescent="0.3">
      <c r="A13" s="328"/>
      <c r="B13" s="331"/>
      <c r="C13" s="334"/>
      <c r="D13" s="337"/>
      <c r="E13" s="340"/>
      <c r="F13" s="343"/>
      <c r="G13" s="52"/>
    </row>
    <row r="14" spans="1:7" ht="19.5" thickBot="1" x14ac:dyDescent="0.35">
      <c r="A14" s="329"/>
      <c r="B14" s="332"/>
      <c r="C14" s="335"/>
      <c r="D14" s="338"/>
      <c r="E14" s="341"/>
      <c r="F14" s="344"/>
      <c r="G14" s="52"/>
    </row>
    <row r="15" spans="1:7" ht="18.75" x14ac:dyDescent="0.3">
      <c r="A15" s="221">
        <v>1</v>
      </c>
      <c r="B15" s="222">
        <v>2</v>
      </c>
      <c r="C15" s="223">
        <v>3</v>
      </c>
      <c r="D15" s="224">
        <v>4</v>
      </c>
      <c r="E15" s="225">
        <v>5</v>
      </c>
      <c r="F15" s="226">
        <v>6</v>
      </c>
      <c r="G15" s="52"/>
    </row>
    <row r="16" spans="1:7" ht="56.25" x14ac:dyDescent="0.3">
      <c r="A16" s="221"/>
      <c r="B16" s="223" t="s">
        <v>142</v>
      </c>
      <c r="C16" s="223"/>
      <c r="D16" s="227"/>
      <c r="E16" s="225"/>
      <c r="F16" s="226"/>
      <c r="G16" s="52"/>
    </row>
    <row r="17" spans="1:7" ht="37.5" x14ac:dyDescent="0.3">
      <c r="A17" s="47">
        <v>1</v>
      </c>
      <c r="B17" s="57" t="s">
        <v>135</v>
      </c>
      <c r="C17" s="49" t="s">
        <v>27</v>
      </c>
      <c r="D17" s="55">
        <v>726</v>
      </c>
      <c r="E17" s="66">
        <v>10</v>
      </c>
      <c r="F17" s="51">
        <f t="shared" ref="F17:F28" si="0">D17*E17</f>
        <v>7260</v>
      </c>
      <c r="G17" s="52"/>
    </row>
    <row r="18" spans="1:7" ht="18.75" x14ac:dyDescent="0.3">
      <c r="A18" s="47">
        <v>2</v>
      </c>
      <c r="B18" s="54" t="s">
        <v>38</v>
      </c>
      <c r="C18" s="49" t="s">
        <v>20</v>
      </c>
      <c r="D18" s="55">
        <v>262</v>
      </c>
      <c r="E18" s="67">
        <v>0</v>
      </c>
      <c r="F18" s="51">
        <f t="shared" si="0"/>
        <v>0</v>
      </c>
      <c r="G18" s="52"/>
    </row>
    <row r="19" spans="1:7" ht="18.75" x14ac:dyDescent="0.3">
      <c r="A19" s="47">
        <v>3</v>
      </c>
      <c r="B19" s="48" t="s">
        <v>3</v>
      </c>
      <c r="C19" s="49" t="s">
        <v>1</v>
      </c>
      <c r="D19" s="55">
        <v>9.11</v>
      </c>
      <c r="E19" s="53">
        <v>0</v>
      </c>
      <c r="F19" s="51">
        <f t="shared" si="0"/>
        <v>0</v>
      </c>
      <c r="G19" s="52"/>
    </row>
    <row r="20" spans="1:7" ht="18.75" x14ac:dyDescent="0.3">
      <c r="A20" s="47">
        <v>4</v>
      </c>
      <c r="B20" s="48" t="s">
        <v>46</v>
      </c>
      <c r="C20" s="49" t="s">
        <v>1</v>
      </c>
      <c r="D20" s="68">
        <v>2.7869999999999999</v>
      </c>
      <c r="E20" s="67">
        <v>0</v>
      </c>
      <c r="F20" s="51">
        <f t="shared" si="0"/>
        <v>0</v>
      </c>
      <c r="G20" s="52"/>
    </row>
    <row r="21" spans="1:7" ht="18.75" x14ac:dyDescent="0.3">
      <c r="A21" s="47">
        <v>5</v>
      </c>
      <c r="B21" s="48" t="s">
        <v>43</v>
      </c>
      <c r="C21" s="49" t="s">
        <v>5</v>
      </c>
      <c r="D21" s="55">
        <v>3.8</v>
      </c>
      <c r="E21" s="53">
        <v>0</v>
      </c>
      <c r="F21" s="51">
        <f t="shared" si="0"/>
        <v>0</v>
      </c>
      <c r="G21" s="52"/>
    </row>
    <row r="22" spans="1:7" ht="18.75" x14ac:dyDescent="0.3">
      <c r="A22" s="47">
        <v>6</v>
      </c>
      <c r="B22" s="48" t="s">
        <v>47</v>
      </c>
      <c r="C22" s="49" t="s">
        <v>5</v>
      </c>
      <c r="D22" s="55">
        <v>40.9</v>
      </c>
      <c r="E22" s="67">
        <v>0</v>
      </c>
      <c r="F22" s="51">
        <f t="shared" si="0"/>
        <v>0</v>
      </c>
      <c r="G22" s="52"/>
    </row>
    <row r="23" spans="1:7" ht="18.75" x14ac:dyDescent="0.3">
      <c r="A23" s="47">
        <v>7</v>
      </c>
      <c r="B23" s="48" t="s">
        <v>32</v>
      </c>
      <c r="C23" s="49" t="s">
        <v>33</v>
      </c>
      <c r="D23" s="55">
        <v>350</v>
      </c>
      <c r="E23" s="53">
        <v>0</v>
      </c>
      <c r="F23" s="51">
        <f t="shared" si="0"/>
        <v>0</v>
      </c>
      <c r="G23" s="52"/>
    </row>
    <row r="24" spans="1:7" ht="18.75" x14ac:dyDescent="0.3">
      <c r="A24" s="47">
        <v>8</v>
      </c>
      <c r="B24" s="48" t="s">
        <v>121</v>
      </c>
      <c r="C24" s="49" t="s">
        <v>33</v>
      </c>
      <c r="D24" s="55">
        <v>250</v>
      </c>
      <c r="E24" s="53">
        <v>0</v>
      </c>
      <c r="F24" s="51">
        <f t="shared" si="0"/>
        <v>0</v>
      </c>
      <c r="G24" s="52"/>
    </row>
    <row r="25" spans="1:7" ht="18.75" x14ac:dyDescent="0.3">
      <c r="A25" s="47">
        <v>9</v>
      </c>
      <c r="B25" s="48" t="s">
        <v>34</v>
      </c>
      <c r="C25" s="49" t="s">
        <v>33</v>
      </c>
      <c r="D25" s="55">
        <v>450</v>
      </c>
      <c r="E25" s="53">
        <v>0</v>
      </c>
      <c r="F25" s="51">
        <f t="shared" si="0"/>
        <v>0</v>
      </c>
      <c r="G25" s="52"/>
    </row>
    <row r="26" spans="1:7" ht="18.75" x14ac:dyDescent="0.3">
      <c r="A26" s="47">
        <v>10</v>
      </c>
      <c r="B26" s="48" t="s">
        <v>35</v>
      </c>
      <c r="C26" s="49" t="s">
        <v>4</v>
      </c>
      <c r="D26" s="55">
        <v>0</v>
      </c>
      <c r="E26" s="53">
        <v>0</v>
      </c>
      <c r="F26" s="51">
        <f t="shared" si="0"/>
        <v>0</v>
      </c>
      <c r="G26" s="52"/>
    </row>
    <row r="27" spans="1:7" ht="18.75" x14ac:dyDescent="0.3">
      <c r="A27" s="47">
        <v>11</v>
      </c>
      <c r="B27" s="48" t="s">
        <v>36</v>
      </c>
      <c r="C27" s="49" t="s">
        <v>33</v>
      </c>
      <c r="D27" s="55">
        <v>8</v>
      </c>
      <c r="E27" s="53">
        <v>0</v>
      </c>
      <c r="F27" s="51">
        <f t="shared" si="0"/>
        <v>0</v>
      </c>
      <c r="G27" s="52"/>
    </row>
    <row r="28" spans="1:7" ht="18.75" x14ac:dyDescent="0.3">
      <c r="A28" s="47">
        <v>12</v>
      </c>
      <c r="B28" s="48" t="s">
        <v>44</v>
      </c>
      <c r="C28" s="49" t="s">
        <v>4</v>
      </c>
      <c r="D28" s="55">
        <v>0</v>
      </c>
      <c r="E28" s="53">
        <v>0</v>
      </c>
      <c r="F28" s="51">
        <f t="shared" si="0"/>
        <v>0</v>
      </c>
      <c r="G28" s="52"/>
    </row>
    <row r="29" spans="1:7" ht="18.75" x14ac:dyDescent="0.3">
      <c r="A29" s="47"/>
      <c r="B29" s="48"/>
      <c r="C29" s="49"/>
      <c r="D29" s="55"/>
      <c r="E29" s="59"/>
      <c r="F29" s="51"/>
      <c r="G29" s="52" t="s">
        <v>126</v>
      </c>
    </row>
    <row r="30" spans="1:7" ht="31.9" customHeight="1" x14ac:dyDescent="0.3">
      <c r="A30" s="47"/>
      <c r="B30" s="223" t="s">
        <v>134</v>
      </c>
      <c r="C30" s="49"/>
      <c r="D30" s="55"/>
      <c r="E30" s="53"/>
      <c r="F30" s="51"/>
      <c r="G30" s="52"/>
    </row>
    <row r="31" spans="1:7" ht="18.75" x14ac:dyDescent="0.3">
      <c r="A31" s="47">
        <v>1</v>
      </c>
      <c r="B31" s="48" t="s">
        <v>178</v>
      </c>
      <c r="C31" s="49" t="s">
        <v>27</v>
      </c>
      <c r="D31" s="175">
        <v>566</v>
      </c>
      <c r="E31" s="81">
        <v>2</v>
      </c>
      <c r="F31" s="84">
        <f t="shared" ref="F31:F33" si="1">D31*E31</f>
        <v>1132</v>
      </c>
      <c r="G31" s="52"/>
    </row>
    <row r="32" spans="1:7" ht="18.75" x14ac:dyDescent="0.3">
      <c r="A32" s="47">
        <v>2</v>
      </c>
      <c r="B32" s="48" t="s">
        <v>52</v>
      </c>
      <c r="C32" s="49" t="s">
        <v>4</v>
      </c>
      <c r="D32" s="175">
        <v>12190</v>
      </c>
      <c r="E32" s="82">
        <v>0.42</v>
      </c>
      <c r="F32" s="84">
        <f t="shared" si="1"/>
        <v>5119.8</v>
      </c>
      <c r="G32" s="52"/>
    </row>
    <row r="33" spans="1:7" ht="18.75" x14ac:dyDescent="0.3">
      <c r="A33" s="47">
        <v>3</v>
      </c>
      <c r="B33" s="48" t="s">
        <v>113</v>
      </c>
      <c r="C33" s="49" t="s">
        <v>4</v>
      </c>
      <c r="D33" s="175">
        <v>15266</v>
      </c>
      <c r="E33" s="82">
        <v>0.22</v>
      </c>
      <c r="F33" s="84">
        <f t="shared" si="1"/>
        <v>3358.52</v>
      </c>
      <c r="G33" s="52"/>
    </row>
    <row r="34" spans="1:7" ht="18.75" x14ac:dyDescent="0.3">
      <c r="A34" s="47">
        <v>4</v>
      </c>
      <c r="B34" s="48" t="s">
        <v>179</v>
      </c>
      <c r="C34" s="49" t="s">
        <v>4</v>
      </c>
      <c r="D34" s="175">
        <v>152</v>
      </c>
      <c r="E34" s="82"/>
      <c r="F34" s="84"/>
      <c r="G34" s="52"/>
    </row>
    <row r="35" spans="1:7" ht="18.75" x14ac:dyDescent="0.3">
      <c r="A35" s="47"/>
      <c r="B35" s="48"/>
      <c r="C35" s="49"/>
      <c r="D35" s="55"/>
      <c r="E35" s="82"/>
      <c r="F35" s="84"/>
      <c r="G35" s="52"/>
    </row>
    <row r="36" spans="1:7" ht="19.5" x14ac:dyDescent="0.3">
      <c r="A36" s="345" t="s">
        <v>21</v>
      </c>
      <c r="B36" s="346"/>
      <c r="C36" s="228"/>
      <c r="D36" s="229"/>
      <c r="E36" s="229"/>
      <c r="F36" s="230">
        <f>SUM(F17:F33)</f>
        <v>16870.32</v>
      </c>
      <c r="G36" s="231"/>
    </row>
    <row r="37" spans="1:7" ht="19.5" x14ac:dyDescent="0.3">
      <c r="A37" s="345" t="s">
        <v>22</v>
      </c>
      <c r="B37" s="346"/>
      <c r="C37" s="228"/>
      <c r="D37" s="229"/>
      <c r="E37" s="229"/>
      <c r="F37" s="230">
        <f>F36*0.18</f>
        <v>3036.6576</v>
      </c>
      <c r="G37" s="231"/>
    </row>
    <row r="38" spans="1:7" ht="20.25" thickBot="1" x14ac:dyDescent="0.35">
      <c r="A38" s="347" t="s">
        <v>23</v>
      </c>
      <c r="B38" s="348"/>
      <c r="C38" s="232"/>
      <c r="D38" s="233"/>
      <c r="E38" s="233"/>
      <c r="F38" s="234">
        <f>SUM(F36:F37)</f>
        <v>19906.977599999998</v>
      </c>
      <c r="G38" s="231"/>
    </row>
    <row r="39" spans="1:7" ht="19.5" x14ac:dyDescent="0.3">
      <c r="A39" s="235"/>
      <c r="B39" s="235"/>
      <c r="C39" s="236"/>
      <c r="D39" s="237"/>
      <c r="E39" s="237"/>
      <c r="F39" s="238"/>
      <c r="G39" s="231"/>
    </row>
    <row r="40" spans="1:7" ht="19.5" x14ac:dyDescent="0.3">
      <c r="A40" s="235"/>
      <c r="B40" s="235"/>
      <c r="C40" s="236"/>
      <c r="D40" s="237"/>
      <c r="E40" s="237"/>
      <c r="F40" s="238"/>
      <c r="G40" s="231"/>
    </row>
    <row r="41" spans="1:7" ht="19.5" x14ac:dyDescent="0.3">
      <c r="A41" s="235"/>
      <c r="B41" s="235"/>
      <c r="C41" s="236"/>
      <c r="D41" s="237"/>
      <c r="E41" s="237"/>
      <c r="F41" s="238"/>
      <c r="G41" s="231"/>
    </row>
    <row r="42" spans="1:7" ht="18.75" x14ac:dyDescent="0.3">
      <c r="A42" s="213"/>
      <c r="B42" s="239"/>
      <c r="C42" s="216"/>
      <c r="D42" s="240"/>
      <c r="E42" s="240"/>
      <c r="F42" s="241"/>
      <c r="G42" s="52"/>
    </row>
    <row r="43" spans="1:7" ht="18.75" x14ac:dyDescent="0.3">
      <c r="A43" s="349" t="s">
        <v>29</v>
      </c>
      <c r="B43" s="349"/>
      <c r="C43" s="349"/>
      <c r="D43" s="349"/>
      <c r="E43" s="349"/>
      <c r="F43" s="349"/>
      <c r="G43" s="242"/>
    </row>
    <row r="44" spans="1:7" ht="18.75" x14ac:dyDescent="0.3">
      <c r="A44" s="213"/>
      <c r="B44" s="239"/>
      <c r="C44" s="243"/>
      <c r="D44" s="244"/>
      <c r="E44" s="243" t="s">
        <v>31</v>
      </c>
      <c r="F44" s="243"/>
      <c r="G44" s="52"/>
    </row>
    <row r="45" spans="1:7" ht="18.75" x14ac:dyDescent="0.3">
      <c r="A45" s="52"/>
      <c r="B45" s="52"/>
      <c r="C45" s="243"/>
      <c r="D45" s="244"/>
      <c r="E45" s="243"/>
      <c r="F45" s="243"/>
      <c r="G45" s="52"/>
    </row>
    <row r="46" spans="1:7" ht="13.15" customHeight="1" x14ac:dyDescent="0.3">
      <c r="A46" s="52"/>
      <c r="B46" s="52"/>
      <c r="C46" s="243"/>
      <c r="D46" s="244"/>
      <c r="E46" s="243"/>
      <c r="F46" s="243"/>
      <c r="G46" s="52"/>
    </row>
    <row r="47" spans="1:7" ht="18.75" hidden="1" x14ac:dyDescent="0.3">
      <c r="A47" s="52"/>
      <c r="B47" s="52"/>
      <c r="C47" s="243"/>
      <c r="D47" s="244"/>
      <c r="E47" s="243"/>
      <c r="F47" s="243"/>
      <c r="G47" s="52"/>
    </row>
    <row r="48" spans="1:7" ht="18.75" hidden="1" x14ac:dyDescent="0.3">
      <c r="A48" s="52"/>
      <c r="B48" s="52"/>
      <c r="C48" s="243"/>
      <c r="D48" s="244"/>
      <c r="E48" s="243"/>
      <c r="F48" s="243"/>
      <c r="G48" s="52"/>
    </row>
    <row r="49" spans="1:7" ht="18.75" hidden="1" x14ac:dyDescent="0.3">
      <c r="A49" s="52"/>
      <c r="B49" s="52"/>
      <c r="C49" s="243"/>
      <c r="D49" s="244"/>
      <c r="E49" s="243"/>
      <c r="F49" s="243"/>
      <c r="G49" s="52"/>
    </row>
    <row r="50" spans="1:7" ht="18.75" hidden="1" x14ac:dyDescent="0.3">
      <c r="A50" s="52"/>
      <c r="B50" s="52"/>
      <c r="C50" s="243"/>
      <c r="D50" s="244"/>
      <c r="E50" s="243"/>
      <c r="F50" s="243"/>
      <c r="G50" s="52"/>
    </row>
    <row r="51" spans="1:7" ht="18.75" hidden="1" x14ac:dyDescent="0.3">
      <c r="A51" s="325"/>
      <c r="B51" s="325"/>
      <c r="C51" s="243"/>
      <c r="D51" s="244"/>
      <c r="E51" s="243"/>
      <c r="F51" s="243"/>
      <c r="G51" s="52"/>
    </row>
    <row r="52" spans="1:7" ht="18.75" x14ac:dyDescent="0.3">
      <c r="A52" s="239"/>
      <c r="B52" s="239" t="s">
        <v>125</v>
      </c>
      <c r="C52" s="243"/>
      <c r="D52" s="244"/>
      <c r="E52" s="243"/>
      <c r="F52" s="243"/>
      <c r="G52" s="52"/>
    </row>
    <row r="53" spans="1:7" ht="18.75" x14ac:dyDescent="0.3">
      <c r="A53" s="326"/>
      <c r="B53" s="326"/>
      <c r="C53" s="243"/>
      <c r="D53" s="244"/>
      <c r="E53" s="243" t="s">
        <v>105</v>
      </c>
      <c r="F53" s="243"/>
      <c r="G53" s="52"/>
    </row>
    <row r="54" spans="1:7" ht="18.75" x14ac:dyDescent="0.3">
      <c r="A54" s="210"/>
      <c r="B54" s="210"/>
      <c r="C54" s="210"/>
      <c r="D54" s="210"/>
      <c r="E54" s="210"/>
      <c r="F54" s="210"/>
      <c r="G54" s="210"/>
    </row>
    <row r="55" spans="1:7" ht="18.75" x14ac:dyDescent="0.3">
      <c r="A55" s="210"/>
      <c r="B55" s="210"/>
      <c r="C55" s="210"/>
      <c r="D55" s="210"/>
      <c r="E55" s="210"/>
      <c r="F55" s="210"/>
      <c r="G55" s="210"/>
    </row>
    <row r="56" spans="1:7" ht="18.75" x14ac:dyDescent="0.3">
      <c r="A56" s="210"/>
      <c r="B56" s="210"/>
      <c r="C56" s="210"/>
      <c r="D56" s="210"/>
      <c r="E56" s="210"/>
      <c r="F56" s="210"/>
      <c r="G56" s="210"/>
    </row>
  </sheetData>
  <mergeCells count="19">
    <mergeCell ref="A53:B53"/>
    <mergeCell ref="B11:F11"/>
    <mergeCell ref="A12:A14"/>
    <mergeCell ref="B12:B14"/>
    <mergeCell ref="C12:C14"/>
    <mergeCell ref="D12:D14"/>
    <mergeCell ref="E12:E14"/>
    <mergeCell ref="F12:F14"/>
    <mergeCell ref="A36:B36"/>
    <mergeCell ref="A37:B37"/>
    <mergeCell ref="A38:B38"/>
    <mergeCell ref="A43:F43"/>
    <mergeCell ref="A51:B51"/>
    <mergeCell ref="A10:F10"/>
    <mergeCell ref="E1:F1"/>
    <mergeCell ref="C3:F3"/>
    <mergeCell ref="C5:F5"/>
    <mergeCell ref="C7:G7"/>
    <mergeCell ref="C8:F9"/>
  </mergeCells>
  <pageMargins left="0.7" right="0.7" top="0.75" bottom="0.75" header="0.3" footer="0.3"/>
  <pageSetup paperSize="9" orientation="landscape" horizontalDpi="360" verticalDpi="36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9E7D7-669C-4A84-A9CE-64237D541A99}">
  <dimension ref="A1:G53"/>
  <sheetViews>
    <sheetView topLeftCell="A24" workbookViewId="0">
      <selection activeCell="F35" sqref="F35"/>
    </sheetView>
  </sheetViews>
  <sheetFormatPr defaultRowHeight="15" x14ac:dyDescent="0.25"/>
  <cols>
    <col min="1" max="1" width="7" customWidth="1"/>
    <col min="2" max="2" width="50" customWidth="1"/>
    <col min="3" max="3" width="9.42578125" customWidth="1"/>
    <col min="4" max="4" width="11.7109375" customWidth="1"/>
    <col min="5" max="5" width="9" customWidth="1"/>
    <col min="6" max="6" width="18.28515625" customWidth="1"/>
  </cols>
  <sheetData>
    <row r="1" spans="1:7" ht="18.75" x14ac:dyDescent="0.3">
      <c r="A1" s="211"/>
      <c r="B1" s="212"/>
      <c r="C1" s="213"/>
      <c r="D1" s="214"/>
      <c r="E1" s="323" t="s">
        <v>9</v>
      </c>
      <c r="F1" s="323"/>
      <c r="G1" s="212"/>
    </row>
    <row r="2" spans="1:7" ht="18.75" x14ac:dyDescent="0.3">
      <c r="A2" s="211"/>
      <c r="B2" s="212" t="s">
        <v>10</v>
      </c>
      <c r="C2" s="213"/>
      <c r="D2" s="214" t="s">
        <v>114</v>
      </c>
      <c r="E2" s="215"/>
      <c r="F2" s="215"/>
      <c r="G2" s="212"/>
    </row>
    <row r="3" spans="1:7" ht="18.75" x14ac:dyDescent="0.3">
      <c r="A3" s="216"/>
      <c r="B3" s="217"/>
      <c r="C3" s="324"/>
      <c r="D3" s="324"/>
      <c r="E3" s="324"/>
      <c r="F3" s="324"/>
      <c r="G3" s="212"/>
    </row>
    <row r="4" spans="1:7" ht="18.75" x14ac:dyDescent="0.3">
      <c r="A4" s="216"/>
      <c r="B4" s="218" t="s">
        <v>11</v>
      </c>
      <c r="C4" s="213"/>
      <c r="D4" s="214" t="s">
        <v>114</v>
      </c>
      <c r="E4" s="215"/>
      <c r="F4" s="215"/>
      <c r="G4" s="212"/>
    </row>
    <row r="5" spans="1:7" ht="18.75" x14ac:dyDescent="0.3">
      <c r="A5" s="211"/>
      <c r="B5" s="218"/>
      <c r="C5" s="324"/>
      <c r="D5" s="324"/>
      <c r="E5" s="324"/>
      <c r="F5" s="324"/>
      <c r="G5" s="212"/>
    </row>
    <row r="6" spans="1:7" ht="18.75" x14ac:dyDescent="0.3">
      <c r="A6" s="211"/>
      <c r="B6" s="218"/>
      <c r="C6" s="219"/>
      <c r="D6" s="219"/>
      <c r="E6" s="219"/>
      <c r="F6" s="219"/>
      <c r="G6" s="212"/>
    </row>
    <row r="7" spans="1:7" ht="18.75" x14ac:dyDescent="0.25">
      <c r="A7" s="216"/>
      <c r="B7" s="220" t="s">
        <v>12</v>
      </c>
      <c r="C7" s="325" t="s">
        <v>24</v>
      </c>
      <c r="D7" s="325"/>
      <c r="E7" s="325"/>
      <c r="F7" s="325"/>
      <c r="G7" s="325"/>
    </row>
    <row r="8" spans="1:7" ht="17.45" customHeight="1" x14ac:dyDescent="0.3">
      <c r="A8" s="211"/>
      <c r="B8" s="220" t="s">
        <v>13</v>
      </c>
      <c r="C8" s="324" t="s">
        <v>74</v>
      </c>
      <c r="D8" s="324"/>
      <c r="E8" s="324"/>
      <c r="F8" s="324"/>
      <c r="G8" s="212"/>
    </row>
    <row r="9" spans="1:7" ht="30" customHeight="1" x14ac:dyDescent="0.3">
      <c r="A9" s="211"/>
      <c r="B9" s="220"/>
      <c r="C9" s="324"/>
      <c r="D9" s="324"/>
      <c r="E9" s="324"/>
      <c r="F9" s="324"/>
      <c r="G9" s="212"/>
    </row>
    <row r="10" spans="1:7" ht="18.75" x14ac:dyDescent="0.3">
      <c r="A10" s="322" t="s">
        <v>99</v>
      </c>
      <c r="B10" s="322"/>
      <c r="C10" s="322"/>
      <c r="D10" s="322"/>
      <c r="E10" s="322"/>
      <c r="F10" s="322"/>
      <c r="G10" s="52"/>
    </row>
    <row r="11" spans="1:7" ht="19.5" thickBot="1" x14ac:dyDescent="0.35">
      <c r="A11" s="213"/>
      <c r="B11" s="322" t="s">
        <v>14</v>
      </c>
      <c r="C11" s="322"/>
      <c r="D11" s="322"/>
      <c r="E11" s="322"/>
      <c r="F11" s="322"/>
      <c r="G11" s="52"/>
    </row>
    <row r="12" spans="1:7" ht="18.75" x14ac:dyDescent="0.3">
      <c r="A12" s="327" t="s">
        <v>15</v>
      </c>
      <c r="B12" s="330" t="s">
        <v>0</v>
      </c>
      <c r="C12" s="333" t="s">
        <v>16</v>
      </c>
      <c r="D12" s="336" t="s">
        <v>17</v>
      </c>
      <c r="E12" s="339" t="s">
        <v>18</v>
      </c>
      <c r="F12" s="342"/>
      <c r="G12" s="52"/>
    </row>
    <row r="13" spans="1:7" ht="18.75" x14ac:dyDescent="0.3">
      <c r="A13" s="328"/>
      <c r="B13" s="331"/>
      <c r="C13" s="334"/>
      <c r="D13" s="337"/>
      <c r="E13" s="340"/>
      <c r="F13" s="343"/>
      <c r="G13" s="52"/>
    </row>
    <row r="14" spans="1:7" ht="19.5" thickBot="1" x14ac:dyDescent="0.35">
      <c r="A14" s="329"/>
      <c r="B14" s="332"/>
      <c r="C14" s="335"/>
      <c r="D14" s="338"/>
      <c r="E14" s="341"/>
      <c r="F14" s="344"/>
      <c r="G14" s="52"/>
    </row>
    <row r="15" spans="1:7" ht="18.75" x14ac:dyDescent="0.3">
      <c r="A15" s="221">
        <v>1</v>
      </c>
      <c r="B15" s="222">
        <v>2</v>
      </c>
      <c r="C15" s="223">
        <v>3</v>
      </c>
      <c r="D15" s="224">
        <v>4</v>
      </c>
      <c r="E15" s="225">
        <v>5</v>
      </c>
      <c r="F15" s="226">
        <v>6</v>
      </c>
      <c r="G15" s="52"/>
    </row>
    <row r="16" spans="1:7" ht="56.25" x14ac:dyDescent="0.3">
      <c r="A16" s="221"/>
      <c r="B16" s="223" t="s">
        <v>143</v>
      </c>
      <c r="C16" s="223"/>
      <c r="D16" s="227"/>
      <c r="E16" s="225"/>
      <c r="F16" s="226"/>
      <c r="G16" s="52"/>
    </row>
    <row r="17" spans="1:7" ht="57" customHeight="1" x14ac:dyDescent="0.3">
      <c r="A17" s="47">
        <v>1</v>
      </c>
      <c r="B17" s="57" t="s">
        <v>144</v>
      </c>
      <c r="C17" s="49" t="s">
        <v>27</v>
      </c>
      <c r="D17" s="55">
        <v>726</v>
      </c>
      <c r="E17" s="66">
        <v>10</v>
      </c>
      <c r="F17" s="51">
        <f t="shared" ref="F17:F28" si="0">D17*E17</f>
        <v>7260</v>
      </c>
      <c r="G17" s="52"/>
    </row>
    <row r="18" spans="1:7" ht="18.75" x14ac:dyDescent="0.3">
      <c r="A18" s="47">
        <v>2</v>
      </c>
      <c r="B18" s="54" t="s">
        <v>38</v>
      </c>
      <c r="C18" s="49" t="s">
        <v>20</v>
      </c>
      <c r="D18" s="55">
        <v>262</v>
      </c>
      <c r="E18" s="67">
        <v>0</v>
      </c>
      <c r="F18" s="51">
        <f t="shared" si="0"/>
        <v>0</v>
      </c>
      <c r="G18" s="52"/>
    </row>
    <row r="19" spans="1:7" ht="18.75" x14ac:dyDescent="0.3">
      <c r="A19" s="47">
        <v>3</v>
      </c>
      <c r="B19" s="48" t="s">
        <v>152</v>
      </c>
      <c r="C19" s="49" t="s">
        <v>1</v>
      </c>
      <c r="D19" s="55">
        <v>0</v>
      </c>
      <c r="E19" s="53">
        <v>0</v>
      </c>
      <c r="F19" s="51">
        <f t="shared" si="0"/>
        <v>0</v>
      </c>
      <c r="G19" s="52"/>
    </row>
    <row r="20" spans="1:7" ht="18.75" x14ac:dyDescent="0.3">
      <c r="A20" s="47">
        <v>4</v>
      </c>
      <c r="B20" s="48" t="s">
        <v>153</v>
      </c>
      <c r="C20" s="49" t="s">
        <v>1</v>
      </c>
      <c r="D20" s="68">
        <v>0</v>
      </c>
      <c r="E20" s="67">
        <v>0</v>
      </c>
      <c r="F20" s="51">
        <f t="shared" si="0"/>
        <v>0</v>
      </c>
      <c r="G20" s="52"/>
    </row>
    <row r="21" spans="1:7" ht="18.75" x14ac:dyDescent="0.3">
      <c r="A21" s="47">
        <v>5</v>
      </c>
      <c r="B21" s="48" t="s">
        <v>43</v>
      </c>
      <c r="C21" s="49" t="s">
        <v>5</v>
      </c>
      <c r="D21" s="55">
        <v>3.8</v>
      </c>
      <c r="E21" s="53">
        <v>0</v>
      </c>
      <c r="F21" s="51">
        <f t="shared" si="0"/>
        <v>0</v>
      </c>
      <c r="G21" s="52"/>
    </row>
    <row r="22" spans="1:7" ht="18.75" x14ac:dyDescent="0.3">
      <c r="A22" s="47">
        <v>6</v>
      </c>
      <c r="B22" s="48" t="s">
        <v>147</v>
      </c>
      <c r="C22" s="49" t="s">
        <v>5</v>
      </c>
      <c r="D22" s="55">
        <v>40.9</v>
      </c>
      <c r="E22" s="67">
        <v>0</v>
      </c>
      <c r="F22" s="51">
        <f t="shared" si="0"/>
        <v>0</v>
      </c>
      <c r="G22" s="52"/>
    </row>
    <row r="23" spans="1:7" ht="18.75" x14ac:dyDescent="0.3">
      <c r="A23" s="47">
        <v>7</v>
      </c>
      <c r="B23" s="48" t="s">
        <v>32</v>
      </c>
      <c r="C23" s="49" t="s">
        <v>33</v>
      </c>
      <c r="D23" s="55">
        <v>350</v>
      </c>
      <c r="E23" s="53">
        <v>0</v>
      </c>
      <c r="F23" s="51">
        <f t="shared" si="0"/>
        <v>0</v>
      </c>
      <c r="G23" s="52"/>
    </row>
    <row r="24" spans="1:7" ht="18.75" x14ac:dyDescent="0.3">
      <c r="A24" s="47">
        <v>8</v>
      </c>
      <c r="B24" s="48" t="s">
        <v>121</v>
      </c>
      <c r="C24" s="49" t="s">
        <v>33</v>
      </c>
      <c r="D24" s="55">
        <v>250</v>
      </c>
      <c r="E24" s="53">
        <v>0</v>
      </c>
      <c r="F24" s="51">
        <f t="shared" si="0"/>
        <v>0</v>
      </c>
      <c r="G24" s="52"/>
    </row>
    <row r="25" spans="1:7" ht="18.75" x14ac:dyDescent="0.3">
      <c r="A25" s="47">
        <v>9</v>
      </c>
      <c r="B25" s="48" t="s">
        <v>34</v>
      </c>
      <c r="C25" s="49" t="s">
        <v>33</v>
      </c>
      <c r="D25" s="55">
        <v>450</v>
      </c>
      <c r="E25" s="53">
        <v>0</v>
      </c>
      <c r="F25" s="51">
        <f t="shared" si="0"/>
        <v>0</v>
      </c>
      <c r="G25" s="52"/>
    </row>
    <row r="26" spans="1:7" ht="18.75" x14ac:dyDescent="0.3">
      <c r="A26" s="47">
        <v>10</v>
      </c>
      <c r="B26" s="48" t="s">
        <v>35</v>
      </c>
      <c r="C26" s="49" t="s">
        <v>4</v>
      </c>
      <c r="D26" s="55">
        <v>0</v>
      </c>
      <c r="E26" s="53">
        <v>0</v>
      </c>
      <c r="F26" s="51">
        <f t="shared" si="0"/>
        <v>0</v>
      </c>
      <c r="G26" s="52"/>
    </row>
    <row r="27" spans="1:7" ht="18.75" x14ac:dyDescent="0.3">
      <c r="A27" s="47">
        <v>11</v>
      </c>
      <c r="B27" s="48" t="s">
        <v>36</v>
      </c>
      <c r="C27" s="49" t="s">
        <v>33</v>
      </c>
      <c r="D27" s="55">
        <v>8</v>
      </c>
      <c r="E27" s="53">
        <v>0</v>
      </c>
      <c r="F27" s="51">
        <f t="shared" si="0"/>
        <v>0</v>
      </c>
      <c r="G27" s="52"/>
    </row>
    <row r="28" spans="1:7" ht="18.75" x14ac:dyDescent="0.3">
      <c r="A28" s="47">
        <v>12</v>
      </c>
      <c r="B28" s="48" t="s">
        <v>44</v>
      </c>
      <c r="C28" s="49" t="s">
        <v>4</v>
      </c>
      <c r="D28" s="55">
        <v>0</v>
      </c>
      <c r="E28" s="53">
        <v>0</v>
      </c>
      <c r="F28" s="51">
        <f t="shared" si="0"/>
        <v>0</v>
      </c>
      <c r="G28" s="52"/>
    </row>
    <row r="29" spans="1:7" ht="18.75" x14ac:dyDescent="0.3">
      <c r="A29" s="47"/>
      <c r="B29" s="48"/>
      <c r="C29" s="49"/>
      <c r="D29" s="55"/>
      <c r="E29" s="59"/>
      <c r="F29" s="51"/>
      <c r="G29" s="52" t="s">
        <v>126</v>
      </c>
    </row>
    <row r="30" spans="1:7" ht="18.75" x14ac:dyDescent="0.3">
      <c r="A30" s="47"/>
      <c r="B30" s="223" t="s">
        <v>134</v>
      </c>
      <c r="C30" s="49"/>
      <c r="D30" s="55"/>
      <c r="E30" s="53"/>
      <c r="F30" s="51"/>
      <c r="G30" s="52"/>
    </row>
    <row r="31" spans="1:7" ht="18.75" x14ac:dyDescent="0.3">
      <c r="A31" s="47">
        <v>1</v>
      </c>
      <c r="B31" s="48" t="s">
        <v>68</v>
      </c>
      <c r="C31" s="49" t="s">
        <v>27</v>
      </c>
      <c r="D31" s="175">
        <v>566</v>
      </c>
      <c r="E31" s="81">
        <v>2.2000000000000002</v>
      </c>
      <c r="F31" s="84">
        <f t="shared" ref="F31:F33" si="1">D31*E31</f>
        <v>1245.2</v>
      </c>
      <c r="G31" s="52"/>
    </row>
    <row r="32" spans="1:7" ht="18.75" x14ac:dyDescent="0.3">
      <c r="A32" s="47">
        <v>2</v>
      </c>
      <c r="B32" s="48" t="s">
        <v>52</v>
      </c>
      <c r="C32" s="49" t="s">
        <v>4</v>
      </c>
      <c r="D32" s="175">
        <v>12190</v>
      </c>
      <c r="E32" s="82">
        <v>0.42</v>
      </c>
      <c r="F32" s="84">
        <f t="shared" si="1"/>
        <v>5119.8</v>
      </c>
      <c r="G32" s="52"/>
    </row>
    <row r="33" spans="1:7" ht="18.75" x14ac:dyDescent="0.3">
      <c r="A33" s="47">
        <v>3</v>
      </c>
      <c r="B33" s="48" t="s">
        <v>113</v>
      </c>
      <c r="C33" s="49" t="s">
        <v>4</v>
      </c>
      <c r="D33" s="175">
        <v>15266</v>
      </c>
      <c r="E33" s="82">
        <v>0.22</v>
      </c>
      <c r="F33" s="84">
        <f t="shared" si="1"/>
        <v>3358.52</v>
      </c>
      <c r="G33" s="52"/>
    </row>
    <row r="34" spans="1:7" ht="18.75" x14ac:dyDescent="0.3">
      <c r="A34" s="47">
        <v>4</v>
      </c>
      <c r="B34" s="48" t="s">
        <v>172</v>
      </c>
      <c r="C34" s="49" t="s">
        <v>4</v>
      </c>
      <c r="D34" s="175">
        <v>152</v>
      </c>
      <c r="E34" s="82"/>
      <c r="F34" s="84"/>
      <c r="G34" s="52"/>
    </row>
    <row r="35" spans="1:7" ht="18.75" x14ac:dyDescent="0.3">
      <c r="A35" s="47"/>
      <c r="B35" s="48"/>
      <c r="C35" s="49"/>
      <c r="D35" s="55"/>
      <c r="E35" s="82"/>
      <c r="F35" s="84"/>
      <c r="G35" s="52"/>
    </row>
    <row r="36" spans="1:7" ht="19.5" x14ac:dyDescent="0.3">
      <c r="A36" s="345" t="s">
        <v>21</v>
      </c>
      <c r="B36" s="346"/>
      <c r="C36" s="228"/>
      <c r="D36" s="229"/>
      <c r="E36" s="229"/>
      <c r="F36" s="230">
        <f>SUM(F17:F33)</f>
        <v>16983.52</v>
      </c>
      <c r="G36" s="231"/>
    </row>
    <row r="37" spans="1:7" ht="19.5" x14ac:dyDescent="0.3">
      <c r="A37" s="345" t="s">
        <v>22</v>
      </c>
      <c r="B37" s="346"/>
      <c r="C37" s="228"/>
      <c r="D37" s="229"/>
      <c r="E37" s="229"/>
      <c r="F37" s="230">
        <f>F36*0.18</f>
        <v>3057.0335999999998</v>
      </c>
      <c r="G37" s="231"/>
    </row>
    <row r="38" spans="1:7" ht="20.25" thickBot="1" x14ac:dyDescent="0.35">
      <c r="A38" s="347" t="s">
        <v>23</v>
      </c>
      <c r="B38" s="348"/>
      <c r="C38" s="232"/>
      <c r="D38" s="233"/>
      <c r="E38" s="233"/>
      <c r="F38" s="234">
        <f>SUM(F36:F37)</f>
        <v>20040.553599999999</v>
      </c>
      <c r="G38" s="231"/>
    </row>
    <row r="39" spans="1:7" ht="19.5" x14ac:dyDescent="0.3">
      <c r="A39" s="235"/>
      <c r="B39" s="235"/>
      <c r="C39" s="236"/>
      <c r="D39" s="237"/>
      <c r="E39" s="237"/>
      <c r="F39" s="238"/>
      <c r="G39" s="231"/>
    </row>
    <row r="40" spans="1:7" ht="19.5" x14ac:dyDescent="0.3">
      <c r="A40" s="235"/>
      <c r="B40" s="235"/>
      <c r="C40" s="236"/>
      <c r="D40" s="237"/>
      <c r="E40" s="237"/>
      <c r="F40" s="238"/>
      <c r="G40" s="231"/>
    </row>
    <row r="41" spans="1:7" ht="19.5" x14ac:dyDescent="0.3">
      <c r="A41" s="235"/>
      <c r="B41" s="235"/>
      <c r="C41" s="236"/>
      <c r="D41" s="237"/>
      <c r="E41" s="237"/>
      <c r="F41" s="238"/>
      <c r="G41" s="231"/>
    </row>
    <row r="42" spans="1:7" ht="18.75" x14ac:dyDescent="0.3">
      <c r="A42" s="213"/>
      <c r="B42" s="239"/>
      <c r="C42" s="216"/>
      <c r="D42" s="240"/>
      <c r="E42" s="240"/>
      <c r="F42" s="241"/>
      <c r="G42" s="52"/>
    </row>
    <row r="43" spans="1:7" ht="18.75" x14ac:dyDescent="0.3">
      <c r="A43" s="349" t="s">
        <v>29</v>
      </c>
      <c r="B43" s="349"/>
      <c r="C43" s="349"/>
      <c r="D43" s="349"/>
      <c r="E43" s="349"/>
      <c r="F43" s="349"/>
      <c r="G43" s="242"/>
    </row>
    <row r="44" spans="1:7" ht="18.75" x14ac:dyDescent="0.3">
      <c r="A44" s="213"/>
      <c r="B44" s="239"/>
      <c r="C44" s="243"/>
      <c r="D44" s="244"/>
      <c r="E44" s="243" t="s">
        <v>31</v>
      </c>
      <c r="F44" s="243"/>
      <c r="G44" s="52"/>
    </row>
    <row r="45" spans="1:7" ht="18.75" x14ac:dyDescent="0.3">
      <c r="A45" s="52"/>
      <c r="B45" s="52"/>
      <c r="C45" s="243"/>
      <c r="D45" s="244"/>
      <c r="E45" s="243"/>
      <c r="F45" s="243"/>
      <c r="G45" s="52"/>
    </row>
    <row r="46" spans="1:7" ht="18.75" x14ac:dyDescent="0.3">
      <c r="A46" s="52"/>
      <c r="B46" s="52"/>
      <c r="C46" s="243"/>
      <c r="D46" s="244"/>
      <c r="E46" s="243"/>
      <c r="F46" s="243"/>
      <c r="G46" s="52"/>
    </row>
    <row r="47" spans="1:7" ht="18.75" x14ac:dyDescent="0.3">
      <c r="A47" s="52"/>
      <c r="B47" s="52"/>
      <c r="C47" s="243"/>
      <c r="D47" s="244"/>
      <c r="E47" s="243"/>
      <c r="F47" s="243"/>
      <c r="G47" s="52"/>
    </row>
    <row r="48" spans="1:7" ht="18.75" x14ac:dyDescent="0.3">
      <c r="A48" s="52"/>
      <c r="B48" s="52"/>
      <c r="C48" s="243"/>
      <c r="D48" s="244"/>
      <c r="E48" s="243"/>
      <c r="F48" s="243"/>
      <c r="G48" s="52"/>
    </row>
    <row r="49" spans="1:7" ht="18.75" x14ac:dyDescent="0.3">
      <c r="A49" s="52"/>
      <c r="B49" s="52"/>
      <c r="C49" s="243"/>
      <c r="D49" s="244"/>
      <c r="E49" s="243"/>
      <c r="F49" s="243"/>
      <c r="G49" s="52"/>
    </row>
    <row r="50" spans="1:7" ht="18.75" x14ac:dyDescent="0.3">
      <c r="A50" s="52"/>
      <c r="B50" s="52"/>
      <c r="C50" s="243"/>
      <c r="D50" s="244"/>
      <c r="E50" s="243"/>
      <c r="F50" s="243"/>
      <c r="G50" s="52"/>
    </row>
    <row r="51" spans="1:7" ht="18.75" x14ac:dyDescent="0.3">
      <c r="A51" s="325"/>
      <c r="B51" s="325"/>
      <c r="C51" s="243"/>
      <c r="D51" s="244"/>
      <c r="E51" s="243"/>
      <c r="F51" s="243"/>
      <c r="G51" s="52"/>
    </row>
    <row r="52" spans="1:7" ht="18.75" x14ac:dyDescent="0.3">
      <c r="A52" s="239"/>
      <c r="B52" s="239" t="s">
        <v>125</v>
      </c>
      <c r="C52" s="243"/>
      <c r="D52" s="244"/>
      <c r="E52" s="243"/>
      <c r="F52" s="243"/>
      <c r="G52" s="52"/>
    </row>
    <row r="53" spans="1:7" ht="18.75" x14ac:dyDescent="0.3">
      <c r="A53" s="326"/>
      <c r="B53" s="326"/>
      <c r="C53" s="243"/>
      <c r="D53" s="244"/>
      <c r="E53" s="243" t="s">
        <v>105</v>
      </c>
      <c r="F53" s="243"/>
      <c r="G53" s="52"/>
    </row>
  </sheetData>
  <mergeCells count="19">
    <mergeCell ref="A53:B53"/>
    <mergeCell ref="B11:F11"/>
    <mergeCell ref="A12:A14"/>
    <mergeCell ref="B12:B14"/>
    <mergeCell ref="C12:C14"/>
    <mergeCell ref="D12:D14"/>
    <mergeCell ref="E12:E14"/>
    <mergeCell ref="F12:F14"/>
    <mergeCell ref="A36:B36"/>
    <mergeCell ref="A37:B37"/>
    <mergeCell ref="A38:B38"/>
    <mergeCell ref="A43:F43"/>
    <mergeCell ref="A51:B51"/>
    <mergeCell ref="A10:F10"/>
    <mergeCell ref="E1:F1"/>
    <mergeCell ref="C3:F3"/>
    <mergeCell ref="C5:F5"/>
    <mergeCell ref="C7:G7"/>
    <mergeCell ref="C8:F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59CBB-714D-4BEE-99EF-44A14779D7A2}">
  <dimension ref="A1:G53"/>
  <sheetViews>
    <sheetView topLeftCell="A20" workbookViewId="0">
      <selection activeCell="N37" sqref="N37"/>
    </sheetView>
  </sheetViews>
  <sheetFormatPr defaultRowHeight="15" x14ac:dyDescent="0.25"/>
  <cols>
    <col min="2" max="2" width="55.7109375" customWidth="1"/>
    <col min="3" max="3" width="19.5703125" customWidth="1"/>
    <col min="4" max="4" width="16.140625" customWidth="1"/>
    <col min="5" max="5" width="14.5703125" customWidth="1"/>
    <col min="6" max="6" width="18.42578125" customWidth="1"/>
  </cols>
  <sheetData>
    <row r="1" spans="1:7" ht="18.75" x14ac:dyDescent="0.3">
      <c r="A1" s="211"/>
      <c r="B1" s="212"/>
      <c r="C1" s="213"/>
      <c r="D1" s="214"/>
      <c r="E1" s="323" t="s">
        <v>9</v>
      </c>
      <c r="F1" s="323"/>
      <c r="G1" s="212"/>
    </row>
    <row r="2" spans="1:7" ht="18.75" x14ac:dyDescent="0.3">
      <c r="A2" s="211"/>
      <c r="B2" s="212" t="s">
        <v>10</v>
      </c>
      <c r="C2" s="213"/>
      <c r="D2" s="214" t="s">
        <v>114</v>
      </c>
      <c r="E2" s="215"/>
      <c r="F2" s="215"/>
      <c r="G2" s="212"/>
    </row>
    <row r="3" spans="1:7" ht="18.75" x14ac:dyDescent="0.3">
      <c r="A3" s="216"/>
      <c r="B3" s="217"/>
      <c r="C3" s="324"/>
      <c r="D3" s="324"/>
      <c r="E3" s="324"/>
      <c r="F3" s="324"/>
      <c r="G3" s="212"/>
    </row>
    <row r="4" spans="1:7" ht="18.75" x14ac:dyDescent="0.3">
      <c r="A4" s="216"/>
      <c r="B4" s="218" t="s">
        <v>11</v>
      </c>
      <c r="C4" s="213"/>
      <c r="D4" s="214" t="s">
        <v>114</v>
      </c>
      <c r="E4" s="215"/>
      <c r="F4" s="215"/>
      <c r="G4" s="212"/>
    </row>
    <row r="5" spans="1:7" ht="18.75" x14ac:dyDescent="0.3">
      <c r="A5" s="211"/>
      <c r="B5" s="218"/>
      <c r="C5" s="324"/>
      <c r="D5" s="324"/>
      <c r="E5" s="324"/>
      <c r="F5" s="324"/>
      <c r="G5" s="212"/>
    </row>
    <row r="6" spans="1:7" ht="18.75" x14ac:dyDescent="0.3">
      <c r="A6" s="211"/>
      <c r="B6" s="218"/>
      <c r="C6" s="219"/>
      <c r="D6" s="219"/>
      <c r="E6" s="219"/>
      <c r="F6" s="219"/>
      <c r="G6" s="212"/>
    </row>
    <row r="7" spans="1:7" ht="18.75" x14ac:dyDescent="0.25">
      <c r="A7" s="216"/>
      <c r="B7" s="220" t="s">
        <v>12</v>
      </c>
      <c r="C7" s="325" t="s">
        <v>24</v>
      </c>
      <c r="D7" s="325"/>
      <c r="E7" s="325"/>
      <c r="F7" s="325"/>
      <c r="G7" s="325"/>
    </row>
    <row r="8" spans="1:7" ht="18.75" x14ac:dyDescent="0.3">
      <c r="A8" s="211"/>
      <c r="B8" s="220" t="s">
        <v>13</v>
      </c>
      <c r="C8" s="324" t="s">
        <v>74</v>
      </c>
      <c r="D8" s="324"/>
      <c r="E8" s="324"/>
      <c r="F8" s="324"/>
      <c r="G8" s="212"/>
    </row>
    <row r="9" spans="1:7" ht="18.75" x14ac:dyDescent="0.3">
      <c r="A9" s="211"/>
      <c r="B9" s="220"/>
      <c r="C9" s="324"/>
      <c r="D9" s="324"/>
      <c r="E9" s="324"/>
      <c r="F9" s="324"/>
      <c r="G9" s="212"/>
    </row>
    <row r="10" spans="1:7" ht="18.75" x14ac:dyDescent="0.3">
      <c r="A10" s="322" t="s">
        <v>99</v>
      </c>
      <c r="B10" s="322"/>
      <c r="C10" s="322"/>
      <c r="D10" s="322"/>
      <c r="E10" s="322"/>
      <c r="F10" s="322"/>
      <c r="G10" s="52"/>
    </row>
    <row r="11" spans="1:7" ht="19.5" thickBot="1" x14ac:dyDescent="0.35">
      <c r="A11" s="213"/>
      <c r="B11" s="322" t="s">
        <v>14</v>
      </c>
      <c r="C11" s="322"/>
      <c r="D11" s="322"/>
      <c r="E11" s="322"/>
      <c r="F11" s="322"/>
      <c r="G11" s="52"/>
    </row>
    <row r="12" spans="1:7" ht="18.75" x14ac:dyDescent="0.3">
      <c r="A12" s="327" t="s">
        <v>15</v>
      </c>
      <c r="B12" s="330" t="s">
        <v>0</v>
      </c>
      <c r="C12" s="333" t="s">
        <v>16</v>
      </c>
      <c r="D12" s="336" t="s">
        <v>17</v>
      </c>
      <c r="E12" s="339" t="s">
        <v>18</v>
      </c>
      <c r="F12" s="342"/>
      <c r="G12" s="52"/>
    </row>
    <row r="13" spans="1:7" ht="18.75" x14ac:dyDescent="0.3">
      <c r="A13" s="328"/>
      <c r="B13" s="331"/>
      <c r="C13" s="334"/>
      <c r="D13" s="337"/>
      <c r="E13" s="340"/>
      <c r="F13" s="343"/>
      <c r="G13" s="52"/>
    </row>
    <row r="14" spans="1:7" ht="19.5" thickBot="1" x14ac:dyDescent="0.35">
      <c r="A14" s="329"/>
      <c r="B14" s="332"/>
      <c r="C14" s="335"/>
      <c r="D14" s="338"/>
      <c r="E14" s="341"/>
      <c r="F14" s="344"/>
      <c r="G14" s="52"/>
    </row>
    <row r="15" spans="1:7" ht="18.75" x14ac:dyDescent="0.3">
      <c r="A15" s="221">
        <v>1</v>
      </c>
      <c r="B15" s="222">
        <v>2</v>
      </c>
      <c r="C15" s="223">
        <v>3</v>
      </c>
      <c r="D15" s="224">
        <v>4</v>
      </c>
      <c r="E15" s="225">
        <v>5</v>
      </c>
      <c r="F15" s="226">
        <v>6</v>
      </c>
      <c r="G15" s="52"/>
    </row>
    <row r="16" spans="1:7" ht="73.150000000000006" customHeight="1" x14ac:dyDescent="0.3">
      <c r="A16" s="221"/>
      <c r="B16" s="223" t="s">
        <v>145</v>
      </c>
      <c r="C16" s="223"/>
      <c r="D16" s="227"/>
      <c r="E16" s="225"/>
      <c r="F16" s="226"/>
      <c r="G16" s="52"/>
    </row>
    <row r="17" spans="1:7" ht="58.15" customHeight="1" x14ac:dyDescent="0.3">
      <c r="A17" s="47">
        <v>1</v>
      </c>
      <c r="B17" s="57" t="s">
        <v>146</v>
      </c>
      <c r="C17" s="49" t="s">
        <v>27</v>
      </c>
      <c r="D17" s="55">
        <v>36</v>
      </c>
      <c r="E17" s="66">
        <v>10</v>
      </c>
      <c r="F17" s="51">
        <f t="shared" ref="F17:F28" si="0">D17*E17</f>
        <v>360</v>
      </c>
      <c r="G17" s="52"/>
    </row>
    <row r="18" spans="1:7" ht="18.75" x14ac:dyDescent="0.3">
      <c r="A18" s="47">
        <v>2</v>
      </c>
      <c r="B18" s="54" t="s">
        <v>38</v>
      </c>
      <c r="C18" s="49" t="s">
        <v>20</v>
      </c>
      <c r="D18" s="55">
        <v>58</v>
      </c>
      <c r="E18" s="66">
        <v>70</v>
      </c>
      <c r="F18" s="51">
        <f t="shared" si="0"/>
        <v>4060</v>
      </c>
      <c r="G18" s="52"/>
    </row>
    <row r="19" spans="1:7" ht="18.75" x14ac:dyDescent="0.3">
      <c r="A19" s="47">
        <v>3</v>
      </c>
      <c r="B19" s="48" t="s">
        <v>152</v>
      </c>
      <c r="C19" s="49" t="s">
        <v>1</v>
      </c>
      <c r="D19" s="55"/>
      <c r="E19" s="53">
        <v>0</v>
      </c>
      <c r="F19" s="51">
        <f t="shared" si="0"/>
        <v>0</v>
      </c>
      <c r="G19" s="52"/>
    </row>
    <row r="20" spans="1:7" ht="18.75" x14ac:dyDescent="0.3">
      <c r="A20" s="47">
        <v>4</v>
      </c>
      <c r="B20" s="48" t="s">
        <v>153</v>
      </c>
      <c r="C20" s="49" t="s">
        <v>1</v>
      </c>
      <c r="D20" s="68"/>
      <c r="E20" s="69">
        <v>0</v>
      </c>
      <c r="F20" s="51">
        <f t="shared" si="0"/>
        <v>0</v>
      </c>
      <c r="G20" s="52"/>
    </row>
    <row r="21" spans="1:7" ht="18.75" x14ac:dyDescent="0.3">
      <c r="A21" s="47">
        <v>5</v>
      </c>
      <c r="B21" s="48" t="s">
        <v>43</v>
      </c>
      <c r="C21" s="49" t="s">
        <v>5</v>
      </c>
      <c r="D21" s="55">
        <v>1.8</v>
      </c>
      <c r="E21" s="53"/>
      <c r="F21" s="51">
        <f t="shared" si="0"/>
        <v>0</v>
      </c>
      <c r="G21" s="52"/>
    </row>
    <row r="22" spans="1:7" ht="18.75" x14ac:dyDescent="0.3">
      <c r="A22" s="47">
        <v>6</v>
      </c>
      <c r="B22" s="48" t="s">
        <v>147</v>
      </c>
      <c r="C22" s="49" t="s">
        <v>5</v>
      </c>
      <c r="D22" s="55">
        <v>24</v>
      </c>
      <c r="E22" s="53"/>
      <c r="F22" s="51">
        <f t="shared" si="0"/>
        <v>0</v>
      </c>
      <c r="G22" s="52"/>
    </row>
    <row r="23" spans="1:7" ht="18.75" x14ac:dyDescent="0.3">
      <c r="A23" s="47">
        <v>7</v>
      </c>
      <c r="B23" s="48" t="s">
        <v>32</v>
      </c>
      <c r="C23" s="49" t="s">
        <v>33</v>
      </c>
      <c r="D23" s="55">
        <v>70</v>
      </c>
      <c r="E23" s="53">
        <v>0</v>
      </c>
      <c r="F23" s="51">
        <f t="shared" si="0"/>
        <v>0</v>
      </c>
      <c r="G23" s="52"/>
    </row>
    <row r="24" spans="1:7" ht="18.75" x14ac:dyDescent="0.3">
      <c r="A24" s="47">
        <v>8</v>
      </c>
      <c r="B24" s="48" t="s">
        <v>121</v>
      </c>
      <c r="C24" s="49" t="s">
        <v>33</v>
      </c>
      <c r="D24" s="55">
        <v>50</v>
      </c>
      <c r="E24" s="53">
        <v>0</v>
      </c>
      <c r="F24" s="51">
        <f t="shared" si="0"/>
        <v>0</v>
      </c>
      <c r="G24" s="52"/>
    </row>
    <row r="25" spans="1:7" ht="18.75" x14ac:dyDescent="0.3">
      <c r="A25" s="47">
        <v>9</v>
      </c>
      <c r="B25" s="48" t="s">
        <v>34</v>
      </c>
      <c r="C25" s="49" t="s">
        <v>33</v>
      </c>
      <c r="D25" s="55"/>
      <c r="E25" s="53">
        <v>0</v>
      </c>
      <c r="F25" s="51">
        <f t="shared" si="0"/>
        <v>0</v>
      </c>
      <c r="G25" s="52"/>
    </row>
    <row r="26" spans="1:7" ht="18.75" x14ac:dyDescent="0.3">
      <c r="A26" s="47">
        <v>10</v>
      </c>
      <c r="B26" s="48" t="s">
        <v>35</v>
      </c>
      <c r="C26" s="49" t="s">
        <v>4</v>
      </c>
      <c r="D26" s="55">
        <v>0</v>
      </c>
      <c r="E26" s="53">
        <v>0</v>
      </c>
      <c r="F26" s="51">
        <f t="shared" si="0"/>
        <v>0</v>
      </c>
      <c r="G26" s="52"/>
    </row>
    <row r="27" spans="1:7" ht="18.75" x14ac:dyDescent="0.3">
      <c r="A27" s="47">
        <v>11</v>
      </c>
      <c r="B27" s="48" t="s">
        <v>36</v>
      </c>
      <c r="C27" s="49" t="s">
        <v>33</v>
      </c>
      <c r="D27" s="55">
        <v>8</v>
      </c>
      <c r="E27" s="53">
        <v>0</v>
      </c>
      <c r="F27" s="51">
        <f t="shared" si="0"/>
        <v>0</v>
      </c>
      <c r="G27" s="52"/>
    </row>
    <row r="28" spans="1:7" ht="18.75" x14ac:dyDescent="0.3">
      <c r="A28" s="47">
        <v>12</v>
      </c>
      <c r="B28" s="48" t="s">
        <v>44</v>
      </c>
      <c r="C28" s="49" t="s">
        <v>4</v>
      </c>
      <c r="D28" s="55">
        <v>0</v>
      </c>
      <c r="E28" s="53">
        <v>0</v>
      </c>
      <c r="F28" s="51">
        <f t="shared" si="0"/>
        <v>0</v>
      </c>
      <c r="G28" s="52"/>
    </row>
    <row r="29" spans="1:7" ht="18.75" x14ac:dyDescent="0.3">
      <c r="A29" s="47"/>
      <c r="B29" s="48"/>
      <c r="C29" s="49"/>
      <c r="D29" s="55"/>
      <c r="E29" s="59"/>
      <c r="F29" s="51"/>
      <c r="G29" s="52" t="s">
        <v>126</v>
      </c>
    </row>
    <row r="30" spans="1:7" ht="18.75" x14ac:dyDescent="0.3">
      <c r="A30" s="47"/>
      <c r="B30" s="48"/>
      <c r="C30" s="49"/>
      <c r="D30" s="55"/>
      <c r="E30" s="82"/>
      <c r="F30" s="84"/>
      <c r="G30" s="52"/>
    </row>
    <row r="31" spans="1:7" ht="19.5" x14ac:dyDescent="0.3">
      <c r="A31" s="345" t="s">
        <v>21</v>
      </c>
      <c r="B31" s="346"/>
      <c r="C31" s="228"/>
      <c r="D31" s="229"/>
      <c r="E31" s="229"/>
      <c r="F31" s="230">
        <f>SUM(F17:F29)</f>
        <v>4420</v>
      </c>
      <c r="G31" s="52"/>
    </row>
    <row r="32" spans="1:7" ht="19.5" x14ac:dyDescent="0.3">
      <c r="A32" s="345" t="s">
        <v>22</v>
      </c>
      <c r="B32" s="346"/>
      <c r="C32" s="228"/>
      <c r="D32" s="229"/>
      <c r="E32" s="229"/>
      <c r="F32" s="230">
        <f>F31*0.18</f>
        <v>795.6</v>
      </c>
      <c r="G32" s="52"/>
    </row>
    <row r="33" spans="1:7" ht="20.25" thickBot="1" x14ac:dyDescent="0.35">
      <c r="A33" s="347" t="s">
        <v>23</v>
      </c>
      <c r="B33" s="348"/>
      <c r="C33" s="232"/>
      <c r="D33" s="233"/>
      <c r="E33" s="233"/>
      <c r="F33" s="234">
        <f>SUM(F31:F32)</f>
        <v>5215.6000000000004</v>
      </c>
      <c r="G33" s="52"/>
    </row>
    <row r="34" spans="1:7" ht="19.5" x14ac:dyDescent="0.3">
      <c r="A34" s="235"/>
      <c r="B34" s="235"/>
      <c r="C34" s="236"/>
      <c r="D34" s="237"/>
      <c r="E34" s="237"/>
      <c r="F34" s="238"/>
      <c r="G34" s="52"/>
    </row>
    <row r="35" spans="1:7" ht="19.5" x14ac:dyDescent="0.3">
      <c r="A35" s="235"/>
      <c r="B35" s="235"/>
      <c r="C35" s="236"/>
      <c r="D35" s="237"/>
      <c r="E35" s="237"/>
      <c r="F35" s="238"/>
      <c r="G35" s="52"/>
    </row>
    <row r="36" spans="1:7" ht="19.5" x14ac:dyDescent="0.3">
      <c r="A36" s="235"/>
      <c r="B36" s="235"/>
      <c r="C36" s="236"/>
      <c r="D36" s="237"/>
      <c r="E36" s="237"/>
      <c r="F36" s="238"/>
      <c r="G36" s="231"/>
    </row>
    <row r="37" spans="1:7" ht="18.75" x14ac:dyDescent="0.3">
      <c r="A37" s="213"/>
      <c r="B37" s="239"/>
      <c r="C37" s="216"/>
      <c r="D37" s="240"/>
      <c r="E37" s="240"/>
      <c r="F37" s="241"/>
      <c r="G37" s="231"/>
    </row>
    <row r="38" spans="1:7" ht="18.75" x14ac:dyDescent="0.3">
      <c r="A38" s="349" t="s">
        <v>29</v>
      </c>
      <c r="B38" s="349"/>
      <c r="C38" s="349"/>
      <c r="D38" s="349"/>
      <c r="E38" s="349"/>
      <c r="F38" s="349"/>
      <c r="G38" s="231"/>
    </row>
    <row r="39" spans="1:7" ht="18.75" x14ac:dyDescent="0.3">
      <c r="A39" s="213"/>
      <c r="B39" s="239"/>
      <c r="C39" s="243"/>
      <c r="D39" s="244"/>
      <c r="E39" s="243" t="s">
        <v>31</v>
      </c>
      <c r="F39" s="243"/>
      <c r="G39" s="231"/>
    </row>
    <row r="40" spans="1:7" ht="18.75" x14ac:dyDescent="0.3">
      <c r="A40" s="52"/>
      <c r="B40" s="52"/>
      <c r="C40" s="243"/>
      <c r="D40" s="244"/>
      <c r="E40" s="243"/>
      <c r="F40" s="243"/>
      <c r="G40" s="231"/>
    </row>
    <row r="41" spans="1:7" ht="18.75" x14ac:dyDescent="0.3">
      <c r="A41" s="52"/>
      <c r="B41" s="52"/>
      <c r="C41" s="243"/>
      <c r="D41" s="244"/>
      <c r="E41" s="243"/>
      <c r="F41" s="243"/>
      <c r="G41" s="231"/>
    </row>
    <row r="42" spans="1:7" ht="18.75" x14ac:dyDescent="0.3">
      <c r="A42" s="52"/>
      <c r="B42" s="52"/>
      <c r="C42" s="243"/>
      <c r="D42" s="244"/>
      <c r="E42" s="243"/>
      <c r="F42" s="243"/>
      <c r="G42" s="52"/>
    </row>
    <row r="43" spans="1:7" ht="18.75" x14ac:dyDescent="0.3">
      <c r="A43" s="52"/>
      <c r="B43" s="52"/>
      <c r="C43" s="243"/>
      <c r="D43" s="244"/>
      <c r="E43" s="243"/>
      <c r="F43" s="243"/>
      <c r="G43" s="242"/>
    </row>
    <row r="44" spans="1:7" ht="18.75" x14ac:dyDescent="0.3">
      <c r="A44" s="52"/>
      <c r="B44" s="52"/>
      <c r="C44" s="243"/>
      <c r="D44" s="244"/>
      <c r="E44" s="243"/>
      <c r="F44" s="243"/>
      <c r="G44" s="52"/>
    </row>
    <row r="45" spans="1:7" ht="18.75" x14ac:dyDescent="0.3">
      <c r="A45" s="52"/>
      <c r="B45" s="52"/>
      <c r="C45" s="243"/>
      <c r="D45" s="244"/>
      <c r="E45" s="243"/>
      <c r="F45" s="243"/>
      <c r="G45" s="52"/>
    </row>
    <row r="46" spans="1:7" ht="18.75" x14ac:dyDescent="0.3">
      <c r="A46" s="325"/>
      <c r="B46" s="325"/>
      <c r="C46" s="243"/>
      <c r="D46" s="244"/>
      <c r="E46" s="243"/>
      <c r="F46" s="243"/>
      <c r="G46" s="52"/>
    </row>
    <row r="47" spans="1:7" ht="18.75" x14ac:dyDescent="0.3">
      <c r="A47" s="239"/>
      <c r="B47" s="239" t="s">
        <v>125</v>
      </c>
      <c r="C47" s="243"/>
      <c r="D47" s="244"/>
      <c r="E47" s="243"/>
      <c r="F47" s="243"/>
      <c r="G47" s="52"/>
    </row>
    <row r="48" spans="1:7" ht="18.75" x14ac:dyDescent="0.3">
      <c r="A48" s="326"/>
      <c r="B48" s="326"/>
      <c r="C48" s="243"/>
      <c r="D48" s="244"/>
      <c r="E48" s="243" t="s">
        <v>105</v>
      </c>
      <c r="F48" s="243"/>
      <c r="G48" s="52"/>
    </row>
    <row r="49" spans="7:7" ht="18.75" x14ac:dyDescent="0.3">
      <c r="G49" s="52"/>
    </row>
    <row r="50" spans="7:7" ht="18.75" x14ac:dyDescent="0.3">
      <c r="G50" s="52"/>
    </row>
    <row r="51" spans="7:7" ht="18.75" x14ac:dyDescent="0.3">
      <c r="G51" s="52"/>
    </row>
    <row r="52" spans="7:7" ht="18.75" x14ac:dyDescent="0.3">
      <c r="G52" s="52"/>
    </row>
    <row r="53" spans="7:7" ht="18.75" x14ac:dyDescent="0.3">
      <c r="G53" s="52"/>
    </row>
  </sheetData>
  <mergeCells count="19">
    <mergeCell ref="A48:B48"/>
    <mergeCell ref="B11:F11"/>
    <mergeCell ref="A12:A14"/>
    <mergeCell ref="B12:B14"/>
    <mergeCell ref="C12:C14"/>
    <mergeCell ref="D12:D14"/>
    <mergeCell ref="E12:E14"/>
    <mergeCell ref="F12:F14"/>
    <mergeCell ref="A31:B31"/>
    <mergeCell ref="A32:B32"/>
    <mergeCell ref="A33:B33"/>
    <mergeCell ref="A38:F38"/>
    <mergeCell ref="A46:B46"/>
    <mergeCell ref="A10:F10"/>
    <mergeCell ref="E1:F1"/>
    <mergeCell ref="C3:F3"/>
    <mergeCell ref="C5:F5"/>
    <mergeCell ref="C7:G7"/>
    <mergeCell ref="C8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3"/>
  <sheetViews>
    <sheetView topLeftCell="A4" zoomScale="50" zoomScaleNormal="50" workbookViewId="0">
      <selection activeCell="B8" sqref="B8"/>
    </sheetView>
  </sheetViews>
  <sheetFormatPr defaultColWidth="9.140625" defaultRowHeight="20.25" x14ac:dyDescent="0.3"/>
  <cols>
    <col min="1" max="1" width="6.42578125" style="6" bestFit="1" customWidth="1"/>
    <col min="2" max="2" width="69" style="5" customWidth="1"/>
    <col min="3" max="3" width="9.140625" style="34" customWidth="1"/>
    <col min="4" max="4" width="11.140625" style="6" customWidth="1"/>
    <col min="5" max="5" width="11.28515625" style="41" customWidth="1"/>
    <col min="6" max="6" width="26.28515625" style="41" customWidth="1"/>
    <col min="7" max="16384" width="9.140625" style="5"/>
  </cols>
  <sheetData>
    <row r="1" spans="1:10" s="2" customFormat="1" ht="18" customHeight="1" x14ac:dyDescent="0.35">
      <c r="A1" s="1"/>
      <c r="C1" s="3"/>
      <c r="D1" s="1"/>
      <c r="E1" s="251" t="s">
        <v>9</v>
      </c>
      <c r="F1" s="251"/>
    </row>
    <row r="2" spans="1:10" s="2" customFormat="1" ht="68.45" customHeight="1" x14ac:dyDescent="0.35">
      <c r="A2" s="1"/>
      <c r="B2" s="115"/>
      <c r="C2" s="3"/>
      <c r="D2" s="1"/>
      <c r="E2" s="88"/>
      <c r="F2" s="88"/>
    </row>
    <row r="3" spans="1:10" s="2" customFormat="1" ht="27.6" customHeight="1" x14ac:dyDescent="0.35">
      <c r="A3" s="34"/>
      <c r="B3" s="118" t="s">
        <v>10</v>
      </c>
      <c r="C3" s="282" t="s">
        <v>75</v>
      </c>
      <c r="D3" s="282"/>
      <c r="E3" s="282"/>
      <c r="F3" s="282"/>
    </row>
    <row r="4" spans="1:10" s="2" customFormat="1" ht="34.9" customHeight="1" x14ac:dyDescent="0.35">
      <c r="A4" s="34"/>
      <c r="B4" s="118"/>
      <c r="C4" s="119"/>
      <c r="D4" s="119"/>
      <c r="E4" s="120"/>
      <c r="F4" s="119"/>
    </row>
    <row r="5" spans="1:10" s="2" customFormat="1" ht="21.6" customHeight="1" x14ac:dyDescent="0.35">
      <c r="A5" s="6"/>
      <c r="B5" s="121" t="s">
        <v>11</v>
      </c>
      <c r="C5" s="282" t="s">
        <v>75</v>
      </c>
      <c r="D5" s="282"/>
      <c r="E5" s="282"/>
      <c r="F5" s="282"/>
    </row>
    <row r="6" spans="1:10" s="2" customFormat="1" ht="10.9" customHeight="1" x14ac:dyDescent="0.35">
      <c r="A6" s="6"/>
      <c r="B6" s="121"/>
      <c r="C6" s="119"/>
      <c r="D6" s="119"/>
      <c r="E6" s="119"/>
      <c r="F6" s="119"/>
    </row>
    <row r="7" spans="1:10" s="4" customFormat="1" ht="25.9" customHeight="1" x14ac:dyDescent="0.35">
      <c r="A7" s="34"/>
      <c r="B7" s="122" t="s">
        <v>12</v>
      </c>
      <c r="C7" s="283" t="s">
        <v>24</v>
      </c>
      <c r="D7" s="283"/>
      <c r="E7" s="283"/>
      <c r="F7" s="283"/>
      <c r="G7" s="283"/>
      <c r="H7" s="2"/>
    </row>
    <row r="8" spans="1:10" s="2" customFormat="1" ht="100.15" customHeight="1" x14ac:dyDescent="0.35">
      <c r="A8" s="6"/>
      <c r="B8" s="122" t="s">
        <v>13</v>
      </c>
      <c r="C8" s="282" t="s">
        <v>74</v>
      </c>
      <c r="D8" s="282"/>
      <c r="E8" s="282"/>
      <c r="F8" s="282"/>
      <c r="J8" s="1"/>
    </row>
    <row r="9" spans="1:10" s="2" customFormat="1" ht="1.1499999999999999" customHeight="1" x14ac:dyDescent="0.35">
      <c r="A9" s="6"/>
      <c r="B9" s="122"/>
      <c r="C9" s="282"/>
      <c r="D9" s="282"/>
      <c r="E9" s="282"/>
      <c r="F9" s="282"/>
      <c r="J9" s="1"/>
    </row>
    <row r="10" spans="1:10" ht="34.9" customHeight="1" x14ac:dyDescent="0.35">
      <c r="A10" s="49">
        <v>3</v>
      </c>
      <c r="B10" s="123" t="s">
        <v>28</v>
      </c>
      <c r="C10" s="124" t="s">
        <v>20</v>
      </c>
      <c r="D10" s="125">
        <v>71</v>
      </c>
      <c r="E10" s="126"/>
      <c r="F10" s="127">
        <f t="shared" ref="F10:F20" si="0">D10*E10</f>
        <v>0</v>
      </c>
      <c r="G10" s="2"/>
      <c r="H10" s="2"/>
      <c r="J10" s="6"/>
    </row>
    <row r="11" spans="1:10" ht="43.15" customHeight="1" x14ac:dyDescent="0.35">
      <c r="A11" s="49">
        <v>8</v>
      </c>
      <c r="B11" s="128" t="s">
        <v>37</v>
      </c>
      <c r="C11" s="124" t="s">
        <v>87</v>
      </c>
      <c r="D11" s="125">
        <v>584</v>
      </c>
      <c r="E11" s="126">
        <v>9.5</v>
      </c>
      <c r="F11" s="127">
        <f t="shared" si="0"/>
        <v>5548</v>
      </c>
      <c r="G11" s="2"/>
      <c r="H11" s="2"/>
      <c r="J11" s="6"/>
    </row>
    <row r="12" spans="1:10" ht="36.6" customHeight="1" x14ac:dyDescent="0.35">
      <c r="A12" s="49">
        <v>9</v>
      </c>
      <c r="B12" s="129" t="s">
        <v>152</v>
      </c>
      <c r="C12" s="124" t="s">
        <v>1</v>
      </c>
      <c r="D12" s="125">
        <v>7.5</v>
      </c>
      <c r="E12" s="130"/>
      <c r="F12" s="127">
        <f t="shared" si="0"/>
        <v>0</v>
      </c>
      <c r="G12" s="2"/>
      <c r="H12" s="2"/>
    </row>
    <row r="13" spans="1:10" ht="21.75" customHeight="1" x14ac:dyDescent="0.35">
      <c r="A13" s="49">
        <v>10</v>
      </c>
      <c r="B13" s="129" t="s">
        <v>151</v>
      </c>
      <c r="C13" s="124" t="s">
        <v>1</v>
      </c>
      <c r="D13" s="125">
        <v>3.81</v>
      </c>
      <c r="E13" s="130"/>
      <c r="F13" s="127">
        <f t="shared" si="0"/>
        <v>0</v>
      </c>
      <c r="G13" s="2"/>
      <c r="H13" s="2"/>
    </row>
    <row r="14" spans="1:10" ht="33" customHeight="1" x14ac:dyDescent="0.35">
      <c r="A14" s="49">
        <v>17</v>
      </c>
      <c r="B14" s="129" t="s">
        <v>150</v>
      </c>
      <c r="C14" s="124" t="s">
        <v>5</v>
      </c>
      <c r="D14" s="131">
        <v>102.5</v>
      </c>
      <c r="E14" s="130"/>
      <c r="F14" s="127">
        <f t="shared" si="0"/>
        <v>0</v>
      </c>
      <c r="G14" s="2"/>
      <c r="H14" s="2"/>
    </row>
    <row r="15" spans="1:10" ht="23.25" x14ac:dyDescent="0.35">
      <c r="A15" s="49">
        <v>18</v>
      </c>
      <c r="B15" s="129" t="s">
        <v>32</v>
      </c>
      <c r="C15" s="124" t="s">
        <v>33</v>
      </c>
      <c r="D15" s="125">
        <v>350</v>
      </c>
      <c r="E15" s="132">
        <v>0</v>
      </c>
      <c r="F15" s="127">
        <f t="shared" si="0"/>
        <v>0</v>
      </c>
      <c r="G15" s="2"/>
      <c r="H15" s="2"/>
    </row>
    <row r="16" spans="1:10" ht="23.25" x14ac:dyDescent="0.35">
      <c r="A16" s="49"/>
      <c r="B16" s="129" t="s">
        <v>121</v>
      </c>
      <c r="C16" s="124" t="s">
        <v>33</v>
      </c>
      <c r="D16" s="125">
        <v>240</v>
      </c>
      <c r="E16" s="132"/>
      <c r="F16" s="127"/>
      <c r="G16" s="2"/>
      <c r="H16" s="2"/>
    </row>
    <row r="17" spans="1:8" ht="23.25" x14ac:dyDescent="0.35">
      <c r="A17" s="49">
        <v>19</v>
      </c>
      <c r="B17" s="129" t="s">
        <v>34</v>
      </c>
      <c r="C17" s="124" t="s">
        <v>33</v>
      </c>
      <c r="D17" s="125">
        <v>350</v>
      </c>
      <c r="E17" s="132">
        <v>0</v>
      </c>
      <c r="F17" s="127">
        <f t="shared" si="0"/>
        <v>0</v>
      </c>
      <c r="G17" s="2"/>
      <c r="H17" s="2"/>
    </row>
    <row r="18" spans="1:8" s="52" customFormat="1" ht="23.25" x14ac:dyDescent="0.35">
      <c r="A18" s="49">
        <v>20</v>
      </c>
      <c r="B18" s="129" t="s">
        <v>35</v>
      </c>
      <c r="C18" s="124" t="s">
        <v>4</v>
      </c>
      <c r="D18" s="125">
        <v>2000</v>
      </c>
      <c r="E18" s="132">
        <v>0</v>
      </c>
      <c r="F18" s="127">
        <f t="shared" si="0"/>
        <v>0</v>
      </c>
      <c r="G18" s="2"/>
      <c r="H18" s="2"/>
    </row>
    <row r="19" spans="1:8" s="52" customFormat="1" ht="23.25" x14ac:dyDescent="0.35">
      <c r="A19" s="49">
        <v>21</v>
      </c>
      <c r="B19" s="129" t="s">
        <v>36</v>
      </c>
      <c r="C19" s="124" t="s">
        <v>33</v>
      </c>
      <c r="D19" s="125">
        <v>80</v>
      </c>
      <c r="E19" s="132">
        <v>0</v>
      </c>
      <c r="F19" s="127">
        <f t="shared" si="0"/>
        <v>0</v>
      </c>
      <c r="G19" s="2"/>
      <c r="H19" s="2"/>
    </row>
    <row r="20" spans="1:8" s="52" customFormat="1" ht="23.25" x14ac:dyDescent="0.35">
      <c r="A20" s="49">
        <v>22</v>
      </c>
      <c r="B20" s="129"/>
      <c r="C20" s="124"/>
      <c r="D20" s="125">
        <v>0</v>
      </c>
      <c r="E20" s="132">
        <v>0</v>
      </c>
      <c r="F20" s="133">
        <f t="shared" si="0"/>
        <v>0</v>
      </c>
      <c r="G20" s="2"/>
      <c r="H20" s="2"/>
    </row>
    <row r="21" spans="1:8" s="52" customFormat="1" ht="23.25" x14ac:dyDescent="0.35">
      <c r="A21" s="49">
        <v>23</v>
      </c>
      <c r="B21" s="129"/>
      <c r="C21" s="124"/>
      <c r="D21" s="125"/>
      <c r="E21" s="134"/>
      <c r="F21" s="133"/>
      <c r="G21" s="2"/>
      <c r="H21" s="2"/>
    </row>
    <row r="22" spans="1:8" s="52" customFormat="1" ht="23.25" x14ac:dyDescent="0.35">
      <c r="A22" s="112" t="s">
        <v>21</v>
      </c>
      <c r="B22" s="123"/>
      <c r="C22" s="124"/>
      <c r="D22" s="125"/>
      <c r="E22" s="134"/>
      <c r="F22" s="133"/>
      <c r="G22" s="2"/>
      <c r="H22" s="2"/>
    </row>
    <row r="23" spans="1:8" s="52" customFormat="1" ht="23.25" x14ac:dyDescent="0.35">
      <c r="A23" s="112" t="s">
        <v>22</v>
      </c>
      <c r="B23" s="112"/>
      <c r="C23" s="21"/>
      <c r="D23" s="21"/>
      <c r="E23" s="22"/>
      <c r="F23" s="116">
        <f>SUM(F9:F22)</f>
        <v>5548</v>
      </c>
      <c r="G23" s="24"/>
      <c r="H23" s="24"/>
    </row>
    <row r="24" spans="1:8" s="52" customFormat="1" ht="23.25" x14ac:dyDescent="0.35">
      <c r="A24" s="112" t="s">
        <v>23</v>
      </c>
      <c r="B24" s="112"/>
      <c r="C24" s="21"/>
      <c r="D24" s="21"/>
      <c r="E24" s="22"/>
      <c r="F24" s="116">
        <f>F23*0.18</f>
        <v>998.64</v>
      </c>
      <c r="G24" s="24"/>
      <c r="H24" s="24"/>
    </row>
    <row r="25" spans="1:8" s="52" customFormat="1" ht="23.25" x14ac:dyDescent="0.35">
      <c r="A25" s="117"/>
      <c r="B25" s="112"/>
      <c r="C25" s="21"/>
      <c r="D25" s="21"/>
      <c r="E25" s="22"/>
      <c r="F25" s="116">
        <f>SUM(F23:F24)</f>
        <v>6546.64</v>
      </c>
      <c r="G25" s="24"/>
      <c r="H25" s="24"/>
    </row>
    <row r="26" spans="1:8" s="52" customFormat="1" ht="23.25" x14ac:dyDescent="0.35">
      <c r="A26" s="28"/>
      <c r="B26" s="135"/>
      <c r="C26" s="136"/>
      <c r="D26" s="136"/>
      <c r="E26" s="137"/>
      <c r="F26" s="138"/>
      <c r="G26" s="24"/>
      <c r="H26" s="24"/>
    </row>
    <row r="27" spans="1:8" s="52" customFormat="1" ht="23.25" x14ac:dyDescent="0.35">
      <c r="A27" s="28"/>
      <c r="B27" s="135"/>
      <c r="C27" s="136"/>
      <c r="D27" s="136"/>
      <c r="E27" s="137"/>
      <c r="F27" s="138"/>
      <c r="G27" s="24"/>
      <c r="H27" s="24"/>
    </row>
    <row r="28" spans="1:8" s="52" customFormat="1" ht="23.25" x14ac:dyDescent="0.35">
      <c r="A28" s="147"/>
      <c r="B28" s="135"/>
      <c r="C28" s="136"/>
      <c r="D28" s="136"/>
      <c r="E28" s="137"/>
      <c r="F28" s="138"/>
      <c r="G28" s="24"/>
      <c r="H28" s="24"/>
    </row>
    <row r="29" spans="1:8" ht="23.25" x14ac:dyDescent="0.35">
      <c r="A29" s="142" t="s">
        <v>29</v>
      </c>
      <c r="B29" s="139"/>
      <c r="C29" s="3"/>
      <c r="D29" s="3"/>
      <c r="E29" s="140"/>
      <c r="F29" s="141"/>
      <c r="G29" s="2"/>
      <c r="H29" s="2"/>
    </row>
    <row r="30" spans="1:8" ht="23.25" x14ac:dyDescent="0.35">
      <c r="A30" s="147"/>
      <c r="B30" s="142"/>
      <c r="C30" s="142"/>
      <c r="D30" s="142"/>
      <c r="E30" s="142"/>
      <c r="F30" s="142"/>
      <c r="G30" s="143"/>
      <c r="H30" s="143"/>
    </row>
    <row r="31" spans="1:8" s="24" customFormat="1" ht="21.75" customHeight="1" x14ac:dyDescent="0.35">
      <c r="A31" s="2"/>
      <c r="B31" s="139"/>
      <c r="C31" s="144"/>
      <c r="D31" s="144"/>
      <c r="E31" s="144" t="s">
        <v>31</v>
      </c>
      <c r="F31" s="144"/>
      <c r="G31" s="2"/>
      <c r="H31" s="2"/>
    </row>
    <row r="32" spans="1:8" s="24" customFormat="1" ht="21.75" customHeight="1" x14ac:dyDescent="0.35">
      <c r="A32" s="2"/>
      <c r="B32" s="2"/>
      <c r="C32" s="144"/>
      <c r="D32" s="144"/>
      <c r="E32" s="144"/>
      <c r="F32" s="144"/>
      <c r="G32" s="2"/>
      <c r="H32" s="2"/>
    </row>
    <row r="33" spans="1:8" s="24" customFormat="1" ht="21.75" customHeight="1" x14ac:dyDescent="0.35">
      <c r="A33" s="2"/>
      <c r="B33" s="2"/>
      <c r="C33" s="144"/>
      <c r="D33" s="144"/>
      <c r="E33" s="144"/>
      <c r="F33" s="144"/>
      <c r="G33" s="2"/>
      <c r="H33" s="2"/>
    </row>
    <row r="34" spans="1:8" s="32" customFormat="1" ht="18.75" customHeight="1" x14ac:dyDescent="0.35">
      <c r="A34" s="2"/>
      <c r="B34" s="2"/>
      <c r="C34" s="144"/>
      <c r="D34" s="144"/>
      <c r="E34" s="144"/>
      <c r="F34" s="144"/>
      <c r="G34" s="2"/>
      <c r="H34" s="2"/>
    </row>
    <row r="35" spans="1:8" s="32" customFormat="1" ht="18.75" customHeight="1" x14ac:dyDescent="0.35">
      <c r="A35" s="2"/>
      <c r="B35" s="2"/>
      <c r="C35" s="144"/>
      <c r="D35" s="144"/>
      <c r="E35" s="144"/>
      <c r="F35" s="144"/>
      <c r="G35" s="2"/>
      <c r="H35" s="2"/>
    </row>
    <row r="36" spans="1:8" s="32" customFormat="1" ht="18.75" customHeight="1" x14ac:dyDescent="0.35">
      <c r="A36" s="2"/>
      <c r="B36" s="2"/>
      <c r="C36" s="144"/>
      <c r="D36" s="144"/>
      <c r="E36" s="144"/>
      <c r="F36" s="144"/>
      <c r="G36" s="2"/>
      <c r="H36" s="2"/>
    </row>
    <row r="37" spans="1:8" ht="18.75" customHeight="1" x14ac:dyDescent="0.35">
      <c r="A37" s="139"/>
      <c r="B37" s="2"/>
      <c r="C37" s="144"/>
      <c r="D37" s="144"/>
      <c r="E37" s="144"/>
      <c r="F37" s="144"/>
      <c r="G37" s="2"/>
      <c r="H37" s="2"/>
    </row>
    <row r="38" spans="1:8" s="37" customFormat="1" ht="23.25" x14ac:dyDescent="0.35">
      <c r="A38" s="139"/>
      <c r="B38" s="139"/>
      <c r="C38" s="144"/>
      <c r="D38" s="144"/>
      <c r="E38" s="144"/>
      <c r="F38" s="144"/>
      <c r="G38" s="2"/>
      <c r="H38" s="2"/>
    </row>
    <row r="39" spans="1:8" ht="18.75" customHeight="1" x14ac:dyDescent="0.35">
      <c r="A39" s="145"/>
      <c r="B39" s="139" t="s">
        <v>30</v>
      </c>
      <c r="C39" s="144"/>
      <c r="D39" s="144" t="s">
        <v>88</v>
      </c>
      <c r="E39" s="144"/>
      <c r="F39" s="144"/>
      <c r="G39" s="2"/>
      <c r="H39" s="2"/>
    </row>
    <row r="40" spans="1:8" ht="15.75" customHeight="1" x14ac:dyDescent="0.35">
      <c r="A40" s="142"/>
      <c r="B40" s="145"/>
      <c r="C40" s="144"/>
      <c r="D40" s="144"/>
      <c r="E40" s="144"/>
      <c r="F40" s="144"/>
      <c r="G40" s="2"/>
      <c r="H40" s="2"/>
    </row>
    <row r="41" spans="1:8" ht="15.75" customHeight="1" x14ac:dyDescent="0.35">
      <c r="A41" s="111"/>
      <c r="B41" s="142"/>
      <c r="C41" s="285"/>
      <c r="D41" s="285"/>
      <c r="E41" s="285"/>
      <c r="F41" s="285"/>
      <c r="G41" s="2"/>
      <c r="H41" s="2"/>
    </row>
    <row r="42" spans="1:8" ht="15.75" customHeight="1" x14ac:dyDescent="0.35">
      <c r="A42" s="38"/>
      <c r="B42" s="146"/>
      <c r="C42" s="142"/>
      <c r="D42" s="147"/>
      <c r="E42" s="284"/>
      <c r="F42" s="284"/>
      <c r="G42" s="2"/>
      <c r="H42" s="2"/>
    </row>
    <row r="43" spans="1:8" ht="15.75" customHeight="1" x14ac:dyDescent="0.35">
      <c r="A43" s="38"/>
      <c r="B43" s="142"/>
      <c r="C43" s="142"/>
      <c r="D43" s="148"/>
      <c r="E43" s="284"/>
      <c r="F43" s="284"/>
      <c r="G43" s="2"/>
      <c r="H43" s="2"/>
    </row>
    <row r="44" spans="1:8" ht="15.75" customHeight="1" x14ac:dyDescent="0.35">
      <c r="A44" s="110"/>
      <c r="B44" s="142"/>
      <c r="C44" s="142"/>
      <c r="D44" s="148"/>
      <c r="E44" s="149"/>
      <c r="F44" s="149"/>
      <c r="G44" s="2"/>
      <c r="H44" s="2"/>
    </row>
    <row r="45" spans="1:8" ht="15.75" customHeight="1" x14ac:dyDescent="0.35">
      <c r="A45" s="38"/>
      <c r="B45" s="150"/>
      <c r="C45" s="147"/>
      <c r="D45" s="147"/>
      <c r="E45" s="284"/>
      <c r="F45" s="284"/>
      <c r="G45" s="2"/>
      <c r="H45" s="2"/>
    </row>
    <row r="46" spans="1:8" ht="15.75" customHeight="1" x14ac:dyDescent="0.35">
      <c r="A46" s="37"/>
      <c r="B46" s="142"/>
      <c r="C46" s="142"/>
      <c r="D46" s="148"/>
      <c r="E46" s="284"/>
      <c r="F46" s="284"/>
      <c r="G46" s="2"/>
      <c r="H46" s="2"/>
    </row>
    <row r="47" spans="1:8" ht="15.75" customHeight="1" x14ac:dyDescent="0.35">
      <c r="B47" s="143"/>
      <c r="C47" s="143"/>
      <c r="D47" s="1"/>
      <c r="E47" s="60"/>
      <c r="F47" s="60"/>
      <c r="G47" s="2"/>
      <c r="H47" s="2"/>
    </row>
    <row r="48" spans="1:8" ht="16.5" customHeight="1" x14ac:dyDescent="0.3"/>
    <row r="50" ht="38.25" customHeight="1" x14ac:dyDescent="0.3"/>
    <row r="51" ht="10.5" customHeight="1" x14ac:dyDescent="0.3"/>
    <row r="52" ht="25.5" customHeight="1" x14ac:dyDescent="0.3"/>
    <row r="53" ht="16.5" customHeight="1" x14ac:dyDescent="0.3"/>
  </sheetData>
  <mergeCells count="10">
    <mergeCell ref="E45:F45"/>
    <mergeCell ref="E46:F46"/>
    <mergeCell ref="C41:F41"/>
    <mergeCell ref="E42:F42"/>
    <mergeCell ref="E43:F43"/>
    <mergeCell ref="E1:F1"/>
    <mergeCell ref="C3:F3"/>
    <mergeCell ref="C5:F5"/>
    <mergeCell ref="C7:G7"/>
    <mergeCell ref="C8:F9"/>
  </mergeCells>
  <pageMargins left="0.7" right="0.7" top="0.75" bottom="0.75" header="0.3" footer="0.3"/>
  <pageSetup paperSize="9" orientation="portrait" horizontalDpi="360" verticalDpi="36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1609B-FF36-4B4F-9EAA-B1A75059A1C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6"/>
  <sheetViews>
    <sheetView tabSelected="1" topLeftCell="A14" zoomScale="115" zoomScaleNormal="115" workbookViewId="0">
      <selection activeCell="C9" sqref="C9:F10"/>
    </sheetView>
  </sheetViews>
  <sheetFormatPr defaultColWidth="9.140625" defaultRowHeight="20.25" x14ac:dyDescent="0.3"/>
  <cols>
    <col min="1" max="1" width="3.5703125" style="6" customWidth="1"/>
    <col min="2" max="2" width="40.7109375" style="5" customWidth="1"/>
    <col min="3" max="3" width="7.7109375" style="34" customWidth="1"/>
    <col min="4" max="4" width="9.28515625" style="6" customWidth="1"/>
    <col min="5" max="5" width="7.7109375" style="41" customWidth="1"/>
    <col min="6" max="6" width="16.28515625" style="41" customWidth="1"/>
    <col min="7" max="16384" width="9.140625" style="5"/>
  </cols>
  <sheetData>
    <row r="1" spans="1:10" s="2" customFormat="1" ht="23.25" x14ac:dyDescent="0.35">
      <c r="A1" s="151"/>
      <c r="B1" s="152"/>
      <c r="C1" s="153"/>
      <c r="D1" s="151"/>
      <c r="E1" s="286" t="s">
        <v>9</v>
      </c>
      <c r="F1" s="286"/>
      <c r="G1" s="152"/>
      <c r="H1" s="152"/>
    </row>
    <row r="2" spans="1:10" s="2" customFormat="1" ht="8.4499999999999993" customHeight="1" x14ac:dyDescent="0.35">
      <c r="A2" s="151"/>
      <c r="B2" s="152"/>
      <c r="C2" s="153"/>
      <c r="D2" s="151"/>
      <c r="E2" s="154"/>
      <c r="F2" s="154"/>
      <c r="G2" s="152"/>
      <c r="H2" s="152"/>
    </row>
    <row r="3" spans="1:10" s="2" customFormat="1" ht="9.6" hidden="1" customHeight="1" x14ac:dyDescent="0.35">
      <c r="A3" s="151"/>
      <c r="B3" s="152"/>
      <c r="C3" s="153"/>
      <c r="D3" s="151"/>
      <c r="E3" s="154"/>
      <c r="F3" s="154"/>
      <c r="G3" s="152"/>
      <c r="H3" s="152"/>
    </row>
    <row r="4" spans="1:10" s="2" customFormat="1" ht="21" customHeight="1" x14ac:dyDescent="0.35">
      <c r="A4" s="153"/>
      <c r="B4" s="155" t="s">
        <v>10</v>
      </c>
      <c r="C4" s="287" t="s">
        <v>75</v>
      </c>
      <c r="D4" s="287"/>
      <c r="E4" s="287"/>
      <c r="F4" s="287"/>
      <c r="G4" s="152"/>
      <c r="H4" s="152"/>
    </row>
    <row r="5" spans="1:10" s="2" customFormat="1" ht="10.15" customHeight="1" x14ac:dyDescent="0.35">
      <c r="A5" s="153"/>
      <c r="B5" s="155"/>
      <c r="C5" s="156"/>
      <c r="D5" s="156"/>
      <c r="E5" s="157"/>
      <c r="F5" s="156"/>
      <c r="G5" s="152"/>
      <c r="H5" s="152"/>
    </row>
    <row r="6" spans="1:10" s="2" customFormat="1" ht="31.15" customHeight="1" x14ac:dyDescent="0.35">
      <c r="A6" s="151"/>
      <c r="B6" s="158" t="s">
        <v>11</v>
      </c>
      <c r="C6" s="287" t="s">
        <v>75</v>
      </c>
      <c r="D6" s="287"/>
      <c r="E6" s="287"/>
      <c r="F6" s="287"/>
      <c r="G6" s="152"/>
      <c r="H6" s="152"/>
    </row>
    <row r="7" spans="1:10" s="4" customFormat="1" ht="1.1499999999999999" customHeight="1" x14ac:dyDescent="0.25">
      <c r="A7" s="151"/>
      <c r="B7" s="158"/>
      <c r="C7" s="156"/>
      <c r="D7" s="156"/>
      <c r="E7" s="156"/>
      <c r="F7" s="156"/>
      <c r="G7" s="152"/>
      <c r="H7" s="159"/>
    </row>
    <row r="8" spans="1:10" s="2" customFormat="1" ht="33" customHeight="1" x14ac:dyDescent="0.35">
      <c r="A8" s="153"/>
      <c r="B8" s="160" t="s">
        <v>12</v>
      </c>
      <c r="C8" s="288" t="s">
        <v>24</v>
      </c>
      <c r="D8" s="288"/>
      <c r="E8" s="288"/>
      <c r="F8" s="288"/>
      <c r="G8" s="288"/>
      <c r="H8" s="152"/>
      <c r="J8" s="1"/>
    </row>
    <row r="9" spans="1:10" s="2" customFormat="1" ht="36" customHeight="1" x14ac:dyDescent="0.35">
      <c r="A9" s="151"/>
      <c r="B9" s="160" t="s">
        <v>13</v>
      </c>
      <c r="C9" s="287" t="s">
        <v>74</v>
      </c>
      <c r="D9" s="287"/>
      <c r="E9" s="287"/>
      <c r="F9" s="287"/>
      <c r="G9" s="152"/>
      <c r="H9" s="152"/>
      <c r="J9" s="1"/>
    </row>
    <row r="10" spans="1:10" ht="50.45" customHeight="1" x14ac:dyDescent="0.3">
      <c r="A10" s="151"/>
      <c r="B10" s="160" t="s">
        <v>89</v>
      </c>
      <c r="C10" s="287"/>
      <c r="D10" s="287"/>
      <c r="E10" s="287"/>
      <c r="F10" s="287"/>
      <c r="G10" s="152"/>
      <c r="H10" s="152"/>
      <c r="J10" s="6"/>
    </row>
    <row r="11" spans="1:10" ht="31.15" customHeight="1" thickBot="1" x14ac:dyDescent="0.35">
      <c r="A11" s="161"/>
      <c r="B11" s="290" t="s">
        <v>14</v>
      </c>
      <c r="C11" s="290"/>
      <c r="D11" s="290"/>
      <c r="E11" s="290"/>
      <c r="F11" s="290"/>
      <c r="G11" s="152"/>
      <c r="H11" s="152"/>
      <c r="J11" s="6"/>
    </row>
    <row r="12" spans="1:10" ht="16.5" customHeight="1" x14ac:dyDescent="0.3">
      <c r="A12" s="291" t="s">
        <v>15</v>
      </c>
      <c r="B12" s="294" t="s">
        <v>0</v>
      </c>
      <c r="C12" s="297" t="s">
        <v>16</v>
      </c>
      <c r="D12" s="294" t="s">
        <v>17</v>
      </c>
      <c r="E12" s="300" t="s">
        <v>18</v>
      </c>
      <c r="F12" s="303" t="s">
        <v>19</v>
      </c>
      <c r="G12" s="152"/>
      <c r="H12" s="152"/>
    </row>
    <row r="13" spans="1:10" ht="21.75" customHeight="1" x14ac:dyDescent="0.3">
      <c r="A13" s="292"/>
      <c r="B13" s="295"/>
      <c r="C13" s="298"/>
      <c r="D13" s="295"/>
      <c r="E13" s="301"/>
      <c r="F13" s="304"/>
      <c r="G13" s="152"/>
      <c r="H13" s="152"/>
    </row>
    <row r="14" spans="1:10" ht="33" customHeight="1" thickBot="1" x14ac:dyDescent="0.35">
      <c r="A14" s="293"/>
      <c r="B14" s="296"/>
      <c r="C14" s="299"/>
      <c r="D14" s="296"/>
      <c r="E14" s="302"/>
      <c r="F14" s="305"/>
      <c r="G14" s="152"/>
      <c r="H14" s="152"/>
    </row>
    <row r="15" spans="1:10" ht="23.45" customHeight="1" x14ac:dyDescent="0.3">
      <c r="A15" s="162">
        <v>1</v>
      </c>
      <c r="B15" s="163">
        <v>2</v>
      </c>
      <c r="C15" s="164">
        <v>3</v>
      </c>
      <c r="D15" s="163">
        <v>4</v>
      </c>
      <c r="E15" s="165">
        <v>5</v>
      </c>
      <c r="F15" s="166">
        <v>6</v>
      </c>
      <c r="G15" s="152"/>
      <c r="H15" s="152"/>
    </row>
    <row r="16" spans="1:10" ht="20.45" customHeight="1" x14ac:dyDescent="0.3">
      <c r="A16" s="162"/>
      <c r="B16" s="194" t="s">
        <v>79</v>
      </c>
      <c r="C16" s="164"/>
      <c r="D16" s="163"/>
      <c r="E16" s="165"/>
      <c r="F16" s="166"/>
      <c r="G16" s="152"/>
      <c r="H16" s="152"/>
    </row>
    <row r="17" spans="1:8" s="52" customFormat="1" ht="18.75" x14ac:dyDescent="0.3">
      <c r="A17" s="167">
        <v>1</v>
      </c>
      <c r="B17" s="168" t="s">
        <v>41</v>
      </c>
      <c r="C17" s="169" t="s">
        <v>90</v>
      </c>
      <c r="D17" s="170">
        <v>640</v>
      </c>
      <c r="E17" s="171">
        <v>2</v>
      </c>
      <c r="F17" s="172">
        <f t="shared" ref="F17:F29" si="0">D17*E17</f>
        <v>1280</v>
      </c>
      <c r="G17" s="152"/>
      <c r="H17" s="152"/>
    </row>
    <row r="18" spans="1:8" s="52" customFormat="1" ht="15" customHeight="1" x14ac:dyDescent="0.3">
      <c r="A18" s="167">
        <v>2</v>
      </c>
      <c r="B18" s="168" t="s">
        <v>38</v>
      </c>
      <c r="C18" s="169" t="s">
        <v>20</v>
      </c>
      <c r="D18" s="170">
        <v>986</v>
      </c>
      <c r="E18" s="171">
        <v>90</v>
      </c>
      <c r="F18" s="172">
        <f t="shared" si="0"/>
        <v>88740</v>
      </c>
      <c r="G18" s="152"/>
      <c r="H18" s="152"/>
    </row>
    <row r="19" spans="1:8" s="52" customFormat="1" ht="21" customHeight="1" x14ac:dyDescent="0.3">
      <c r="A19" s="167">
        <v>3</v>
      </c>
      <c r="B19" s="195" t="s">
        <v>80</v>
      </c>
      <c r="C19" s="169"/>
      <c r="D19" s="170"/>
      <c r="E19" s="171"/>
      <c r="F19" s="172"/>
      <c r="G19" s="152"/>
      <c r="H19" s="152"/>
    </row>
    <row r="20" spans="1:8" s="52" customFormat="1" ht="18.75" x14ac:dyDescent="0.3">
      <c r="A20" s="167">
        <v>4</v>
      </c>
      <c r="B20" s="173" t="s">
        <v>152</v>
      </c>
      <c r="C20" s="169" t="s">
        <v>1</v>
      </c>
      <c r="D20" s="170">
        <v>18.5</v>
      </c>
      <c r="E20" s="174">
        <v>0</v>
      </c>
      <c r="F20" s="172">
        <f t="shared" si="0"/>
        <v>0</v>
      </c>
      <c r="G20" s="152"/>
      <c r="H20" s="152"/>
    </row>
    <row r="21" spans="1:8" s="52" customFormat="1" ht="18.75" x14ac:dyDescent="0.3">
      <c r="A21" s="167">
        <v>5</v>
      </c>
      <c r="B21" s="173" t="s">
        <v>153</v>
      </c>
      <c r="C21" s="169" t="s">
        <v>1</v>
      </c>
      <c r="D21" s="170">
        <v>5.4</v>
      </c>
      <c r="E21" s="174">
        <v>0</v>
      </c>
      <c r="F21" s="172">
        <f t="shared" si="0"/>
        <v>0</v>
      </c>
      <c r="G21" s="152"/>
      <c r="H21" s="152"/>
    </row>
    <row r="22" spans="1:8" s="52" customFormat="1" ht="18.75" x14ac:dyDescent="0.3">
      <c r="A22" s="167">
        <v>6</v>
      </c>
      <c r="B22" s="173" t="s">
        <v>147</v>
      </c>
      <c r="C22" s="169" t="s">
        <v>5</v>
      </c>
      <c r="D22" s="175">
        <v>4.46</v>
      </c>
      <c r="E22" s="174">
        <v>0</v>
      </c>
      <c r="F22" s="172">
        <f t="shared" si="0"/>
        <v>0</v>
      </c>
      <c r="G22" s="152"/>
      <c r="H22" s="152"/>
    </row>
    <row r="23" spans="1:8" s="52" customFormat="1" ht="18.75" x14ac:dyDescent="0.3">
      <c r="A23" s="167">
        <v>7</v>
      </c>
      <c r="B23" s="173" t="s">
        <v>42</v>
      </c>
      <c r="C23" s="169" t="s">
        <v>5</v>
      </c>
      <c r="D23" s="175">
        <f>1.64*1.03</f>
        <v>1.6892</v>
      </c>
      <c r="E23" s="174">
        <v>0</v>
      </c>
      <c r="F23" s="172">
        <f t="shared" si="0"/>
        <v>0</v>
      </c>
      <c r="G23" s="152"/>
      <c r="H23" s="152"/>
    </row>
    <row r="24" spans="1:8" s="52" customFormat="1" ht="18.75" x14ac:dyDescent="0.3">
      <c r="A24" s="167">
        <v>8</v>
      </c>
      <c r="B24" s="173" t="s">
        <v>32</v>
      </c>
      <c r="C24" s="169" t="s">
        <v>33</v>
      </c>
      <c r="D24" s="170">
        <v>420</v>
      </c>
      <c r="E24" s="174">
        <v>0</v>
      </c>
      <c r="F24" s="172">
        <f t="shared" si="0"/>
        <v>0</v>
      </c>
      <c r="G24" s="152"/>
      <c r="H24" s="152"/>
    </row>
    <row r="25" spans="1:8" s="52" customFormat="1" ht="18.75" x14ac:dyDescent="0.3">
      <c r="A25" s="167">
        <v>9</v>
      </c>
      <c r="B25" s="173" t="s">
        <v>121</v>
      </c>
      <c r="C25" s="169" t="s">
        <v>33</v>
      </c>
      <c r="D25" s="170">
        <v>340</v>
      </c>
      <c r="E25" s="174">
        <v>0</v>
      </c>
      <c r="F25" s="172">
        <f t="shared" si="0"/>
        <v>0</v>
      </c>
      <c r="G25" s="152"/>
      <c r="H25" s="152"/>
    </row>
    <row r="26" spans="1:8" s="52" customFormat="1" ht="18.75" x14ac:dyDescent="0.3">
      <c r="A26" s="167">
        <v>10</v>
      </c>
      <c r="B26" s="173" t="s">
        <v>34</v>
      </c>
      <c r="C26" s="169" t="s">
        <v>33</v>
      </c>
      <c r="D26" s="170">
        <v>85</v>
      </c>
      <c r="E26" s="174">
        <v>0</v>
      </c>
      <c r="F26" s="172">
        <f t="shared" si="0"/>
        <v>0</v>
      </c>
      <c r="G26" s="152"/>
      <c r="H26" s="152"/>
    </row>
    <row r="27" spans="1:8" s="52" customFormat="1" ht="18.75" x14ac:dyDescent="0.3">
      <c r="A27" s="167">
        <v>11</v>
      </c>
      <c r="B27" s="173" t="s">
        <v>35</v>
      </c>
      <c r="C27" s="169" t="s">
        <v>4</v>
      </c>
      <c r="D27" s="170">
        <v>1620</v>
      </c>
      <c r="E27" s="174">
        <v>0</v>
      </c>
      <c r="F27" s="172">
        <f t="shared" si="0"/>
        <v>0</v>
      </c>
      <c r="G27" s="152"/>
      <c r="H27" s="152"/>
    </row>
    <row r="28" spans="1:8" s="52" customFormat="1" ht="18.75" x14ac:dyDescent="0.3">
      <c r="A28" s="167">
        <v>12</v>
      </c>
      <c r="B28" s="173" t="s">
        <v>36</v>
      </c>
      <c r="C28" s="169" t="s">
        <v>33</v>
      </c>
      <c r="D28" s="170">
        <v>80</v>
      </c>
      <c r="E28" s="174">
        <v>0</v>
      </c>
      <c r="F28" s="172">
        <f t="shared" si="0"/>
        <v>0</v>
      </c>
      <c r="G28" s="152"/>
      <c r="H28" s="152"/>
    </row>
    <row r="29" spans="1:8" s="52" customFormat="1" ht="16.149999999999999" customHeight="1" x14ac:dyDescent="0.3">
      <c r="A29" s="167">
        <v>13</v>
      </c>
      <c r="B29" s="173"/>
      <c r="C29" s="169"/>
      <c r="D29" s="170">
        <v>0</v>
      </c>
      <c r="E29" s="174">
        <v>0</v>
      </c>
      <c r="F29" s="172">
        <f t="shared" si="0"/>
        <v>0</v>
      </c>
      <c r="G29" s="152"/>
      <c r="H29" s="152"/>
    </row>
    <row r="30" spans="1:8" hidden="1" x14ac:dyDescent="0.3">
      <c r="A30" s="167">
        <v>23</v>
      </c>
      <c r="B30" s="173"/>
      <c r="C30" s="169"/>
      <c r="D30" s="170"/>
      <c r="E30" s="176"/>
      <c r="F30" s="177"/>
      <c r="G30" s="152"/>
      <c r="H30" s="152"/>
    </row>
    <row r="31" spans="1:8" hidden="1" x14ac:dyDescent="0.3">
      <c r="A31" s="167">
        <v>24</v>
      </c>
      <c r="B31" s="168"/>
      <c r="C31" s="169"/>
      <c r="D31" s="170"/>
      <c r="E31" s="176"/>
      <c r="F31" s="177"/>
      <c r="G31" s="152"/>
      <c r="H31" s="152"/>
    </row>
    <row r="32" spans="1:8" s="24" customFormat="1" ht="21.75" customHeight="1" x14ac:dyDescent="0.35">
      <c r="A32" s="306" t="s">
        <v>21</v>
      </c>
      <c r="B32" s="307"/>
      <c r="C32" s="178"/>
      <c r="D32" s="178"/>
      <c r="E32" s="179"/>
      <c r="F32" s="180">
        <f>SUM(F17:F31)</f>
        <v>90020</v>
      </c>
      <c r="G32" s="181"/>
      <c r="H32" s="181"/>
    </row>
    <row r="33" spans="1:8" s="24" customFormat="1" ht="21.75" customHeight="1" x14ac:dyDescent="0.35">
      <c r="A33" s="306" t="s">
        <v>22</v>
      </c>
      <c r="B33" s="307"/>
      <c r="C33" s="178"/>
      <c r="D33" s="178"/>
      <c r="E33" s="179"/>
      <c r="F33" s="180">
        <f>F32*0.18</f>
        <v>16203.599999999999</v>
      </c>
      <c r="G33" s="181"/>
      <c r="H33" s="181"/>
    </row>
    <row r="34" spans="1:8" s="24" customFormat="1" ht="21.75" customHeight="1" thickBot="1" x14ac:dyDescent="0.4">
      <c r="A34" s="308" t="s">
        <v>23</v>
      </c>
      <c r="B34" s="309"/>
      <c r="C34" s="182"/>
      <c r="D34" s="182"/>
      <c r="E34" s="183"/>
      <c r="F34" s="184">
        <f>SUM(F32:F33)</f>
        <v>106223.6</v>
      </c>
      <c r="G34" s="181"/>
      <c r="H34" s="181"/>
    </row>
    <row r="35" spans="1:8" s="32" customFormat="1" ht="18.75" customHeight="1" x14ac:dyDescent="0.3">
      <c r="A35" s="185"/>
      <c r="B35" s="185"/>
      <c r="C35" s="186"/>
      <c r="D35" s="186"/>
      <c r="E35" s="187"/>
      <c r="F35" s="188"/>
      <c r="G35" s="181"/>
      <c r="H35" s="181"/>
    </row>
    <row r="36" spans="1:8" s="32" customFormat="1" ht="9.6" customHeight="1" x14ac:dyDescent="0.3">
      <c r="A36" s="185"/>
      <c r="B36" s="185"/>
      <c r="C36" s="186"/>
      <c r="D36" s="186"/>
      <c r="E36" s="187"/>
      <c r="F36" s="188"/>
      <c r="G36" s="181"/>
      <c r="H36" s="181"/>
    </row>
    <row r="37" spans="1:8" s="32" customFormat="1" ht="18.600000000000001" hidden="1" customHeight="1" x14ac:dyDescent="0.3">
      <c r="A37" s="185"/>
      <c r="B37" s="185"/>
      <c r="C37" s="186"/>
      <c r="D37" s="186"/>
      <c r="E37" s="187"/>
      <c r="F37" s="188"/>
      <c r="G37" s="181"/>
      <c r="H37" s="181"/>
    </row>
    <row r="38" spans="1:8" ht="18.600000000000001" hidden="1" customHeight="1" x14ac:dyDescent="0.3">
      <c r="A38" s="161"/>
      <c r="B38" s="189"/>
      <c r="C38" s="153"/>
      <c r="D38" s="153"/>
      <c r="E38" s="190"/>
      <c r="F38" s="191"/>
      <c r="G38" s="152"/>
      <c r="H38" s="152"/>
    </row>
    <row r="39" spans="1:8" s="37" customFormat="1" x14ac:dyDescent="0.3">
      <c r="A39" s="310" t="s">
        <v>91</v>
      </c>
      <c r="B39" s="310"/>
      <c r="C39" s="310"/>
      <c r="D39" s="310"/>
      <c r="E39" s="310"/>
      <c r="F39" s="310"/>
      <c r="G39" s="192"/>
      <c r="H39" s="192"/>
    </row>
    <row r="40" spans="1:8" ht="18.75" customHeight="1" x14ac:dyDescent="0.3">
      <c r="A40" s="161"/>
      <c r="B40" s="189"/>
      <c r="C40" s="193"/>
      <c r="D40" s="193"/>
      <c r="E40" s="193"/>
      <c r="F40" s="193"/>
      <c r="G40" s="152"/>
      <c r="H40" s="152"/>
    </row>
    <row r="41" spans="1:8" ht="15.6" customHeight="1" x14ac:dyDescent="0.3">
      <c r="A41" s="152"/>
      <c r="B41" s="189" t="s">
        <v>30</v>
      </c>
      <c r="C41" s="193" t="s">
        <v>45</v>
      </c>
      <c r="D41" s="246" t="s">
        <v>105</v>
      </c>
      <c r="E41" s="246"/>
      <c r="F41" s="193"/>
      <c r="G41" s="152"/>
      <c r="H41" s="152"/>
    </row>
    <row r="42" spans="1:8" ht="1.9" hidden="1" customHeight="1" x14ac:dyDescent="0.3">
      <c r="A42" s="152"/>
      <c r="B42" s="152"/>
      <c r="C42" s="193"/>
      <c r="D42" s="193"/>
      <c r="E42" s="193"/>
      <c r="F42" s="193"/>
      <c r="G42" s="152"/>
      <c r="H42" s="152"/>
    </row>
    <row r="43" spans="1:8" ht="15.6" hidden="1" customHeight="1" x14ac:dyDescent="0.3">
      <c r="A43" s="152"/>
      <c r="B43" s="152"/>
      <c r="C43" s="193"/>
      <c r="D43" s="193"/>
      <c r="E43" s="193"/>
      <c r="F43" s="193"/>
      <c r="G43" s="152"/>
      <c r="H43" s="152"/>
    </row>
    <row r="44" spans="1:8" ht="15.6" hidden="1" customHeight="1" x14ac:dyDescent="0.3">
      <c r="A44" s="152"/>
      <c r="B44" s="152"/>
      <c r="C44" s="193"/>
      <c r="D44" s="193"/>
      <c r="E44" s="193"/>
      <c r="F44" s="193"/>
      <c r="G44" s="152"/>
      <c r="H44" s="152"/>
    </row>
    <row r="45" spans="1:8" ht="15.6" hidden="1" customHeight="1" x14ac:dyDescent="0.3">
      <c r="A45" s="152"/>
      <c r="B45" s="152"/>
      <c r="C45" s="193"/>
      <c r="D45" s="193"/>
      <c r="E45" s="193"/>
      <c r="F45" s="193"/>
      <c r="G45" s="152"/>
      <c r="H45" s="152"/>
    </row>
    <row r="46" spans="1:8" ht="15.6" hidden="1" customHeight="1" x14ac:dyDescent="0.3">
      <c r="A46" s="152"/>
      <c r="B46" s="152"/>
      <c r="C46" s="193"/>
      <c r="D46" s="193"/>
      <c r="E46" s="193"/>
      <c r="F46" s="193"/>
      <c r="G46" s="152"/>
      <c r="H46" s="152"/>
    </row>
    <row r="47" spans="1:8" ht="15.6" hidden="1" customHeight="1" x14ac:dyDescent="0.3">
      <c r="A47" s="288"/>
      <c r="B47" s="288"/>
      <c r="C47" s="193"/>
      <c r="D47" s="193"/>
      <c r="E47" s="193"/>
      <c r="F47" s="193"/>
      <c r="G47" s="152"/>
      <c r="H47" s="152"/>
    </row>
    <row r="48" spans="1:8" ht="15.6" customHeight="1" x14ac:dyDescent="0.3">
      <c r="A48" s="189"/>
      <c r="B48" s="189"/>
      <c r="C48" s="193"/>
      <c r="D48" s="193"/>
      <c r="E48" s="193"/>
      <c r="F48" s="193"/>
      <c r="G48" s="152"/>
      <c r="H48" s="152"/>
    </row>
    <row r="49" spans="1:8" ht="16.5" customHeight="1" x14ac:dyDescent="0.3">
      <c r="A49" s="289"/>
      <c r="B49" s="289"/>
      <c r="C49" s="193"/>
      <c r="D49" s="193"/>
      <c r="E49" s="193"/>
      <c r="F49" s="193"/>
      <c r="G49" s="152"/>
      <c r="H49" s="152"/>
    </row>
    <row r="50" spans="1:8" x14ac:dyDescent="0.3">
      <c r="A50" s="310"/>
      <c r="B50" s="310"/>
      <c r="C50" s="311"/>
      <c r="D50" s="311"/>
      <c r="E50" s="311"/>
      <c r="F50" s="311"/>
      <c r="G50" s="152"/>
      <c r="H50" s="152"/>
    </row>
    <row r="51" spans="1:8" ht="38.25" customHeight="1" x14ac:dyDescent="0.3">
      <c r="A51" s="279"/>
      <c r="B51" s="280"/>
      <c r="C51" s="38"/>
      <c r="D51" s="7"/>
      <c r="E51" s="258"/>
      <c r="F51" s="258"/>
    </row>
    <row r="52" spans="1:8" ht="10.5" customHeight="1" x14ac:dyDescent="0.3">
      <c r="A52" s="259"/>
      <c r="B52" s="259"/>
      <c r="C52" s="38"/>
      <c r="D52" s="39"/>
      <c r="E52" s="258"/>
      <c r="F52" s="258"/>
    </row>
    <row r="53" spans="1:8" ht="25.5" customHeight="1" x14ac:dyDescent="0.3">
      <c r="A53" s="38"/>
      <c r="B53" s="38"/>
      <c r="C53" s="38"/>
      <c r="D53" s="39"/>
      <c r="E53" s="40"/>
      <c r="F53" s="40"/>
    </row>
    <row r="54" spans="1:8" ht="16.5" customHeight="1" x14ac:dyDescent="0.3">
      <c r="A54" s="278"/>
      <c r="B54" s="278"/>
      <c r="C54" s="7"/>
      <c r="D54" s="7"/>
      <c r="E54" s="258"/>
      <c r="F54" s="258"/>
    </row>
    <row r="55" spans="1:8" x14ac:dyDescent="0.3">
      <c r="A55" s="259"/>
      <c r="B55" s="259"/>
      <c r="C55" s="38"/>
      <c r="D55" s="39"/>
      <c r="E55" s="258"/>
      <c r="F55" s="258"/>
    </row>
    <row r="56" spans="1:8" x14ac:dyDescent="0.3">
      <c r="A56" s="37"/>
      <c r="B56" s="37"/>
      <c r="C56" s="37"/>
    </row>
  </sheetData>
  <mergeCells count="28">
    <mergeCell ref="A54:B54"/>
    <mergeCell ref="E54:F54"/>
    <mergeCell ref="A55:B55"/>
    <mergeCell ref="E55:F55"/>
    <mergeCell ref="A50:B50"/>
    <mergeCell ref="C50:F50"/>
    <mergeCell ref="A51:B51"/>
    <mergeCell ref="E51:F51"/>
    <mergeCell ref="A52:B52"/>
    <mergeCell ref="E52:F52"/>
    <mergeCell ref="A49:B49"/>
    <mergeCell ref="B11:F11"/>
    <mergeCell ref="A12:A14"/>
    <mergeCell ref="B12:B14"/>
    <mergeCell ref="C12:C14"/>
    <mergeCell ref="D12:D14"/>
    <mergeCell ref="E12:E14"/>
    <mergeCell ref="F12:F14"/>
    <mergeCell ref="A32:B32"/>
    <mergeCell ref="A33:B33"/>
    <mergeCell ref="A34:B34"/>
    <mergeCell ref="A39:F39"/>
    <mergeCell ref="A47:B47"/>
    <mergeCell ref="E1:F1"/>
    <mergeCell ref="C4:F4"/>
    <mergeCell ref="C6:F6"/>
    <mergeCell ref="C8:G8"/>
    <mergeCell ref="C9:F10"/>
  </mergeCells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82"/>
  <sheetViews>
    <sheetView topLeftCell="A37" zoomScale="90" zoomScaleNormal="90" workbookViewId="0">
      <selection activeCell="K49" sqref="K49"/>
    </sheetView>
  </sheetViews>
  <sheetFormatPr defaultColWidth="9.140625" defaultRowHeight="20.25" x14ac:dyDescent="0.3"/>
  <cols>
    <col min="1" max="1" width="6.42578125" style="6" bestFit="1" customWidth="1"/>
    <col min="2" max="2" width="68.42578125" style="5" customWidth="1"/>
    <col min="3" max="3" width="18.42578125" style="34" customWidth="1"/>
    <col min="4" max="4" width="12.28515625" style="6" bestFit="1" customWidth="1"/>
    <col min="5" max="5" width="11.28515625" style="41" customWidth="1"/>
    <col min="6" max="6" width="18.42578125" style="41" customWidth="1"/>
    <col min="7" max="16384" width="9.140625" style="5"/>
  </cols>
  <sheetData>
    <row r="1" spans="1:10" s="2" customFormat="1" ht="43.9" customHeight="1" x14ac:dyDescent="0.35">
      <c r="A1" s="1"/>
      <c r="B1" s="115"/>
      <c r="C1" s="147"/>
      <c r="D1" s="148"/>
      <c r="E1" s="251" t="s">
        <v>9</v>
      </c>
      <c r="F1" s="251"/>
      <c r="G1" s="115"/>
    </row>
    <row r="2" spans="1:10" s="2" customFormat="1" ht="31.15" customHeight="1" x14ac:dyDescent="0.35">
      <c r="A2" s="1"/>
      <c r="B2" s="115" t="s">
        <v>10</v>
      </c>
      <c r="C2" s="147"/>
      <c r="D2" s="148" t="s">
        <v>92</v>
      </c>
      <c r="E2" s="88"/>
      <c r="F2" s="88"/>
      <c r="G2" s="115"/>
    </row>
    <row r="3" spans="1:10" s="2" customFormat="1" ht="17.45" customHeight="1" x14ac:dyDescent="0.35">
      <c r="A3" s="34"/>
      <c r="B3" s="44"/>
      <c r="C3" s="252"/>
      <c r="D3" s="252"/>
      <c r="E3" s="252"/>
      <c r="F3" s="252"/>
      <c r="G3" s="196"/>
    </row>
    <row r="4" spans="1:10" s="2" customFormat="1" ht="22.9" customHeight="1" x14ac:dyDescent="0.35">
      <c r="A4" s="34"/>
      <c r="B4" s="45" t="s">
        <v>11</v>
      </c>
      <c r="C4" s="147"/>
      <c r="D4" s="148" t="s">
        <v>92</v>
      </c>
      <c r="E4" s="88"/>
      <c r="F4" s="88"/>
      <c r="G4" s="196"/>
    </row>
    <row r="5" spans="1:10" s="2" customFormat="1" ht="21.75" customHeight="1" x14ac:dyDescent="0.35">
      <c r="A5" s="6"/>
      <c r="B5" s="45"/>
      <c r="C5" s="252"/>
      <c r="D5" s="252"/>
      <c r="E5" s="252"/>
      <c r="F5" s="252"/>
      <c r="G5" s="196"/>
    </row>
    <row r="6" spans="1:10" s="2" customFormat="1" ht="11.25" customHeight="1" x14ac:dyDescent="0.35">
      <c r="A6" s="6"/>
      <c r="B6" s="45"/>
      <c r="C6" s="58"/>
      <c r="D6" s="58"/>
      <c r="E6" s="58"/>
      <c r="F6" s="58"/>
      <c r="G6" s="196"/>
    </row>
    <row r="7" spans="1:10" s="4" customFormat="1" ht="26.25" customHeight="1" x14ac:dyDescent="0.25">
      <c r="A7" s="34"/>
      <c r="B7" s="46" t="s">
        <v>12</v>
      </c>
      <c r="C7" s="264" t="s">
        <v>24</v>
      </c>
      <c r="D7" s="264"/>
      <c r="E7" s="264"/>
      <c r="F7" s="264"/>
      <c r="G7" s="264"/>
    </row>
    <row r="8" spans="1:10" s="2" customFormat="1" ht="102" customHeight="1" x14ac:dyDescent="0.35">
      <c r="A8" s="6"/>
      <c r="B8" s="46" t="s">
        <v>13</v>
      </c>
      <c r="C8" s="287" t="s">
        <v>74</v>
      </c>
      <c r="D8" s="287"/>
      <c r="E8" s="287"/>
      <c r="F8" s="287"/>
      <c r="G8" s="196"/>
      <c r="J8" s="1"/>
    </row>
    <row r="9" spans="1:10" s="2" customFormat="1" ht="18.75" customHeight="1" x14ac:dyDescent="0.35">
      <c r="A9" s="6"/>
      <c r="B9" s="46"/>
      <c r="C9" s="287"/>
      <c r="D9" s="287"/>
      <c r="E9" s="287"/>
      <c r="F9" s="287"/>
      <c r="G9" s="196"/>
      <c r="J9" s="1"/>
    </row>
    <row r="10" spans="1:10" ht="30" customHeight="1" x14ac:dyDescent="0.3">
      <c r="A10" s="253" t="s">
        <v>154</v>
      </c>
      <c r="B10" s="253"/>
      <c r="C10" s="253"/>
      <c r="D10" s="253"/>
      <c r="E10" s="253"/>
      <c r="F10" s="253"/>
      <c r="J10" s="6"/>
    </row>
    <row r="11" spans="1:10" ht="29.25" customHeight="1" thickBot="1" x14ac:dyDescent="0.35">
      <c r="A11" s="7"/>
      <c r="B11" s="254" t="s">
        <v>14</v>
      </c>
      <c r="C11" s="254"/>
      <c r="D11" s="254"/>
      <c r="E11" s="254"/>
      <c r="F11" s="254"/>
      <c r="J11" s="6"/>
    </row>
    <row r="12" spans="1:10" ht="16.5" customHeight="1" x14ac:dyDescent="0.3">
      <c r="A12" s="266" t="s">
        <v>15</v>
      </c>
      <c r="B12" s="269" t="s">
        <v>0</v>
      </c>
      <c r="C12" s="272" t="s">
        <v>16</v>
      </c>
      <c r="D12" s="269" t="s">
        <v>17</v>
      </c>
      <c r="E12" s="275" t="s">
        <v>18</v>
      </c>
      <c r="F12" s="255" t="s">
        <v>19</v>
      </c>
    </row>
    <row r="13" spans="1:10" ht="21.75" customHeight="1" x14ac:dyDescent="0.3">
      <c r="A13" s="267"/>
      <c r="B13" s="270"/>
      <c r="C13" s="273"/>
      <c r="D13" s="270"/>
      <c r="E13" s="276"/>
      <c r="F13" s="256"/>
    </row>
    <row r="14" spans="1:10" ht="33" customHeight="1" thickBot="1" x14ac:dyDescent="0.35">
      <c r="A14" s="268"/>
      <c r="B14" s="271"/>
      <c r="C14" s="274"/>
      <c r="D14" s="271"/>
      <c r="E14" s="277"/>
      <c r="F14" s="257"/>
    </row>
    <row r="15" spans="1:10" x14ac:dyDescent="0.3">
      <c r="A15" s="8">
        <v>1</v>
      </c>
      <c r="B15" s="9">
        <v>2</v>
      </c>
      <c r="C15" s="10">
        <v>3</v>
      </c>
      <c r="D15" s="9">
        <v>4</v>
      </c>
      <c r="E15" s="11">
        <v>5</v>
      </c>
      <c r="F15" s="12">
        <v>6</v>
      </c>
    </row>
    <row r="16" spans="1:10" ht="40.5" x14ac:dyDescent="0.3">
      <c r="A16" s="8"/>
      <c r="B16" s="10" t="s">
        <v>82</v>
      </c>
      <c r="C16" s="10"/>
      <c r="D16" s="9"/>
      <c r="E16" s="11"/>
      <c r="F16" s="12"/>
    </row>
    <row r="17" spans="1:6" s="52" customFormat="1" ht="18.75" x14ac:dyDescent="0.3">
      <c r="A17" s="47">
        <v>1</v>
      </c>
      <c r="B17" s="57" t="s">
        <v>81</v>
      </c>
      <c r="C17" s="49" t="s">
        <v>27</v>
      </c>
      <c r="D17" s="50">
        <v>590</v>
      </c>
      <c r="E17" s="67">
        <v>9.5</v>
      </c>
      <c r="F17" s="76">
        <f t="shared" ref="F17:F29" si="0">D17*E17</f>
        <v>5605</v>
      </c>
    </row>
    <row r="18" spans="1:6" s="52" customFormat="1" ht="18.75" x14ac:dyDescent="0.3">
      <c r="A18" s="47">
        <v>2</v>
      </c>
      <c r="B18" s="54" t="s">
        <v>38</v>
      </c>
      <c r="C18" s="49" t="s">
        <v>20</v>
      </c>
      <c r="D18" s="50">
        <v>352</v>
      </c>
      <c r="E18" s="67"/>
      <c r="F18" s="76">
        <f t="shared" si="0"/>
        <v>0</v>
      </c>
    </row>
    <row r="19" spans="1:6" s="52" customFormat="1" ht="18.75" x14ac:dyDescent="0.3">
      <c r="A19" s="47">
        <v>3</v>
      </c>
      <c r="B19" s="48" t="s">
        <v>152</v>
      </c>
      <c r="C19" s="49" t="s">
        <v>1</v>
      </c>
      <c r="D19" s="50">
        <f>22.46+6+12</f>
        <v>40.46</v>
      </c>
      <c r="E19" s="53"/>
      <c r="F19" s="76">
        <f t="shared" si="0"/>
        <v>0</v>
      </c>
    </row>
    <row r="20" spans="1:6" s="52" customFormat="1" ht="18.75" x14ac:dyDescent="0.3">
      <c r="A20" s="47">
        <v>4</v>
      </c>
      <c r="B20" s="48" t="s">
        <v>153</v>
      </c>
      <c r="C20" s="49" t="s">
        <v>1</v>
      </c>
      <c r="D20" s="50">
        <v>8.81</v>
      </c>
      <c r="E20" s="53"/>
      <c r="F20" s="76">
        <f t="shared" si="0"/>
        <v>0</v>
      </c>
    </row>
    <row r="21" spans="1:6" s="52" customFormat="1" ht="18.75" x14ac:dyDescent="0.3">
      <c r="A21" s="47">
        <v>5</v>
      </c>
      <c r="B21" s="48" t="s">
        <v>155</v>
      </c>
      <c r="C21" s="49" t="s">
        <v>1</v>
      </c>
      <c r="D21" s="50">
        <v>23.23</v>
      </c>
      <c r="E21" s="53"/>
      <c r="F21" s="76">
        <f t="shared" si="0"/>
        <v>0</v>
      </c>
    </row>
    <row r="22" spans="1:6" s="52" customFormat="1" ht="18.75" x14ac:dyDescent="0.3">
      <c r="A22" s="47">
        <v>6</v>
      </c>
      <c r="B22" s="48" t="s">
        <v>43</v>
      </c>
      <c r="C22" s="49" t="s">
        <v>5</v>
      </c>
      <c r="D22" s="55">
        <f>0.601+1.46+(0.365*1.03)</f>
        <v>2.4369499999999999</v>
      </c>
      <c r="E22" s="53"/>
      <c r="F22" s="76">
        <f t="shared" si="0"/>
        <v>0</v>
      </c>
    </row>
    <row r="23" spans="1:6" s="52" customFormat="1" ht="18.75" x14ac:dyDescent="0.3">
      <c r="A23" s="47">
        <v>7</v>
      </c>
      <c r="B23" s="48" t="s">
        <v>147</v>
      </c>
      <c r="C23" s="49" t="s">
        <v>5</v>
      </c>
      <c r="D23" s="55">
        <v>87</v>
      </c>
      <c r="E23" s="53"/>
      <c r="F23" s="76">
        <f t="shared" si="0"/>
        <v>0</v>
      </c>
    </row>
    <row r="24" spans="1:6" s="52" customFormat="1" ht="18.75" x14ac:dyDescent="0.3">
      <c r="A24" s="47">
        <v>8</v>
      </c>
      <c r="B24" s="48" t="s">
        <v>32</v>
      </c>
      <c r="C24" s="49" t="s">
        <v>33</v>
      </c>
      <c r="D24" s="50">
        <v>360</v>
      </c>
      <c r="E24" s="53">
        <v>0</v>
      </c>
      <c r="F24" s="76">
        <f t="shared" si="0"/>
        <v>0</v>
      </c>
    </row>
    <row r="25" spans="1:6" s="52" customFormat="1" ht="18.75" x14ac:dyDescent="0.3">
      <c r="A25" s="47"/>
      <c r="B25" s="48" t="s">
        <v>121</v>
      </c>
      <c r="C25" s="49" t="s">
        <v>33</v>
      </c>
      <c r="D25" s="50">
        <v>340</v>
      </c>
      <c r="E25" s="53"/>
      <c r="F25" s="76"/>
    </row>
    <row r="26" spans="1:6" s="52" customFormat="1" ht="18.75" x14ac:dyDescent="0.3">
      <c r="A26" s="47">
        <v>9</v>
      </c>
      <c r="B26" s="48" t="s">
        <v>34</v>
      </c>
      <c r="C26" s="49" t="s">
        <v>33</v>
      </c>
      <c r="D26" s="50">
        <v>420</v>
      </c>
      <c r="E26" s="53">
        <v>0</v>
      </c>
      <c r="F26" s="76">
        <f t="shared" si="0"/>
        <v>0</v>
      </c>
    </row>
    <row r="27" spans="1:6" s="52" customFormat="1" ht="18.75" x14ac:dyDescent="0.3">
      <c r="A27" s="47">
        <v>10</v>
      </c>
      <c r="B27" s="48" t="s">
        <v>35</v>
      </c>
      <c r="C27" s="49" t="s">
        <v>4</v>
      </c>
      <c r="D27" s="50">
        <v>2000</v>
      </c>
      <c r="E27" s="53">
        <v>0</v>
      </c>
      <c r="F27" s="76">
        <f t="shared" si="0"/>
        <v>0</v>
      </c>
    </row>
    <row r="28" spans="1:6" s="52" customFormat="1" ht="18.75" x14ac:dyDescent="0.3">
      <c r="A28" s="47">
        <v>11</v>
      </c>
      <c r="B28" s="48" t="s">
        <v>36</v>
      </c>
      <c r="C28" s="49" t="s">
        <v>33</v>
      </c>
      <c r="D28" s="50">
        <v>70</v>
      </c>
      <c r="E28" s="53">
        <v>0</v>
      </c>
      <c r="F28" s="76">
        <f t="shared" si="0"/>
        <v>0</v>
      </c>
    </row>
    <row r="29" spans="1:6" s="52" customFormat="1" ht="18.75" x14ac:dyDescent="0.3">
      <c r="A29" s="47">
        <v>12</v>
      </c>
      <c r="B29" s="48" t="s">
        <v>44</v>
      </c>
      <c r="C29" s="49" t="s">
        <v>4</v>
      </c>
      <c r="D29" s="50">
        <v>950</v>
      </c>
      <c r="E29" s="53">
        <v>0</v>
      </c>
      <c r="F29" s="76">
        <f t="shared" si="0"/>
        <v>0</v>
      </c>
    </row>
    <row r="30" spans="1:6" s="52" customFormat="1" ht="18.75" x14ac:dyDescent="0.3">
      <c r="A30" s="47"/>
      <c r="B30" s="48"/>
      <c r="C30" s="49"/>
      <c r="D30" s="50"/>
      <c r="E30" s="59"/>
      <c r="F30" s="76"/>
    </row>
    <row r="31" spans="1:6" ht="41.25" x14ac:dyDescent="0.3">
      <c r="A31" s="8"/>
      <c r="B31" s="114" t="s">
        <v>84</v>
      </c>
      <c r="C31" s="10"/>
      <c r="D31" s="9"/>
      <c r="E31" s="11"/>
      <c r="F31" s="99"/>
    </row>
    <row r="32" spans="1:6" s="52" customFormat="1" ht="18.75" x14ac:dyDescent="0.3">
      <c r="A32" s="47">
        <v>1</v>
      </c>
      <c r="B32" s="57" t="s">
        <v>83</v>
      </c>
      <c r="C32" s="49" t="s">
        <v>27</v>
      </c>
      <c r="D32" s="50">
        <v>590</v>
      </c>
      <c r="E32" s="109">
        <v>9.5</v>
      </c>
      <c r="F32" s="76">
        <f t="shared" ref="F32:F57" si="1">D32*E32</f>
        <v>5605</v>
      </c>
    </row>
    <row r="33" spans="1:13" s="52" customFormat="1" ht="18.75" x14ac:dyDescent="0.3">
      <c r="A33" s="47">
        <v>2</v>
      </c>
      <c r="B33" s="54" t="s">
        <v>38</v>
      </c>
      <c r="C33" s="49" t="s">
        <v>20</v>
      </c>
      <c r="D33" s="50">
        <v>272</v>
      </c>
      <c r="E33" s="109"/>
      <c r="F33" s="76">
        <f t="shared" si="1"/>
        <v>0</v>
      </c>
    </row>
    <row r="34" spans="1:13" s="52" customFormat="1" ht="18.75" x14ac:dyDescent="0.3">
      <c r="A34" s="47">
        <v>8</v>
      </c>
      <c r="B34" s="48" t="s">
        <v>152</v>
      </c>
      <c r="C34" s="49" t="s">
        <v>1</v>
      </c>
      <c r="D34" s="50">
        <v>42.6</v>
      </c>
      <c r="E34" s="53"/>
      <c r="F34" s="76">
        <f t="shared" si="1"/>
        <v>0</v>
      </c>
    </row>
    <row r="35" spans="1:13" s="52" customFormat="1" ht="18.75" x14ac:dyDescent="0.3">
      <c r="A35" s="47">
        <v>9</v>
      </c>
      <c r="B35" s="48" t="s">
        <v>155</v>
      </c>
      <c r="C35" s="49" t="s">
        <v>1</v>
      </c>
      <c r="D35" s="50">
        <v>13.64</v>
      </c>
      <c r="E35" s="53"/>
      <c r="F35" s="76">
        <f t="shared" si="1"/>
        <v>0</v>
      </c>
    </row>
    <row r="36" spans="1:13" s="52" customFormat="1" ht="18.75" x14ac:dyDescent="0.3">
      <c r="A36" s="47"/>
      <c r="B36" s="48" t="s">
        <v>153</v>
      </c>
      <c r="C36" s="49" t="s">
        <v>1</v>
      </c>
      <c r="D36" s="50">
        <v>23.46</v>
      </c>
      <c r="E36" s="53"/>
      <c r="F36" s="76">
        <f t="shared" si="1"/>
        <v>0</v>
      </c>
    </row>
    <row r="37" spans="1:13" s="52" customFormat="1" ht="18.75" x14ac:dyDescent="0.3">
      <c r="A37" s="47"/>
      <c r="B37" s="48" t="s">
        <v>43</v>
      </c>
      <c r="C37" s="49" t="s">
        <v>5</v>
      </c>
      <c r="D37" s="55">
        <f>0.601+1.46+(0.365*1.03)+1.69</f>
        <v>4.1269499999999999</v>
      </c>
      <c r="E37" s="53"/>
      <c r="F37" s="76">
        <f t="shared" si="1"/>
        <v>0</v>
      </c>
      <c r="M37" s="52" t="s">
        <v>45</v>
      </c>
    </row>
    <row r="38" spans="1:13" s="52" customFormat="1" ht="18.75" x14ac:dyDescent="0.3">
      <c r="A38" s="47"/>
      <c r="B38" s="48" t="s">
        <v>147</v>
      </c>
      <c r="C38" s="49" t="s">
        <v>5</v>
      </c>
      <c r="D38" s="55">
        <v>66.87</v>
      </c>
      <c r="E38" s="53"/>
      <c r="F38" s="76">
        <f t="shared" si="1"/>
        <v>0</v>
      </c>
    </row>
    <row r="39" spans="1:13" s="52" customFormat="1" ht="18.75" x14ac:dyDescent="0.3">
      <c r="A39" s="47"/>
      <c r="B39" s="48" t="s">
        <v>156</v>
      </c>
      <c r="C39" s="49"/>
      <c r="D39" s="55">
        <v>240</v>
      </c>
      <c r="E39" s="53"/>
      <c r="F39" s="76">
        <f t="shared" si="1"/>
        <v>0</v>
      </c>
    </row>
    <row r="40" spans="1:13" s="52" customFormat="1" ht="18.75" x14ac:dyDescent="0.3">
      <c r="A40" s="47">
        <v>17</v>
      </c>
      <c r="B40" s="48" t="s">
        <v>32</v>
      </c>
      <c r="C40" s="49" t="s">
        <v>33</v>
      </c>
      <c r="D40" s="50">
        <v>350</v>
      </c>
      <c r="E40" s="53">
        <v>0</v>
      </c>
      <c r="F40" s="76">
        <f t="shared" si="1"/>
        <v>0</v>
      </c>
    </row>
    <row r="41" spans="1:13" s="52" customFormat="1" ht="18.75" x14ac:dyDescent="0.3">
      <c r="A41" s="47">
        <v>18</v>
      </c>
      <c r="B41" s="48" t="s">
        <v>34</v>
      </c>
      <c r="C41" s="49" t="s">
        <v>33</v>
      </c>
      <c r="D41" s="50">
        <v>450</v>
      </c>
      <c r="E41" s="53">
        <v>0</v>
      </c>
      <c r="F41" s="76">
        <f t="shared" si="1"/>
        <v>0</v>
      </c>
    </row>
    <row r="42" spans="1:13" s="52" customFormat="1" ht="18.75" x14ac:dyDescent="0.3">
      <c r="A42" s="47">
        <v>19</v>
      </c>
      <c r="B42" s="48" t="s">
        <v>35</v>
      </c>
      <c r="C42" s="49" t="s">
        <v>4</v>
      </c>
      <c r="D42" s="50">
        <v>2530</v>
      </c>
      <c r="E42" s="53">
        <v>0</v>
      </c>
      <c r="F42" s="76">
        <f t="shared" si="1"/>
        <v>0</v>
      </c>
    </row>
    <row r="43" spans="1:13" s="52" customFormat="1" ht="18.75" x14ac:dyDescent="0.3">
      <c r="A43" s="47">
        <v>20</v>
      </c>
      <c r="B43" s="48" t="s">
        <v>36</v>
      </c>
      <c r="C43" s="49" t="s">
        <v>33</v>
      </c>
      <c r="D43" s="50">
        <v>80</v>
      </c>
      <c r="E43" s="53">
        <v>0</v>
      </c>
      <c r="F43" s="76">
        <f t="shared" si="1"/>
        <v>0</v>
      </c>
    </row>
    <row r="44" spans="1:13" s="52" customFormat="1" ht="18.75" x14ac:dyDescent="0.3">
      <c r="A44" s="47">
        <v>21</v>
      </c>
      <c r="B44" s="48" t="s">
        <v>44</v>
      </c>
      <c r="C44" s="49" t="s">
        <v>4</v>
      </c>
      <c r="D44" s="50">
        <v>1030</v>
      </c>
      <c r="E44" s="53">
        <v>0</v>
      </c>
      <c r="F44" s="76">
        <f t="shared" si="1"/>
        <v>0</v>
      </c>
    </row>
    <row r="45" spans="1:13" s="52" customFormat="1" ht="18.75" x14ac:dyDescent="0.3">
      <c r="A45" s="47"/>
      <c r="B45" s="48"/>
      <c r="C45" s="49"/>
      <c r="D45" s="50"/>
      <c r="E45" s="59"/>
      <c r="F45" s="51"/>
    </row>
    <row r="46" spans="1:13" s="52" customFormat="1" x14ac:dyDescent="0.3">
      <c r="A46" s="47"/>
      <c r="B46" s="70" t="s">
        <v>50</v>
      </c>
      <c r="C46" s="49"/>
      <c r="D46" s="50"/>
      <c r="E46" s="59"/>
      <c r="F46" s="51"/>
    </row>
    <row r="47" spans="1:13" s="52" customFormat="1" x14ac:dyDescent="0.3">
      <c r="A47" s="47">
        <v>1</v>
      </c>
      <c r="B47" s="72" t="s">
        <v>85</v>
      </c>
      <c r="C47" s="49" t="s">
        <v>27</v>
      </c>
      <c r="D47" s="50">
        <v>550</v>
      </c>
      <c r="E47" s="59">
        <v>3</v>
      </c>
      <c r="F47" s="76">
        <f t="shared" si="1"/>
        <v>1650</v>
      </c>
    </row>
    <row r="48" spans="1:13" s="52" customFormat="1" ht="18.75" x14ac:dyDescent="0.3">
      <c r="A48" s="47">
        <v>2</v>
      </c>
      <c r="B48" s="48" t="s">
        <v>86</v>
      </c>
      <c r="C48" s="49" t="s">
        <v>4</v>
      </c>
      <c r="D48" s="50">
        <v>13750</v>
      </c>
      <c r="E48" s="59"/>
      <c r="F48" s="76">
        <f t="shared" si="1"/>
        <v>0</v>
      </c>
    </row>
    <row r="49" spans="1:6" s="52" customFormat="1" ht="18.75" x14ac:dyDescent="0.3">
      <c r="A49" s="47">
        <v>3</v>
      </c>
      <c r="B49" s="48"/>
      <c r="C49" s="49"/>
      <c r="D49" s="50"/>
      <c r="E49" s="59"/>
      <c r="F49" s="76">
        <f t="shared" si="1"/>
        <v>0</v>
      </c>
    </row>
    <row r="50" spans="1:6" s="52" customFormat="1" ht="18.75" x14ac:dyDescent="0.3">
      <c r="A50" s="47">
        <v>4</v>
      </c>
      <c r="B50" s="48"/>
      <c r="C50" s="49"/>
      <c r="D50" s="50"/>
      <c r="E50" s="59"/>
      <c r="F50" s="76">
        <f t="shared" si="1"/>
        <v>0</v>
      </c>
    </row>
    <row r="51" spans="1:6" s="52" customFormat="1" ht="18.75" x14ac:dyDescent="0.3">
      <c r="A51" s="47">
        <v>5</v>
      </c>
      <c r="B51" s="48"/>
      <c r="C51" s="49"/>
      <c r="D51" s="50"/>
      <c r="E51" s="59"/>
      <c r="F51" s="76">
        <f t="shared" si="1"/>
        <v>0</v>
      </c>
    </row>
    <row r="52" spans="1:6" s="52" customFormat="1" ht="18.75" x14ac:dyDescent="0.3">
      <c r="A52" s="47">
        <v>6</v>
      </c>
      <c r="B52" s="48"/>
      <c r="C52" s="49"/>
      <c r="D52" s="50"/>
      <c r="E52" s="59"/>
      <c r="F52" s="51">
        <f t="shared" si="1"/>
        <v>0</v>
      </c>
    </row>
    <row r="53" spans="1:6" s="52" customFormat="1" ht="18.75" x14ac:dyDescent="0.3">
      <c r="A53" s="47">
        <v>7</v>
      </c>
      <c r="B53" s="48"/>
      <c r="C53" s="49"/>
      <c r="D53" s="50"/>
      <c r="E53" s="59"/>
      <c r="F53" s="51">
        <f t="shared" si="1"/>
        <v>0</v>
      </c>
    </row>
    <row r="54" spans="1:6" s="52" customFormat="1" ht="18.75" x14ac:dyDescent="0.3">
      <c r="A54" s="47">
        <v>8</v>
      </c>
      <c r="B54" s="48"/>
      <c r="C54" s="49"/>
      <c r="D54" s="50"/>
      <c r="E54" s="59"/>
      <c r="F54" s="51">
        <f t="shared" si="1"/>
        <v>0</v>
      </c>
    </row>
    <row r="55" spans="1:6" s="52" customFormat="1" ht="18.75" x14ac:dyDescent="0.3">
      <c r="A55" s="47">
        <v>9</v>
      </c>
      <c r="B55" s="48"/>
      <c r="C55" s="49"/>
      <c r="D55" s="50"/>
      <c r="E55" s="59"/>
      <c r="F55" s="51">
        <f t="shared" si="1"/>
        <v>0</v>
      </c>
    </row>
    <row r="56" spans="1:6" x14ac:dyDescent="0.3">
      <c r="A56" s="47">
        <v>10</v>
      </c>
      <c r="B56" s="43"/>
      <c r="C56" s="15"/>
      <c r="D56" s="16"/>
      <c r="E56" s="17"/>
      <c r="F56" s="51">
        <f t="shared" si="1"/>
        <v>0</v>
      </c>
    </row>
    <row r="57" spans="1:6" x14ac:dyDescent="0.3">
      <c r="A57" s="47">
        <v>11</v>
      </c>
      <c r="B57" s="19"/>
      <c r="C57" s="15"/>
      <c r="D57" s="16"/>
      <c r="E57" s="17"/>
      <c r="F57" s="51">
        <f t="shared" si="1"/>
        <v>0</v>
      </c>
    </row>
    <row r="58" spans="1:6" s="24" customFormat="1" ht="21.75" customHeight="1" x14ac:dyDescent="0.35">
      <c r="A58" s="260" t="s">
        <v>21</v>
      </c>
      <c r="B58" s="261"/>
      <c r="C58" s="21"/>
      <c r="D58" s="21"/>
      <c r="E58" s="22"/>
      <c r="F58" s="23">
        <f>SUM(F17:F57)</f>
        <v>12860</v>
      </c>
    </row>
    <row r="59" spans="1:6" s="24" customFormat="1" ht="21.75" customHeight="1" x14ac:dyDescent="0.35">
      <c r="A59" s="260" t="s">
        <v>22</v>
      </c>
      <c r="B59" s="261"/>
      <c r="C59" s="21"/>
      <c r="D59" s="21"/>
      <c r="E59" s="22"/>
      <c r="F59" s="23">
        <f>F58*0.18</f>
        <v>2314.7999999999997</v>
      </c>
    </row>
    <row r="60" spans="1:6" s="24" customFormat="1" ht="21.75" customHeight="1" thickBot="1" x14ac:dyDescent="0.4">
      <c r="A60" s="262" t="s">
        <v>23</v>
      </c>
      <c r="B60" s="263"/>
      <c r="C60" s="25"/>
      <c r="D60" s="25"/>
      <c r="E60" s="26"/>
      <c r="F60" s="27">
        <f>SUM(F58:F59)</f>
        <v>15174.8</v>
      </c>
    </row>
    <row r="61" spans="1:6" s="32" customFormat="1" ht="18.75" customHeight="1" x14ac:dyDescent="0.3">
      <c r="A61" s="28"/>
      <c r="B61" s="28"/>
      <c r="C61" s="29"/>
      <c r="D61" s="29"/>
      <c r="E61" s="30"/>
      <c r="F61" s="31"/>
    </row>
    <row r="62" spans="1:6" s="32" customFormat="1" ht="18.75" customHeight="1" x14ac:dyDescent="0.3">
      <c r="A62" s="28"/>
      <c r="B62" s="28"/>
      <c r="C62" s="29"/>
      <c r="D62" s="29"/>
      <c r="E62" s="30"/>
      <c r="F62" s="31"/>
    </row>
    <row r="63" spans="1:6" s="32" customFormat="1" ht="18.75" customHeight="1" x14ac:dyDescent="0.3">
      <c r="A63" s="28"/>
      <c r="B63" s="28"/>
      <c r="C63" s="29"/>
      <c r="D63" s="29"/>
      <c r="E63" s="30"/>
      <c r="F63" s="31"/>
    </row>
    <row r="64" spans="1:6" ht="18.75" customHeight="1" x14ac:dyDescent="0.3">
      <c r="A64" s="7"/>
      <c r="B64" s="33"/>
      <c r="D64" s="34"/>
      <c r="E64" s="35"/>
      <c r="F64" s="36"/>
    </row>
    <row r="65" spans="1:6" s="37" customFormat="1" x14ac:dyDescent="0.3">
      <c r="A65" s="259" t="s">
        <v>29</v>
      </c>
      <c r="B65" s="259"/>
      <c r="C65" s="259"/>
      <c r="D65" s="259"/>
      <c r="E65" s="259"/>
      <c r="F65" s="259"/>
    </row>
    <row r="66" spans="1:6" ht="18.75" customHeight="1" x14ac:dyDescent="0.3">
      <c r="A66" s="7"/>
      <c r="B66" s="33"/>
      <c r="C66" s="42"/>
      <c r="D66" s="42"/>
      <c r="E66" s="42" t="s">
        <v>31</v>
      </c>
      <c r="F66" s="42"/>
    </row>
    <row r="67" spans="1:6" ht="15.75" customHeight="1" x14ac:dyDescent="0.3">
      <c r="A67" s="5"/>
      <c r="C67" s="42"/>
      <c r="D67" s="42"/>
      <c r="E67" s="42"/>
      <c r="F67" s="42"/>
    </row>
    <row r="68" spans="1:6" ht="15.75" customHeight="1" x14ac:dyDescent="0.3">
      <c r="A68" s="5"/>
      <c r="C68" s="42"/>
      <c r="D68" s="42"/>
      <c r="E68" s="42"/>
      <c r="F68" s="42"/>
    </row>
    <row r="69" spans="1:6" ht="15.75" customHeight="1" x14ac:dyDescent="0.3">
      <c r="A69" s="5"/>
      <c r="C69" s="42"/>
      <c r="D69" s="42"/>
      <c r="E69" s="42"/>
      <c r="F69" s="42"/>
    </row>
    <row r="70" spans="1:6" ht="15.75" customHeight="1" x14ac:dyDescent="0.3">
      <c r="A70" s="5"/>
      <c r="C70" s="42"/>
      <c r="D70" s="42"/>
      <c r="E70" s="42"/>
      <c r="F70" s="42"/>
    </row>
    <row r="71" spans="1:6" ht="15.75" customHeight="1" x14ac:dyDescent="0.3">
      <c r="A71" s="5"/>
      <c r="C71" s="42"/>
      <c r="D71" s="42"/>
      <c r="E71" s="42"/>
      <c r="F71" s="42"/>
    </row>
    <row r="72" spans="1:6" ht="15.75" customHeight="1" x14ac:dyDescent="0.3">
      <c r="A72" s="5"/>
      <c r="C72" s="42"/>
      <c r="D72" s="42"/>
      <c r="E72" s="42"/>
      <c r="F72" s="42"/>
    </row>
    <row r="73" spans="1:6" ht="15.75" customHeight="1" x14ac:dyDescent="0.3">
      <c r="A73" s="264"/>
      <c r="B73" s="264"/>
      <c r="C73" s="42"/>
      <c r="D73" s="42"/>
      <c r="E73" s="42"/>
      <c r="F73" s="42"/>
    </row>
    <row r="74" spans="1:6" ht="15.75" customHeight="1" x14ac:dyDescent="0.3">
      <c r="A74" s="33"/>
      <c r="B74" s="33" t="s">
        <v>30</v>
      </c>
      <c r="C74" s="42"/>
      <c r="D74" s="42"/>
      <c r="E74" s="42"/>
      <c r="F74" s="42"/>
    </row>
    <row r="75" spans="1:6" ht="16.5" customHeight="1" x14ac:dyDescent="0.3">
      <c r="A75" s="265"/>
      <c r="B75" s="265"/>
      <c r="C75" s="42"/>
      <c r="D75" s="42"/>
      <c r="E75" s="42"/>
      <c r="F75" s="42"/>
    </row>
    <row r="76" spans="1:6" x14ac:dyDescent="0.3">
      <c r="A76" s="259"/>
      <c r="B76" s="259"/>
      <c r="C76" s="281" t="s">
        <v>31</v>
      </c>
      <c r="D76" s="281"/>
      <c r="E76" s="281"/>
      <c r="F76" s="281"/>
    </row>
    <row r="77" spans="1:6" ht="38.25" customHeight="1" x14ac:dyDescent="0.3">
      <c r="A77" s="279"/>
      <c r="B77" s="280"/>
      <c r="C77" s="38"/>
      <c r="D77" s="7"/>
      <c r="E77" s="258"/>
      <c r="F77" s="258"/>
    </row>
    <row r="78" spans="1:6" ht="10.5" customHeight="1" x14ac:dyDescent="0.3">
      <c r="A78" s="259"/>
      <c r="B78" s="259"/>
      <c r="C78" s="38"/>
      <c r="D78" s="39"/>
      <c r="E78" s="258"/>
      <c r="F78" s="258"/>
    </row>
    <row r="79" spans="1:6" ht="25.5" customHeight="1" x14ac:dyDescent="0.3">
      <c r="A79" s="38"/>
      <c r="B79" s="38"/>
      <c r="C79" s="38"/>
      <c r="D79" s="39"/>
      <c r="E79" s="40"/>
      <c r="F79" s="40"/>
    </row>
    <row r="80" spans="1:6" ht="16.5" customHeight="1" x14ac:dyDescent="0.3">
      <c r="A80" s="278"/>
      <c r="B80" s="278"/>
      <c r="C80" s="7"/>
      <c r="D80" s="7"/>
      <c r="E80" s="258"/>
      <c r="F80" s="258"/>
    </row>
    <row r="81" spans="1:6" x14ac:dyDescent="0.3">
      <c r="A81" s="259"/>
      <c r="B81" s="259"/>
      <c r="C81" s="38"/>
      <c r="D81" s="39"/>
      <c r="E81" s="258"/>
      <c r="F81" s="258"/>
    </row>
    <row r="82" spans="1:6" x14ac:dyDescent="0.3">
      <c r="A82" s="37"/>
      <c r="B82" s="37"/>
      <c r="C82" s="37"/>
    </row>
  </sheetData>
  <mergeCells count="29">
    <mergeCell ref="A10:F10"/>
    <mergeCell ref="E1:F1"/>
    <mergeCell ref="C3:F3"/>
    <mergeCell ref="C5:F5"/>
    <mergeCell ref="C7:G7"/>
    <mergeCell ref="C8:F9"/>
    <mergeCell ref="A75:B75"/>
    <mergeCell ref="B11:F11"/>
    <mergeCell ref="A12:A14"/>
    <mergeCell ref="B12:B14"/>
    <mergeCell ref="C12:C14"/>
    <mergeCell ref="D12:D14"/>
    <mergeCell ref="E12:E14"/>
    <mergeCell ref="F12:F14"/>
    <mergeCell ref="A58:B58"/>
    <mergeCell ref="A59:B59"/>
    <mergeCell ref="A60:B60"/>
    <mergeCell ref="A65:F65"/>
    <mergeCell ref="A73:B73"/>
    <mergeCell ref="A80:B80"/>
    <mergeCell ref="E80:F80"/>
    <mergeCell ref="A81:B81"/>
    <mergeCell ref="E81:F81"/>
    <mergeCell ref="A76:B76"/>
    <mergeCell ref="C76:F76"/>
    <mergeCell ref="A77:B77"/>
    <mergeCell ref="E77:F77"/>
    <mergeCell ref="A78:B78"/>
    <mergeCell ref="E78:F78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7"/>
  <sheetViews>
    <sheetView topLeftCell="A8" zoomScale="90" zoomScaleNormal="90" workbookViewId="0">
      <selection activeCell="D40" sqref="D40"/>
    </sheetView>
  </sheetViews>
  <sheetFormatPr defaultColWidth="9.140625" defaultRowHeight="20.25" x14ac:dyDescent="0.3"/>
  <cols>
    <col min="1" max="1" width="6.42578125" style="6" bestFit="1" customWidth="1"/>
    <col min="2" max="2" width="72.7109375" style="5" customWidth="1"/>
    <col min="3" max="3" width="9" style="34" bestFit="1" customWidth="1"/>
    <col min="4" max="4" width="12.28515625" style="6" bestFit="1" customWidth="1"/>
    <col min="5" max="5" width="11.28515625" style="41" customWidth="1"/>
    <col min="6" max="6" width="18.42578125" style="41" customWidth="1"/>
    <col min="7" max="16384" width="9.140625" style="5"/>
  </cols>
  <sheetData>
    <row r="1" spans="1:10" s="2" customFormat="1" ht="23.25" x14ac:dyDescent="0.35">
      <c r="A1" s="1"/>
      <c r="C1" s="3"/>
      <c r="D1" s="1"/>
      <c r="E1" s="251" t="s">
        <v>9</v>
      </c>
      <c r="F1" s="251"/>
    </row>
    <row r="2" spans="1:10" s="2" customFormat="1" ht="23.25" x14ac:dyDescent="0.35">
      <c r="A2" s="1"/>
      <c r="C2" s="3"/>
      <c r="D2" s="1"/>
      <c r="E2" s="88"/>
      <c r="F2" s="88"/>
    </row>
    <row r="3" spans="1:10" s="2" customFormat="1" ht="22.9" customHeight="1" x14ac:dyDescent="0.35">
      <c r="A3" s="34"/>
      <c r="B3" s="44" t="s">
        <v>10</v>
      </c>
      <c r="C3" s="252" t="s">
        <v>75</v>
      </c>
      <c r="D3" s="252"/>
      <c r="E3" s="252"/>
      <c r="F3" s="252"/>
      <c r="G3" s="5"/>
    </row>
    <row r="4" spans="1:10" s="2" customFormat="1" ht="6.75" customHeight="1" x14ac:dyDescent="0.35">
      <c r="A4" s="34"/>
      <c r="B4" s="44"/>
      <c r="C4" s="58"/>
      <c r="D4" s="58"/>
      <c r="E4" s="113"/>
      <c r="F4" s="58"/>
      <c r="G4" s="5"/>
    </row>
    <row r="5" spans="1:10" s="2" customFormat="1" ht="21.75" customHeight="1" x14ac:dyDescent="0.35">
      <c r="A5" s="6"/>
      <c r="B5" s="45" t="s">
        <v>11</v>
      </c>
      <c r="C5" s="252" t="s">
        <v>75</v>
      </c>
      <c r="D5" s="252"/>
      <c r="E5" s="252"/>
      <c r="F5" s="252"/>
      <c r="G5" s="5"/>
    </row>
    <row r="6" spans="1:10" s="2" customFormat="1" ht="11.25" customHeight="1" x14ac:dyDescent="0.35">
      <c r="A6" s="6"/>
      <c r="B6" s="45"/>
      <c r="C6" s="58"/>
      <c r="D6" s="58"/>
      <c r="E6" s="58"/>
      <c r="F6" s="58"/>
      <c r="G6" s="5"/>
    </row>
    <row r="7" spans="1:10" s="4" customFormat="1" ht="26.25" customHeight="1" x14ac:dyDescent="0.25">
      <c r="A7" s="34"/>
      <c r="B7" s="46" t="s">
        <v>12</v>
      </c>
      <c r="C7" s="264" t="s">
        <v>24</v>
      </c>
      <c r="D7" s="264"/>
      <c r="E7" s="264"/>
      <c r="F7" s="264"/>
      <c r="G7" s="264"/>
    </row>
    <row r="8" spans="1:10" s="2" customFormat="1" ht="102" customHeight="1" x14ac:dyDescent="0.35">
      <c r="A8" s="6"/>
      <c r="B8" s="46" t="s">
        <v>13</v>
      </c>
      <c r="C8" s="252" t="s">
        <v>74</v>
      </c>
      <c r="D8" s="252"/>
      <c r="E8" s="252"/>
      <c r="F8" s="252"/>
      <c r="G8" s="5"/>
      <c r="J8" s="1"/>
    </row>
    <row r="9" spans="1:10" s="2" customFormat="1" ht="18.75" customHeight="1" x14ac:dyDescent="0.35">
      <c r="A9" s="6"/>
      <c r="B9" s="46"/>
      <c r="C9" s="252"/>
      <c r="D9" s="252"/>
      <c r="E9" s="252"/>
      <c r="F9" s="252"/>
      <c r="G9" s="5"/>
      <c r="J9" s="1"/>
    </row>
    <row r="10" spans="1:10" ht="30" customHeight="1" x14ac:dyDescent="0.3">
      <c r="A10" s="253" t="s">
        <v>162</v>
      </c>
      <c r="B10" s="253"/>
      <c r="C10" s="253"/>
      <c r="D10" s="253"/>
      <c r="E10" s="253"/>
      <c r="F10" s="253"/>
      <c r="J10" s="6"/>
    </row>
    <row r="11" spans="1:10" ht="29.25" customHeight="1" thickBot="1" x14ac:dyDescent="0.35">
      <c r="A11" s="7"/>
      <c r="B11" s="254" t="s">
        <v>14</v>
      </c>
      <c r="C11" s="254"/>
      <c r="D11" s="254"/>
      <c r="E11" s="254"/>
      <c r="F11" s="254"/>
      <c r="J11" s="6"/>
    </row>
    <row r="12" spans="1:10" ht="16.5" customHeight="1" x14ac:dyDescent="0.3">
      <c r="A12" s="266" t="s">
        <v>15</v>
      </c>
      <c r="B12" s="269" t="s">
        <v>0</v>
      </c>
      <c r="C12" s="272" t="s">
        <v>16</v>
      </c>
      <c r="D12" s="269" t="s">
        <v>17</v>
      </c>
      <c r="E12" s="275" t="s">
        <v>18</v>
      </c>
      <c r="F12" s="255" t="s">
        <v>19</v>
      </c>
    </row>
    <row r="13" spans="1:10" ht="21.75" customHeight="1" x14ac:dyDescent="0.3">
      <c r="A13" s="267"/>
      <c r="B13" s="270"/>
      <c r="C13" s="273"/>
      <c r="D13" s="270"/>
      <c r="E13" s="276"/>
      <c r="F13" s="256"/>
    </row>
    <row r="14" spans="1:10" ht="33" customHeight="1" thickBot="1" x14ac:dyDescent="0.35">
      <c r="A14" s="268"/>
      <c r="B14" s="271"/>
      <c r="C14" s="274"/>
      <c r="D14" s="271"/>
      <c r="E14" s="277"/>
      <c r="F14" s="257"/>
    </row>
    <row r="15" spans="1:10" x14ac:dyDescent="0.3">
      <c r="A15" s="8">
        <v>1</v>
      </c>
      <c r="B15" s="9">
        <v>2</v>
      </c>
      <c r="C15" s="10">
        <v>3</v>
      </c>
      <c r="D15" s="9">
        <v>4</v>
      </c>
      <c r="E15" s="11">
        <v>5</v>
      </c>
      <c r="F15" s="12">
        <v>6</v>
      </c>
    </row>
    <row r="16" spans="1:10" ht="40.5" x14ac:dyDescent="0.3">
      <c r="A16" s="8"/>
      <c r="B16" s="10" t="s">
        <v>93</v>
      </c>
      <c r="C16" s="10"/>
      <c r="D16" s="9"/>
      <c r="E16" s="11"/>
      <c r="F16" s="12"/>
    </row>
    <row r="17" spans="1:6" s="52" customFormat="1" ht="18.75" x14ac:dyDescent="0.3">
      <c r="A17" s="47">
        <v>1</v>
      </c>
      <c r="B17" s="57" t="s">
        <v>94</v>
      </c>
      <c r="C17" s="49" t="s">
        <v>27</v>
      </c>
      <c r="D17" s="50">
        <v>590</v>
      </c>
      <c r="E17" s="67">
        <v>9.5</v>
      </c>
      <c r="F17" s="76">
        <f t="shared" ref="F17:F41" si="0">D17*E17</f>
        <v>5605</v>
      </c>
    </row>
    <row r="18" spans="1:6" s="52" customFormat="1" ht="18.75" x14ac:dyDescent="0.3">
      <c r="A18" s="47">
        <v>2</v>
      </c>
      <c r="B18" s="54" t="s">
        <v>38</v>
      </c>
      <c r="C18" s="49" t="s">
        <v>20</v>
      </c>
      <c r="D18" s="50">
        <v>289</v>
      </c>
      <c r="E18" s="67">
        <v>0</v>
      </c>
      <c r="F18" s="76">
        <f t="shared" si="0"/>
        <v>0</v>
      </c>
    </row>
    <row r="19" spans="1:6" s="52" customFormat="1" ht="18.75" x14ac:dyDescent="0.3">
      <c r="A19" s="47">
        <v>3</v>
      </c>
      <c r="B19" s="48" t="s">
        <v>152</v>
      </c>
      <c r="C19" s="49" t="s">
        <v>1</v>
      </c>
      <c r="D19" s="50">
        <v>30.465</v>
      </c>
      <c r="E19" s="53">
        <v>0</v>
      </c>
      <c r="F19" s="76">
        <f t="shared" si="0"/>
        <v>0</v>
      </c>
    </row>
    <row r="20" spans="1:6" s="52" customFormat="1" ht="18.75" x14ac:dyDescent="0.3">
      <c r="A20" s="47">
        <v>4</v>
      </c>
      <c r="B20" s="48" t="s">
        <v>152</v>
      </c>
      <c r="C20" s="49" t="s">
        <v>1</v>
      </c>
      <c r="D20" s="50">
        <v>23.535</v>
      </c>
      <c r="E20" s="67">
        <v>0</v>
      </c>
      <c r="F20" s="76">
        <f t="shared" si="0"/>
        <v>0</v>
      </c>
    </row>
    <row r="21" spans="1:6" s="52" customFormat="1" ht="18.75" x14ac:dyDescent="0.3">
      <c r="A21" s="47">
        <v>5</v>
      </c>
      <c r="B21" s="48" t="s">
        <v>153</v>
      </c>
      <c r="C21" s="49" t="s">
        <v>1</v>
      </c>
      <c r="D21" s="50">
        <v>2.7869999999999999</v>
      </c>
      <c r="E21" s="53">
        <v>0</v>
      </c>
      <c r="F21" s="76">
        <f t="shared" si="0"/>
        <v>0</v>
      </c>
    </row>
    <row r="22" spans="1:6" s="52" customFormat="1" ht="18.75" x14ac:dyDescent="0.3">
      <c r="A22" s="47">
        <v>6</v>
      </c>
      <c r="B22" s="48" t="s">
        <v>43</v>
      </c>
      <c r="C22" s="49" t="s">
        <v>5</v>
      </c>
      <c r="D22" s="55">
        <v>4.78</v>
      </c>
      <c r="E22" s="67">
        <v>0</v>
      </c>
      <c r="F22" s="76">
        <f t="shared" si="0"/>
        <v>0</v>
      </c>
    </row>
    <row r="23" spans="1:6" s="52" customFormat="1" ht="18.75" x14ac:dyDescent="0.3">
      <c r="A23" s="47">
        <v>7</v>
      </c>
      <c r="B23" s="48" t="s">
        <v>147</v>
      </c>
      <c r="C23" s="49" t="s">
        <v>5</v>
      </c>
      <c r="D23" s="55">
        <v>42.4</v>
      </c>
      <c r="E23" s="53">
        <v>0</v>
      </c>
      <c r="F23" s="76">
        <f t="shared" si="0"/>
        <v>0</v>
      </c>
    </row>
    <row r="24" spans="1:6" s="52" customFormat="1" ht="18.75" x14ac:dyDescent="0.3">
      <c r="A24" s="47">
        <v>8</v>
      </c>
      <c r="B24" s="48" t="s">
        <v>32</v>
      </c>
      <c r="C24" s="49" t="s">
        <v>33</v>
      </c>
      <c r="D24" s="50">
        <v>350</v>
      </c>
      <c r="E24" s="53">
        <v>0</v>
      </c>
      <c r="F24" s="76">
        <f t="shared" si="0"/>
        <v>0</v>
      </c>
    </row>
    <row r="25" spans="1:6" s="52" customFormat="1" ht="18.75" x14ac:dyDescent="0.3">
      <c r="A25" s="47"/>
      <c r="B25" s="48" t="s">
        <v>95</v>
      </c>
      <c r="C25" s="49" t="s">
        <v>33</v>
      </c>
      <c r="D25" s="50">
        <v>250</v>
      </c>
      <c r="E25" s="53">
        <v>0</v>
      </c>
      <c r="F25" s="76">
        <f t="shared" si="0"/>
        <v>0</v>
      </c>
    </row>
    <row r="26" spans="1:6" s="52" customFormat="1" ht="18.75" x14ac:dyDescent="0.3">
      <c r="A26" s="47">
        <v>9</v>
      </c>
      <c r="B26" s="48" t="s">
        <v>34</v>
      </c>
      <c r="C26" s="49" t="s">
        <v>33</v>
      </c>
      <c r="D26" s="50">
        <v>350</v>
      </c>
      <c r="E26" s="53">
        <v>0</v>
      </c>
      <c r="F26" s="76">
        <f t="shared" si="0"/>
        <v>0</v>
      </c>
    </row>
    <row r="27" spans="1:6" s="52" customFormat="1" ht="18.75" x14ac:dyDescent="0.3">
      <c r="A27" s="47">
        <v>10</v>
      </c>
      <c r="B27" s="48" t="s">
        <v>35</v>
      </c>
      <c r="C27" s="49" t="s">
        <v>4</v>
      </c>
      <c r="D27" s="50">
        <v>300</v>
      </c>
      <c r="E27" s="53">
        <v>0</v>
      </c>
      <c r="F27" s="76">
        <f t="shared" si="0"/>
        <v>0</v>
      </c>
    </row>
    <row r="28" spans="1:6" s="52" customFormat="1" ht="18.75" x14ac:dyDescent="0.3">
      <c r="A28" s="47">
        <v>11</v>
      </c>
      <c r="B28" s="48" t="s">
        <v>36</v>
      </c>
      <c r="C28" s="49" t="s">
        <v>33</v>
      </c>
      <c r="D28" s="50">
        <v>25</v>
      </c>
      <c r="E28" s="53">
        <v>0</v>
      </c>
      <c r="F28" s="76">
        <f t="shared" si="0"/>
        <v>0</v>
      </c>
    </row>
    <row r="29" spans="1:6" s="52" customFormat="1" ht="18.75" x14ac:dyDescent="0.3">
      <c r="A29" s="47">
        <v>12</v>
      </c>
      <c r="B29" s="48" t="s">
        <v>44</v>
      </c>
      <c r="C29" s="49" t="s">
        <v>4</v>
      </c>
      <c r="D29" s="50">
        <v>550</v>
      </c>
      <c r="E29" s="53">
        <v>0</v>
      </c>
      <c r="F29" s="76">
        <f t="shared" si="0"/>
        <v>0</v>
      </c>
    </row>
    <row r="30" spans="1:6" s="52" customFormat="1" ht="18.75" x14ac:dyDescent="0.3">
      <c r="A30" s="47"/>
      <c r="B30" s="48"/>
      <c r="C30" s="49"/>
      <c r="D30" s="50"/>
      <c r="E30" s="59"/>
      <c r="F30" s="51"/>
    </row>
    <row r="31" spans="1:6" ht="40.5" x14ac:dyDescent="0.3">
      <c r="A31" s="13">
        <v>1</v>
      </c>
      <c r="B31" s="10" t="s">
        <v>48</v>
      </c>
      <c r="C31" s="49" t="s">
        <v>27</v>
      </c>
      <c r="D31" s="50">
        <f>116*2.5</f>
        <v>290</v>
      </c>
      <c r="E31" s="75">
        <v>2</v>
      </c>
      <c r="F31" s="76">
        <f t="shared" si="0"/>
        <v>580</v>
      </c>
    </row>
    <row r="32" spans="1:6" s="52" customFormat="1" x14ac:dyDescent="0.3">
      <c r="A32" s="13">
        <v>2</v>
      </c>
      <c r="B32" s="65" t="s">
        <v>157</v>
      </c>
      <c r="C32" s="49" t="s">
        <v>49</v>
      </c>
      <c r="D32" s="50">
        <v>36</v>
      </c>
      <c r="E32" s="69">
        <v>9.3000000000000007</v>
      </c>
      <c r="F32" s="76">
        <f t="shared" si="0"/>
        <v>334.8</v>
      </c>
    </row>
    <row r="33" spans="1:13" s="52" customFormat="1" x14ac:dyDescent="0.3">
      <c r="A33" s="13">
        <v>3</v>
      </c>
      <c r="B33" s="65" t="s">
        <v>158</v>
      </c>
      <c r="C33" s="49" t="s">
        <v>49</v>
      </c>
      <c r="D33" s="50">
        <v>60</v>
      </c>
      <c r="E33" s="69">
        <v>3.6</v>
      </c>
      <c r="F33" s="76">
        <f t="shared" si="0"/>
        <v>216</v>
      </c>
    </row>
    <row r="34" spans="1:13" s="52" customFormat="1" x14ac:dyDescent="0.3">
      <c r="A34" s="13">
        <v>4</v>
      </c>
      <c r="B34" s="65" t="s">
        <v>159</v>
      </c>
      <c r="C34" s="49" t="s">
        <v>49</v>
      </c>
      <c r="D34" s="50">
        <v>72</v>
      </c>
      <c r="E34" s="77">
        <v>4.53</v>
      </c>
      <c r="F34" s="76">
        <f t="shared" si="0"/>
        <v>326.16000000000003</v>
      </c>
    </row>
    <row r="35" spans="1:13" s="52" customFormat="1" x14ac:dyDescent="0.3">
      <c r="A35" s="13">
        <v>5</v>
      </c>
      <c r="B35" s="65" t="s">
        <v>160</v>
      </c>
      <c r="C35" s="49" t="s">
        <v>49</v>
      </c>
      <c r="D35" s="50">
        <v>138</v>
      </c>
      <c r="E35" s="77">
        <v>5.5</v>
      </c>
      <c r="F35" s="76">
        <f t="shared" si="0"/>
        <v>759</v>
      </c>
    </row>
    <row r="36" spans="1:13" s="52" customFormat="1" x14ac:dyDescent="0.3">
      <c r="A36" s="13">
        <v>6</v>
      </c>
      <c r="B36" s="65" t="s">
        <v>161</v>
      </c>
      <c r="C36" s="49" t="s">
        <v>49</v>
      </c>
      <c r="D36" s="55">
        <v>18</v>
      </c>
      <c r="E36" s="77">
        <v>7.4</v>
      </c>
      <c r="F36" s="76">
        <f t="shared" si="0"/>
        <v>133.20000000000002</v>
      </c>
      <c r="M36" s="52" t="s">
        <v>45</v>
      </c>
    </row>
    <row r="37" spans="1:13" s="52" customFormat="1" x14ac:dyDescent="0.3">
      <c r="A37" s="13"/>
      <c r="B37" s="73"/>
      <c r="C37" s="49"/>
      <c r="D37" s="55"/>
      <c r="E37" s="74"/>
      <c r="F37" s="51"/>
    </row>
    <row r="38" spans="1:13" s="52" customFormat="1" x14ac:dyDescent="0.3">
      <c r="A38" s="13"/>
      <c r="B38" s="70" t="s">
        <v>51</v>
      </c>
      <c r="C38" s="49"/>
      <c r="D38" s="55"/>
      <c r="E38" s="74"/>
      <c r="F38" s="51"/>
    </row>
    <row r="39" spans="1:13" s="52" customFormat="1" x14ac:dyDescent="0.3">
      <c r="A39" s="13"/>
      <c r="B39" s="72" t="s">
        <v>73</v>
      </c>
      <c r="C39" s="49" t="s">
        <v>27</v>
      </c>
      <c r="D39" s="55">
        <v>600</v>
      </c>
      <c r="E39" s="78">
        <v>2.2000000000000002</v>
      </c>
      <c r="F39" s="76">
        <f t="shared" si="0"/>
        <v>1320</v>
      </c>
    </row>
    <row r="40" spans="1:13" s="52" customFormat="1" x14ac:dyDescent="0.3">
      <c r="A40" s="13"/>
      <c r="B40" s="72" t="s">
        <v>172</v>
      </c>
      <c r="C40" s="49" t="s">
        <v>4</v>
      </c>
      <c r="D40" s="85">
        <v>12190</v>
      </c>
      <c r="E40" s="79">
        <v>0.47</v>
      </c>
      <c r="F40" s="76">
        <f t="shared" si="0"/>
        <v>5729.2999999999993</v>
      </c>
    </row>
    <row r="41" spans="1:13" x14ac:dyDescent="0.3">
      <c r="A41" s="13"/>
      <c r="B41" s="71"/>
      <c r="C41" s="15"/>
      <c r="D41" s="16"/>
      <c r="E41" s="80"/>
      <c r="F41" s="76">
        <f t="shared" si="0"/>
        <v>0</v>
      </c>
    </row>
    <row r="42" spans="1:13" x14ac:dyDescent="0.3">
      <c r="A42" s="13"/>
      <c r="B42" s="19"/>
      <c r="C42" s="15"/>
      <c r="D42" s="16"/>
      <c r="E42" s="17"/>
      <c r="F42" s="18"/>
      <c r="I42" s="5" t="s">
        <v>45</v>
      </c>
    </row>
    <row r="43" spans="1:13" s="24" customFormat="1" ht="21.75" customHeight="1" x14ac:dyDescent="0.35">
      <c r="A43" s="260" t="s">
        <v>21</v>
      </c>
      <c r="B43" s="261"/>
      <c r="C43" s="21"/>
      <c r="D43" s="21"/>
      <c r="E43" s="22"/>
      <c r="F43" s="23">
        <f>SUM(F17:F42)</f>
        <v>15003.46</v>
      </c>
    </row>
    <row r="44" spans="1:13" s="24" customFormat="1" ht="21.75" customHeight="1" x14ac:dyDescent="0.35">
      <c r="A44" s="260" t="s">
        <v>22</v>
      </c>
      <c r="B44" s="261"/>
      <c r="C44" s="21"/>
      <c r="D44" s="21"/>
      <c r="E44" s="22"/>
      <c r="F44" s="23">
        <f>F43*0.18</f>
        <v>2700.6227999999996</v>
      </c>
    </row>
    <row r="45" spans="1:13" s="24" customFormat="1" ht="21.75" customHeight="1" thickBot="1" x14ac:dyDescent="0.4">
      <c r="A45" s="262" t="s">
        <v>23</v>
      </c>
      <c r="B45" s="263"/>
      <c r="C45" s="25"/>
      <c r="D45" s="25"/>
      <c r="E45" s="26"/>
      <c r="F45" s="27">
        <f>SUM(F43:F44)</f>
        <v>17704.0828</v>
      </c>
    </row>
    <row r="46" spans="1:13" s="32" customFormat="1" ht="18.75" customHeight="1" x14ac:dyDescent="0.3">
      <c r="A46" s="28"/>
      <c r="B46" s="28"/>
      <c r="C46" s="29"/>
      <c r="D46" s="29"/>
      <c r="E46" s="30"/>
      <c r="F46" s="31"/>
    </row>
    <row r="47" spans="1:13" s="32" customFormat="1" ht="18.75" customHeight="1" x14ac:dyDescent="0.3">
      <c r="A47" s="28"/>
      <c r="B47" s="28"/>
      <c r="C47" s="29"/>
      <c r="D47" s="29"/>
      <c r="E47" s="30"/>
      <c r="F47" s="31"/>
    </row>
    <row r="48" spans="1:13" s="32" customFormat="1" ht="18.75" customHeight="1" x14ac:dyDescent="0.3">
      <c r="A48" s="28"/>
      <c r="B48" s="28"/>
      <c r="C48" s="29"/>
      <c r="D48" s="29"/>
      <c r="E48" s="30"/>
      <c r="F48" s="31"/>
    </row>
    <row r="49" spans="1:6" ht="18.75" customHeight="1" x14ac:dyDescent="0.3">
      <c r="A49" s="7"/>
      <c r="B49" s="33"/>
      <c r="D49" s="34"/>
      <c r="E49" s="35"/>
      <c r="F49" s="36"/>
    </row>
    <row r="50" spans="1:6" s="37" customFormat="1" x14ac:dyDescent="0.3">
      <c r="A50" s="259" t="s">
        <v>29</v>
      </c>
      <c r="B50" s="259"/>
      <c r="C50" s="259"/>
      <c r="D50" s="259"/>
      <c r="E50" s="259"/>
      <c r="F50" s="259"/>
    </row>
    <row r="51" spans="1:6" ht="18.75" customHeight="1" x14ac:dyDescent="0.3">
      <c r="A51" s="7"/>
      <c r="B51" s="33"/>
      <c r="C51" s="42"/>
      <c r="D51" s="42"/>
      <c r="E51" s="42" t="s">
        <v>31</v>
      </c>
      <c r="F51" s="42"/>
    </row>
    <row r="52" spans="1:6" ht="15.75" customHeight="1" x14ac:dyDescent="0.3">
      <c r="A52" s="5"/>
      <c r="C52" s="42"/>
      <c r="D52" s="42"/>
      <c r="E52" s="42"/>
      <c r="F52" s="42"/>
    </row>
    <row r="53" spans="1:6" ht="15.75" customHeight="1" x14ac:dyDescent="0.3">
      <c r="A53" s="5"/>
      <c r="C53" s="42"/>
      <c r="D53" s="42"/>
      <c r="E53" s="42"/>
      <c r="F53" s="42"/>
    </row>
    <row r="54" spans="1:6" ht="15.75" customHeight="1" x14ac:dyDescent="0.3">
      <c r="A54" s="5"/>
      <c r="C54" s="42"/>
      <c r="D54" s="42"/>
      <c r="E54" s="42"/>
      <c r="F54" s="42"/>
    </row>
    <row r="55" spans="1:6" ht="15.75" customHeight="1" x14ac:dyDescent="0.3">
      <c r="A55" s="5"/>
      <c r="C55" s="42"/>
      <c r="D55" s="42"/>
      <c r="E55" s="42"/>
      <c r="F55" s="42"/>
    </row>
    <row r="56" spans="1:6" ht="15.75" customHeight="1" x14ac:dyDescent="0.3">
      <c r="A56" s="5"/>
      <c r="C56" s="42"/>
      <c r="D56" s="42"/>
      <c r="E56" s="42"/>
      <c r="F56" s="42"/>
    </row>
    <row r="57" spans="1:6" ht="15.75" customHeight="1" x14ac:dyDescent="0.3">
      <c r="A57" s="5"/>
      <c r="C57" s="42"/>
      <c r="D57" s="42"/>
      <c r="E57" s="42"/>
      <c r="F57" s="42"/>
    </row>
    <row r="58" spans="1:6" ht="15.75" customHeight="1" x14ac:dyDescent="0.3">
      <c r="A58" s="264"/>
      <c r="B58" s="264"/>
      <c r="C58" s="42"/>
      <c r="D58" s="42"/>
      <c r="E58" s="42"/>
      <c r="F58" s="42"/>
    </row>
    <row r="59" spans="1:6" ht="15.75" customHeight="1" x14ac:dyDescent="0.3">
      <c r="A59" s="33"/>
      <c r="B59" s="33" t="s">
        <v>30</v>
      </c>
      <c r="C59" s="42"/>
      <c r="D59" s="42"/>
      <c r="E59" s="42"/>
      <c r="F59" s="42"/>
    </row>
    <row r="60" spans="1:6" ht="16.5" customHeight="1" x14ac:dyDescent="0.3">
      <c r="A60" s="265"/>
      <c r="B60" s="265"/>
      <c r="C60" s="42"/>
      <c r="D60" s="42"/>
      <c r="E60" s="42"/>
      <c r="F60" s="42"/>
    </row>
    <row r="61" spans="1:6" x14ac:dyDescent="0.3">
      <c r="A61" s="259"/>
      <c r="B61" s="259"/>
      <c r="C61" s="281" t="s">
        <v>31</v>
      </c>
      <c r="D61" s="281"/>
      <c r="E61" s="281"/>
      <c r="F61" s="281"/>
    </row>
    <row r="62" spans="1:6" ht="38.25" customHeight="1" x14ac:dyDescent="0.3">
      <c r="A62" s="279"/>
      <c r="B62" s="280"/>
      <c r="C62" s="38"/>
      <c r="D62" s="7"/>
      <c r="E62" s="258"/>
      <c r="F62" s="258"/>
    </row>
    <row r="63" spans="1:6" ht="10.5" customHeight="1" x14ac:dyDescent="0.3">
      <c r="A63" s="259"/>
      <c r="B63" s="259"/>
      <c r="C63" s="38"/>
      <c r="D63" s="39"/>
      <c r="E63" s="258"/>
      <c r="F63" s="258"/>
    </row>
    <row r="64" spans="1:6" ht="25.5" customHeight="1" x14ac:dyDescent="0.3">
      <c r="A64" s="38"/>
      <c r="B64" s="38"/>
      <c r="C64" s="38"/>
      <c r="D64" s="39"/>
      <c r="E64" s="40"/>
      <c r="F64" s="40"/>
    </row>
    <row r="65" spans="1:6" ht="16.5" customHeight="1" x14ac:dyDescent="0.3">
      <c r="A65" s="278"/>
      <c r="B65" s="278"/>
      <c r="C65" s="7"/>
      <c r="D65" s="7"/>
      <c r="E65" s="258"/>
      <c r="F65" s="258"/>
    </row>
    <row r="66" spans="1:6" x14ac:dyDescent="0.3">
      <c r="A66" s="259"/>
      <c r="B66" s="259"/>
      <c r="C66" s="38"/>
      <c r="D66" s="39"/>
      <c r="E66" s="258"/>
      <c r="F66" s="258"/>
    </row>
    <row r="67" spans="1:6" x14ac:dyDescent="0.3">
      <c r="A67" s="37"/>
      <c r="B67" s="37"/>
      <c r="C67" s="37"/>
    </row>
  </sheetData>
  <mergeCells count="29">
    <mergeCell ref="A10:F10"/>
    <mergeCell ref="E1:F1"/>
    <mergeCell ref="C3:F3"/>
    <mergeCell ref="C5:F5"/>
    <mergeCell ref="C7:G7"/>
    <mergeCell ref="C8:F9"/>
    <mergeCell ref="A60:B60"/>
    <mergeCell ref="B11:F11"/>
    <mergeCell ref="A12:A14"/>
    <mergeCell ref="B12:B14"/>
    <mergeCell ref="C12:C14"/>
    <mergeCell ref="D12:D14"/>
    <mergeCell ref="E12:E14"/>
    <mergeCell ref="F12:F14"/>
    <mergeCell ref="A43:B43"/>
    <mergeCell ref="A44:B44"/>
    <mergeCell ref="A45:B45"/>
    <mergeCell ref="A50:F50"/>
    <mergeCell ref="A58:B58"/>
    <mergeCell ref="A65:B65"/>
    <mergeCell ref="E65:F65"/>
    <mergeCell ref="A66:B66"/>
    <mergeCell ref="E66:F66"/>
    <mergeCell ref="A61:B61"/>
    <mergeCell ref="C61:F61"/>
    <mergeCell ref="A62:B62"/>
    <mergeCell ref="E62:F62"/>
    <mergeCell ref="A63:B63"/>
    <mergeCell ref="E63:F63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7"/>
  <sheetViews>
    <sheetView zoomScale="90" zoomScaleNormal="90" workbookViewId="0">
      <selection activeCell="L39" sqref="L39"/>
    </sheetView>
  </sheetViews>
  <sheetFormatPr defaultColWidth="9.140625" defaultRowHeight="20.25" x14ac:dyDescent="0.3"/>
  <cols>
    <col min="1" max="1" width="6.42578125" style="6" bestFit="1" customWidth="1"/>
    <col min="2" max="2" width="72.7109375" style="5" customWidth="1"/>
    <col min="3" max="3" width="18.85546875" style="34" customWidth="1"/>
    <col min="4" max="4" width="12.28515625" style="41" bestFit="1" customWidth="1"/>
    <col min="5" max="5" width="11.28515625" style="98" customWidth="1"/>
    <col min="6" max="6" width="23.7109375" style="98" customWidth="1"/>
    <col min="7" max="16384" width="9.140625" style="5"/>
  </cols>
  <sheetData>
    <row r="1" spans="1:10" s="2" customFormat="1" ht="23.25" x14ac:dyDescent="0.35">
      <c r="A1" s="1"/>
      <c r="B1" s="115"/>
      <c r="C1" s="147"/>
      <c r="D1" s="148"/>
      <c r="E1" s="251" t="s">
        <v>9</v>
      </c>
      <c r="F1" s="251"/>
      <c r="G1" s="115"/>
    </row>
    <row r="2" spans="1:10" s="2" customFormat="1" ht="23.25" x14ac:dyDescent="0.35">
      <c r="A2" s="1"/>
      <c r="B2" s="115" t="s">
        <v>10</v>
      </c>
      <c r="C2" s="147"/>
      <c r="D2" s="148" t="s">
        <v>114</v>
      </c>
      <c r="E2" s="88"/>
      <c r="F2" s="88"/>
      <c r="G2" s="115"/>
    </row>
    <row r="3" spans="1:10" s="2" customFormat="1" ht="10.15" customHeight="1" x14ac:dyDescent="0.35">
      <c r="A3" s="34"/>
      <c r="B3" s="44"/>
      <c r="C3" s="252"/>
      <c r="D3" s="252"/>
      <c r="E3" s="252"/>
      <c r="F3" s="252"/>
      <c r="G3" s="196"/>
    </row>
    <row r="4" spans="1:10" s="2" customFormat="1" ht="26.45" customHeight="1" x14ac:dyDescent="0.35">
      <c r="A4" s="34"/>
      <c r="B4" s="45" t="s">
        <v>11</v>
      </c>
      <c r="C4" s="147"/>
      <c r="D4" s="148" t="s">
        <v>114</v>
      </c>
      <c r="E4" s="88"/>
      <c r="F4" s="88"/>
      <c r="G4" s="196"/>
    </row>
    <row r="5" spans="1:10" s="2" customFormat="1" ht="10.9" customHeight="1" x14ac:dyDescent="0.35">
      <c r="A5" s="6"/>
      <c r="B5" s="45"/>
      <c r="C5" s="252"/>
      <c r="D5" s="252"/>
      <c r="E5" s="252"/>
      <c r="F5" s="252"/>
      <c r="G5" s="196"/>
    </row>
    <row r="6" spans="1:10" s="2" customFormat="1" ht="10.9" hidden="1" customHeight="1" x14ac:dyDescent="0.35">
      <c r="A6" s="6"/>
      <c r="B6" s="45"/>
      <c r="C6" s="58"/>
      <c r="D6" s="58"/>
      <c r="E6" s="58"/>
      <c r="F6" s="58"/>
      <c r="G6" s="196"/>
    </row>
    <row r="7" spans="1:10" s="4" customFormat="1" ht="26.25" customHeight="1" x14ac:dyDescent="0.25">
      <c r="A7" s="34"/>
      <c r="B7" s="46" t="s">
        <v>12</v>
      </c>
      <c r="C7" s="264" t="s">
        <v>24</v>
      </c>
      <c r="D7" s="264"/>
      <c r="E7" s="264"/>
      <c r="F7" s="264"/>
      <c r="G7" s="264"/>
    </row>
    <row r="8" spans="1:10" s="2" customFormat="1" ht="70.900000000000006" customHeight="1" x14ac:dyDescent="0.35">
      <c r="A8" s="6"/>
      <c r="B8" s="46" t="s">
        <v>13</v>
      </c>
      <c r="C8" s="252" t="s">
        <v>74</v>
      </c>
      <c r="D8" s="252"/>
      <c r="E8" s="252"/>
      <c r="F8" s="252"/>
      <c r="G8" s="196"/>
      <c r="J8" s="1"/>
    </row>
    <row r="9" spans="1:10" s="2" customFormat="1" ht="7.15" customHeight="1" x14ac:dyDescent="0.35">
      <c r="A9" s="6"/>
      <c r="B9" s="46"/>
      <c r="C9" s="252"/>
      <c r="D9" s="252"/>
      <c r="E9" s="252"/>
      <c r="F9" s="252"/>
      <c r="G9" s="196"/>
      <c r="J9" s="1"/>
    </row>
    <row r="10" spans="1:10" ht="33" customHeight="1" x14ac:dyDescent="0.3">
      <c r="A10" s="253" t="s">
        <v>99</v>
      </c>
      <c r="B10" s="253"/>
      <c r="C10" s="253"/>
      <c r="D10" s="253"/>
      <c r="E10" s="253"/>
      <c r="F10" s="253"/>
      <c r="J10" s="6"/>
    </row>
    <row r="11" spans="1:10" ht="29.25" customHeight="1" thickBot="1" x14ac:dyDescent="0.35">
      <c r="A11" s="7"/>
      <c r="B11" s="254" t="s">
        <v>14</v>
      </c>
      <c r="C11" s="254"/>
      <c r="D11" s="254"/>
      <c r="E11" s="254"/>
      <c r="F11" s="254"/>
      <c r="J11" s="6"/>
    </row>
    <row r="12" spans="1:10" ht="16.5" customHeight="1" x14ac:dyDescent="0.3">
      <c r="A12" s="266" t="s">
        <v>15</v>
      </c>
      <c r="B12" s="269" t="s">
        <v>0</v>
      </c>
      <c r="C12" s="272" t="s">
        <v>16</v>
      </c>
      <c r="D12" s="312" t="s">
        <v>17</v>
      </c>
      <c r="E12" s="315" t="s">
        <v>18</v>
      </c>
      <c r="F12" s="318" t="s">
        <v>19</v>
      </c>
    </row>
    <row r="13" spans="1:10" ht="21.75" customHeight="1" x14ac:dyDescent="0.3">
      <c r="A13" s="267"/>
      <c r="B13" s="270"/>
      <c r="C13" s="273"/>
      <c r="D13" s="313"/>
      <c r="E13" s="316"/>
      <c r="F13" s="319"/>
    </row>
    <row r="14" spans="1:10" ht="33" customHeight="1" thickBot="1" x14ac:dyDescent="0.35">
      <c r="A14" s="268"/>
      <c r="B14" s="271"/>
      <c r="C14" s="274"/>
      <c r="D14" s="314"/>
      <c r="E14" s="317"/>
      <c r="F14" s="320"/>
    </row>
    <row r="15" spans="1:10" x14ac:dyDescent="0.3">
      <c r="A15" s="8">
        <v>1</v>
      </c>
      <c r="B15" s="9">
        <v>2</v>
      </c>
      <c r="C15" s="10">
        <v>3</v>
      </c>
      <c r="D15" s="64">
        <v>4</v>
      </c>
      <c r="E15" s="89">
        <v>5</v>
      </c>
      <c r="F15" s="99">
        <v>6</v>
      </c>
    </row>
    <row r="16" spans="1:10" ht="40.5" x14ac:dyDescent="0.3">
      <c r="A16" s="8"/>
      <c r="B16" s="10" t="s">
        <v>96</v>
      </c>
      <c r="C16" s="10"/>
      <c r="D16" s="61"/>
      <c r="E16" s="89"/>
      <c r="F16" s="99"/>
    </row>
    <row r="17" spans="1:8" s="52" customFormat="1" ht="18.75" x14ac:dyDescent="0.3">
      <c r="A17" s="47">
        <v>1</v>
      </c>
      <c r="B17" s="57" t="s">
        <v>97</v>
      </c>
      <c r="C17" s="49" t="s">
        <v>27</v>
      </c>
      <c r="D17" s="55">
        <f>726.8</f>
        <v>726.8</v>
      </c>
      <c r="E17" s="69">
        <v>9.5</v>
      </c>
      <c r="F17" s="76">
        <f t="shared" ref="F17:F28" si="0">D17*E17</f>
        <v>6904.5999999999995</v>
      </c>
    </row>
    <row r="18" spans="1:8" s="52" customFormat="1" ht="18.75" x14ac:dyDescent="0.3">
      <c r="A18" s="47">
        <v>2</v>
      </c>
      <c r="B18" s="54" t="s">
        <v>38</v>
      </c>
      <c r="C18" s="49" t="s">
        <v>20</v>
      </c>
      <c r="D18" s="55">
        <v>268</v>
      </c>
      <c r="E18" s="69">
        <v>90</v>
      </c>
      <c r="F18" s="76">
        <f t="shared" si="0"/>
        <v>24120</v>
      </c>
    </row>
    <row r="19" spans="1:8" s="52" customFormat="1" ht="18.75" x14ac:dyDescent="0.3">
      <c r="A19" s="47">
        <v>3</v>
      </c>
      <c r="B19" s="48" t="s">
        <v>3</v>
      </c>
      <c r="C19" s="49" t="s">
        <v>1</v>
      </c>
      <c r="D19" s="55">
        <v>53.6</v>
      </c>
      <c r="E19" s="69"/>
      <c r="F19" s="76">
        <f t="shared" si="0"/>
        <v>0</v>
      </c>
    </row>
    <row r="20" spans="1:8" s="52" customFormat="1" ht="18.75" x14ac:dyDescent="0.3">
      <c r="A20" s="47">
        <v>4</v>
      </c>
      <c r="B20" s="48" t="s">
        <v>46</v>
      </c>
      <c r="C20" s="49" t="s">
        <v>1</v>
      </c>
      <c r="D20" s="55">
        <v>2.7869999999999999</v>
      </c>
      <c r="E20" s="69"/>
      <c r="F20" s="76">
        <f t="shared" si="0"/>
        <v>0</v>
      </c>
    </row>
    <row r="21" spans="1:8" s="52" customFormat="1" ht="18.75" x14ac:dyDescent="0.3">
      <c r="A21" s="47">
        <v>5</v>
      </c>
      <c r="B21" s="48" t="s">
        <v>43</v>
      </c>
      <c r="C21" s="49" t="s">
        <v>5</v>
      </c>
      <c r="D21" s="55">
        <v>4.3600000000000003</v>
      </c>
      <c r="E21" s="69"/>
      <c r="F21" s="76">
        <f t="shared" si="0"/>
        <v>0</v>
      </c>
    </row>
    <row r="22" spans="1:8" s="52" customFormat="1" ht="18.75" x14ac:dyDescent="0.3">
      <c r="A22" s="47">
        <v>6</v>
      </c>
      <c r="B22" s="48" t="s">
        <v>47</v>
      </c>
      <c r="C22" s="49" t="s">
        <v>5</v>
      </c>
      <c r="D22" s="55">
        <v>62.64</v>
      </c>
      <c r="E22" s="69"/>
      <c r="F22" s="76">
        <f t="shared" si="0"/>
        <v>0</v>
      </c>
    </row>
    <row r="23" spans="1:8" s="52" customFormat="1" ht="18.75" x14ac:dyDescent="0.3">
      <c r="A23" s="47">
        <v>7</v>
      </c>
      <c r="B23" s="48" t="s">
        <v>32</v>
      </c>
      <c r="C23" s="49" t="s">
        <v>33</v>
      </c>
      <c r="D23" s="55">
        <v>420</v>
      </c>
      <c r="E23" s="69">
        <v>0</v>
      </c>
      <c r="F23" s="76">
        <f t="shared" si="0"/>
        <v>0</v>
      </c>
    </row>
    <row r="24" spans="1:8" s="52" customFormat="1" ht="18.75" x14ac:dyDescent="0.3">
      <c r="A24" s="47">
        <v>8</v>
      </c>
      <c r="B24" s="48" t="s">
        <v>95</v>
      </c>
      <c r="C24" s="49" t="s">
        <v>33</v>
      </c>
      <c r="D24" s="55">
        <v>350</v>
      </c>
      <c r="E24" s="69">
        <v>0</v>
      </c>
      <c r="F24" s="76"/>
    </row>
    <row r="25" spans="1:8" s="52" customFormat="1" ht="18.75" x14ac:dyDescent="0.3">
      <c r="A25" s="47">
        <v>9</v>
      </c>
      <c r="B25" s="48" t="s">
        <v>34</v>
      </c>
      <c r="C25" s="49" t="s">
        <v>33</v>
      </c>
      <c r="D25" s="55">
        <v>370</v>
      </c>
      <c r="E25" s="69">
        <v>0</v>
      </c>
      <c r="F25" s="76">
        <f t="shared" si="0"/>
        <v>0</v>
      </c>
    </row>
    <row r="26" spans="1:8" s="52" customFormat="1" ht="18.75" x14ac:dyDescent="0.3">
      <c r="A26" s="47">
        <v>10</v>
      </c>
      <c r="B26" s="48" t="s">
        <v>35</v>
      </c>
      <c r="C26" s="49" t="s">
        <v>4</v>
      </c>
      <c r="D26" s="55">
        <v>2600</v>
      </c>
      <c r="E26" s="69">
        <v>0</v>
      </c>
      <c r="F26" s="76">
        <f t="shared" si="0"/>
        <v>0</v>
      </c>
    </row>
    <row r="27" spans="1:8" s="52" customFormat="1" ht="18.75" x14ac:dyDescent="0.3">
      <c r="A27" s="47">
        <v>11</v>
      </c>
      <c r="B27" s="48" t="s">
        <v>36</v>
      </c>
      <c r="C27" s="49" t="s">
        <v>33</v>
      </c>
      <c r="D27" s="55">
        <v>60</v>
      </c>
      <c r="E27" s="69">
        <v>0</v>
      </c>
      <c r="F27" s="76">
        <f t="shared" si="0"/>
        <v>0</v>
      </c>
    </row>
    <row r="28" spans="1:8" s="52" customFormat="1" ht="18.75" x14ac:dyDescent="0.3">
      <c r="A28" s="47">
        <v>12</v>
      </c>
      <c r="B28" s="48" t="s">
        <v>44</v>
      </c>
      <c r="C28" s="49" t="s">
        <v>4</v>
      </c>
      <c r="D28" s="55">
        <v>850</v>
      </c>
      <c r="E28" s="69">
        <v>0</v>
      </c>
      <c r="F28" s="76">
        <f t="shared" si="0"/>
        <v>0</v>
      </c>
    </row>
    <row r="29" spans="1:8" s="52" customFormat="1" ht="18.75" x14ac:dyDescent="0.3">
      <c r="A29" s="47"/>
      <c r="B29" s="48"/>
      <c r="C29" s="49"/>
      <c r="D29" s="55"/>
      <c r="E29" s="59"/>
      <c r="F29" s="76"/>
    </row>
    <row r="30" spans="1:8" ht="33.6" customHeight="1" x14ac:dyDescent="0.3">
      <c r="A30" s="13">
        <v>1</v>
      </c>
      <c r="B30" s="10" t="s">
        <v>48</v>
      </c>
      <c r="C30" s="49" t="s">
        <v>27</v>
      </c>
      <c r="D30" s="50">
        <v>180</v>
      </c>
      <c r="E30" s="90">
        <v>2</v>
      </c>
      <c r="F30" s="76">
        <f t="shared" ref="F30:F42" si="1">D30*E30</f>
        <v>360</v>
      </c>
    </row>
    <row r="31" spans="1:8" s="52" customFormat="1" x14ac:dyDescent="0.3">
      <c r="A31" s="13">
        <v>2</v>
      </c>
      <c r="B31" s="65" t="s">
        <v>157</v>
      </c>
      <c r="C31" s="49" t="s">
        <v>49</v>
      </c>
      <c r="D31" s="50">
        <v>24</v>
      </c>
      <c r="E31" s="69">
        <v>9.5</v>
      </c>
      <c r="F31" s="76">
        <f t="shared" si="1"/>
        <v>228</v>
      </c>
      <c r="H31" s="52" t="s">
        <v>45</v>
      </c>
    </row>
    <row r="32" spans="1:8" s="52" customFormat="1" x14ac:dyDescent="0.3">
      <c r="A32" s="13">
        <v>3</v>
      </c>
      <c r="B32" s="65" t="s">
        <v>159</v>
      </c>
      <c r="C32" s="49" t="s">
        <v>49</v>
      </c>
      <c r="D32" s="50">
        <v>84</v>
      </c>
      <c r="E32" s="69">
        <v>4.6399999999999997</v>
      </c>
      <c r="F32" s="76">
        <f t="shared" si="1"/>
        <v>389.76</v>
      </c>
    </row>
    <row r="33" spans="1:8" s="52" customFormat="1" x14ac:dyDescent="0.3">
      <c r="A33" s="13">
        <v>4</v>
      </c>
      <c r="B33" s="65" t="s">
        <v>160</v>
      </c>
      <c r="C33" s="49" t="s">
        <v>49</v>
      </c>
      <c r="D33" s="50">
        <v>72</v>
      </c>
      <c r="E33" s="69">
        <v>5.6</v>
      </c>
      <c r="F33" s="76">
        <f t="shared" si="1"/>
        <v>403.2</v>
      </c>
    </row>
    <row r="34" spans="1:8" s="52" customFormat="1" x14ac:dyDescent="0.3">
      <c r="A34" s="13">
        <v>5</v>
      </c>
      <c r="B34" s="48" t="s">
        <v>163</v>
      </c>
      <c r="C34" s="49" t="s">
        <v>27</v>
      </c>
      <c r="D34" s="55">
        <v>98.6</v>
      </c>
      <c r="E34" s="53">
        <v>35</v>
      </c>
      <c r="F34" s="76">
        <f t="shared" si="1"/>
        <v>3451</v>
      </c>
    </row>
    <row r="35" spans="1:8" s="52" customFormat="1" x14ac:dyDescent="0.3">
      <c r="A35" s="13"/>
      <c r="B35" s="48"/>
      <c r="C35" s="49"/>
      <c r="D35" s="55"/>
      <c r="E35" s="53"/>
      <c r="F35" s="76"/>
    </row>
    <row r="36" spans="1:8" s="52" customFormat="1" x14ac:dyDescent="0.3">
      <c r="A36" s="13">
        <v>1</v>
      </c>
      <c r="B36" s="10" t="s">
        <v>55</v>
      </c>
      <c r="C36" s="49"/>
      <c r="D36" s="55"/>
      <c r="E36" s="53"/>
      <c r="F36" s="76"/>
    </row>
    <row r="37" spans="1:8" s="52" customFormat="1" x14ac:dyDescent="0.3">
      <c r="A37" s="13">
        <v>2</v>
      </c>
      <c r="B37" s="48" t="s">
        <v>56</v>
      </c>
      <c r="C37" s="49" t="s">
        <v>27</v>
      </c>
      <c r="D37" s="55">
        <v>452</v>
      </c>
      <c r="E37" s="53">
        <v>2.2000000000000002</v>
      </c>
      <c r="F37" s="76">
        <f t="shared" si="1"/>
        <v>994.40000000000009</v>
      </c>
    </row>
    <row r="38" spans="1:8" s="52" customFormat="1" x14ac:dyDescent="0.3">
      <c r="A38" s="13">
        <v>3</v>
      </c>
      <c r="B38" s="48" t="s">
        <v>53</v>
      </c>
      <c r="C38" s="49" t="s">
        <v>27</v>
      </c>
      <c r="D38" s="55">
        <v>452</v>
      </c>
      <c r="E38" s="81">
        <v>2.2000000000000002</v>
      </c>
      <c r="F38" s="76">
        <f t="shared" si="1"/>
        <v>994.40000000000009</v>
      </c>
    </row>
    <row r="39" spans="1:8" s="52" customFormat="1" x14ac:dyDescent="0.3">
      <c r="A39" s="13">
        <v>4</v>
      </c>
      <c r="B39" s="48" t="s">
        <v>52</v>
      </c>
      <c r="C39" s="49" t="s">
        <v>4</v>
      </c>
      <c r="D39" s="55">
        <v>12190</v>
      </c>
      <c r="E39" s="82"/>
      <c r="F39" s="76">
        <f t="shared" si="1"/>
        <v>0</v>
      </c>
    </row>
    <row r="40" spans="1:8" s="52" customFormat="1" x14ac:dyDescent="0.3">
      <c r="A40" s="13">
        <v>5</v>
      </c>
      <c r="B40" s="48" t="s">
        <v>102</v>
      </c>
      <c r="C40" s="49" t="s">
        <v>4</v>
      </c>
      <c r="D40" s="55">
        <v>15266</v>
      </c>
      <c r="E40" s="82"/>
      <c r="F40" s="76">
        <f t="shared" si="1"/>
        <v>0</v>
      </c>
    </row>
    <row r="41" spans="1:8" x14ac:dyDescent="0.3">
      <c r="A41" s="13">
        <v>6</v>
      </c>
      <c r="B41" s="48" t="s">
        <v>98</v>
      </c>
      <c r="C41" s="49" t="s">
        <v>4</v>
      </c>
      <c r="D41" s="62">
        <v>152</v>
      </c>
      <c r="E41" s="91"/>
      <c r="F41" s="76">
        <f t="shared" si="1"/>
        <v>0</v>
      </c>
    </row>
    <row r="42" spans="1:8" x14ac:dyDescent="0.3">
      <c r="A42" s="47"/>
      <c r="B42" s="19"/>
      <c r="C42" s="15"/>
      <c r="D42" s="62"/>
      <c r="E42" s="80"/>
      <c r="F42" s="76">
        <f t="shared" si="1"/>
        <v>0</v>
      </c>
    </row>
    <row r="43" spans="1:8" s="24" customFormat="1" ht="21.75" customHeight="1" x14ac:dyDescent="0.35">
      <c r="A43" s="260" t="s">
        <v>21</v>
      </c>
      <c r="B43" s="261"/>
      <c r="C43" s="21"/>
      <c r="D43" s="22"/>
      <c r="E43" s="92"/>
      <c r="F43" s="100">
        <f>SUM(F17:F42)</f>
        <v>37845.360000000001</v>
      </c>
      <c r="H43" s="24" t="s">
        <v>45</v>
      </c>
    </row>
    <row r="44" spans="1:8" s="24" customFormat="1" ht="21.75" customHeight="1" x14ac:dyDescent="0.35">
      <c r="A44" s="260" t="s">
        <v>22</v>
      </c>
      <c r="B44" s="261"/>
      <c r="C44" s="21"/>
      <c r="D44" s="22"/>
      <c r="E44" s="92"/>
      <c r="F44" s="100">
        <f>F43*0.18</f>
        <v>6812.1647999999996</v>
      </c>
    </row>
    <row r="45" spans="1:8" s="24" customFormat="1" ht="21.75" customHeight="1" thickBot="1" x14ac:dyDescent="0.4">
      <c r="A45" s="262" t="s">
        <v>23</v>
      </c>
      <c r="B45" s="263"/>
      <c r="C45" s="25"/>
      <c r="D45" s="26"/>
      <c r="E45" s="93"/>
      <c r="F45" s="101">
        <f>SUM(F43:F44)</f>
        <v>44657.524799999999</v>
      </c>
    </row>
    <row r="46" spans="1:8" s="32" customFormat="1" ht="18.75" customHeight="1" x14ac:dyDescent="0.3">
      <c r="A46" s="28"/>
      <c r="B46" s="28"/>
      <c r="C46" s="29"/>
      <c r="D46" s="30"/>
      <c r="E46" s="94"/>
      <c r="F46" s="102"/>
    </row>
    <row r="47" spans="1:8" s="32" customFormat="1" ht="18.75" customHeight="1" x14ac:dyDescent="0.3">
      <c r="A47" s="28"/>
      <c r="B47" s="28"/>
      <c r="C47" s="29"/>
      <c r="D47" s="30"/>
      <c r="E47" s="94"/>
      <c r="F47" s="102"/>
    </row>
    <row r="48" spans="1:8" s="32" customFormat="1" ht="18.75" customHeight="1" x14ac:dyDescent="0.3">
      <c r="A48" s="28"/>
      <c r="B48" s="28"/>
      <c r="C48" s="29"/>
      <c r="D48" s="30"/>
      <c r="E48" s="94"/>
      <c r="F48" s="102"/>
    </row>
    <row r="49" spans="1:6" ht="18.75" customHeight="1" x14ac:dyDescent="0.3">
      <c r="A49" s="7"/>
      <c r="B49" s="33"/>
      <c r="D49" s="35"/>
      <c r="E49" s="95"/>
      <c r="F49" s="103"/>
    </row>
    <row r="50" spans="1:6" s="37" customFormat="1" x14ac:dyDescent="0.3">
      <c r="A50" s="259" t="s">
        <v>29</v>
      </c>
      <c r="B50" s="259"/>
      <c r="C50" s="259"/>
      <c r="D50" s="259"/>
      <c r="E50" s="259"/>
      <c r="F50" s="259"/>
    </row>
    <row r="51" spans="1:6" ht="18.75" customHeight="1" x14ac:dyDescent="0.3">
      <c r="A51" s="7"/>
      <c r="B51" s="33"/>
      <c r="C51" s="42"/>
      <c r="D51" s="63"/>
      <c r="E51" s="96" t="s">
        <v>31</v>
      </c>
      <c r="F51" s="96"/>
    </row>
    <row r="52" spans="1:6" ht="15.75" customHeight="1" x14ac:dyDescent="0.3">
      <c r="A52" s="5"/>
      <c r="C52" s="42"/>
      <c r="D52" s="63"/>
      <c r="E52" s="96"/>
      <c r="F52" s="96"/>
    </row>
    <row r="53" spans="1:6" ht="15.75" customHeight="1" x14ac:dyDescent="0.3">
      <c r="A53" s="5"/>
      <c r="C53" s="42"/>
      <c r="D53" s="63"/>
      <c r="E53" s="96"/>
      <c r="F53" s="96"/>
    </row>
    <row r="54" spans="1:6" ht="15.75" customHeight="1" x14ac:dyDescent="0.3">
      <c r="A54" s="5"/>
      <c r="C54" s="42"/>
      <c r="D54" s="63"/>
      <c r="E54" s="96"/>
      <c r="F54" s="96"/>
    </row>
    <row r="55" spans="1:6" ht="15.75" customHeight="1" x14ac:dyDescent="0.3">
      <c r="A55" s="5"/>
      <c r="C55" s="42"/>
      <c r="D55" s="63"/>
      <c r="E55" s="96"/>
      <c r="F55" s="96"/>
    </row>
    <row r="56" spans="1:6" ht="15.75" customHeight="1" x14ac:dyDescent="0.3">
      <c r="A56" s="5"/>
      <c r="C56" s="42"/>
      <c r="D56" s="63"/>
      <c r="E56" s="96"/>
      <c r="F56" s="96"/>
    </row>
    <row r="57" spans="1:6" ht="15.75" customHeight="1" x14ac:dyDescent="0.3">
      <c r="A57" s="5"/>
      <c r="C57" s="42"/>
      <c r="D57" s="63"/>
      <c r="E57" s="96"/>
      <c r="F57" s="96"/>
    </row>
    <row r="58" spans="1:6" ht="15.75" customHeight="1" x14ac:dyDescent="0.3">
      <c r="A58" s="264"/>
      <c r="B58" s="264"/>
      <c r="C58" s="42"/>
      <c r="D58" s="63"/>
      <c r="E58" s="96"/>
      <c r="F58" s="96"/>
    </row>
    <row r="59" spans="1:6" ht="15.75" customHeight="1" x14ac:dyDescent="0.3">
      <c r="A59" s="33"/>
      <c r="B59" s="33" t="s">
        <v>30</v>
      </c>
      <c r="C59" s="42"/>
      <c r="D59" s="63"/>
      <c r="E59" s="96"/>
      <c r="F59" s="96"/>
    </row>
    <row r="60" spans="1:6" ht="16.5" customHeight="1" x14ac:dyDescent="0.3">
      <c r="A60" s="265"/>
      <c r="B60" s="265"/>
      <c r="C60" s="42"/>
      <c r="D60" s="63"/>
      <c r="E60" s="96"/>
      <c r="F60" s="96"/>
    </row>
    <row r="61" spans="1:6" x14ac:dyDescent="0.3">
      <c r="A61" s="259"/>
      <c r="B61" s="259"/>
      <c r="C61" s="281" t="s">
        <v>31</v>
      </c>
      <c r="D61" s="281"/>
      <c r="E61" s="281"/>
      <c r="F61" s="281"/>
    </row>
    <row r="62" spans="1:6" ht="38.25" customHeight="1" x14ac:dyDescent="0.3">
      <c r="A62" s="279"/>
      <c r="B62" s="280"/>
      <c r="C62" s="38"/>
      <c r="D62" s="36"/>
      <c r="E62" s="258"/>
      <c r="F62" s="258"/>
    </row>
    <row r="63" spans="1:6" ht="10.5" customHeight="1" x14ac:dyDescent="0.3">
      <c r="A63" s="259"/>
      <c r="B63" s="259"/>
      <c r="C63" s="38"/>
      <c r="D63" s="40"/>
      <c r="E63" s="258"/>
      <c r="F63" s="258"/>
    </row>
    <row r="64" spans="1:6" ht="25.5" customHeight="1" x14ac:dyDescent="0.3">
      <c r="A64" s="38"/>
      <c r="B64" s="38"/>
      <c r="C64" s="38"/>
      <c r="D64" s="40"/>
      <c r="E64" s="97"/>
      <c r="F64" s="97"/>
    </row>
    <row r="65" spans="1:6" ht="16.5" customHeight="1" x14ac:dyDescent="0.3">
      <c r="A65" s="278"/>
      <c r="B65" s="278"/>
      <c r="C65" s="7"/>
      <c r="D65" s="36"/>
      <c r="E65" s="258"/>
      <c r="F65" s="258"/>
    </row>
    <row r="66" spans="1:6" x14ac:dyDescent="0.3">
      <c r="A66" s="259"/>
      <c r="B66" s="259"/>
      <c r="C66" s="38"/>
      <c r="D66" s="40"/>
      <c r="E66" s="258"/>
      <c r="F66" s="258"/>
    </row>
    <row r="67" spans="1:6" x14ac:dyDescent="0.3">
      <c r="A67" s="37"/>
      <c r="B67" s="37"/>
      <c r="C67" s="37"/>
    </row>
  </sheetData>
  <mergeCells count="29">
    <mergeCell ref="A10:F10"/>
    <mergeCell ref="E1:F1"/>
    <mergeCell ref="C3:F3"/>
    <mergeCell ref="C5:F5"/>
    <mergeCell ref="C7:G7"/>
    <mergeCell ref="C8:F9"/>
    <mergeCell ref="A60:B60"/>
    <mergeCell ref="B11:F11"/>
    <mergeCell ref="A12:A14"/>
    <mergeCell ref="B12:B14"/>
    <mergeCell ref="C12:C14"/>
    <mergeCell ref="D12:D14"/>
    <mergeCell ref="E12:E14"/>
    <mergeCell ref="F12:F14"/>
    <mergeCell ref="A43:B43"/>
    <mergeCell ref="A44:B44"/>
    <mergeCell ref="A45:B45"/>
    <mergeCell ref="A50:F50"/>
    <mergeCell ref="A58:B58"/>
    <mergeCell ref="A65:B65"/>
    <mergeCell ref="E65:F65"/>
    <mergeCell ref="A66:B66"/>
    <mergeCell ref="E66:F66"/>
    <mergeCell ref="A61:B61"/>
    <mergeCell ref="C61:F61"/>
    <mergeCell ref="A62:B62"/>
    <mergeCell ref="E62:F62"/>
    <mergeCell ref="A63:B63"/>
    <mergeCell ref="E63:F6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76"/>
  <sheetViews>
    <sheetView topLeftCell="A29" zoomScale="80" zoomScaleNormal="80" workbookViewId="0">
      <selection activeCell="B22" sqref="B22"/>
    </sheetView>
  </sheetViews>
  <sheetFormatPr defaultColWidth="9.140625" defaultRowHeight="20.25" x14ac:dyDescent="0.3"/>
  <cols>
    <col min="1" max="1" width="6.42578125" style="6" bestFit="1" customWidth="1"/>
    <col min="2" max="2" width="66.7109375" style="5" customWidth="1"/>
    <col min="3" max="3" width="26.42578125" style="34" customWidth="1"/>
    <col min="4" max="4" width="12.28515625" style="41" bestFit="1" customWidth="1"/>
    <col min="5" max="5" width="11.28515625" style="41" customWidth="1"/>
    <col min="6" max="6" width="18.42578125" style="41" customWidth="1"/>
    <col min="7" max="16384" width="9.140625" style="5"/>
  </cols>
  <sheetData>
    <row r="1" spans="1:10" s="2" customFormat="1" ht="23.25" x14ac:dyDescent="0.35">
      <c r="A1" s="1"/>
      <c r="B1" s="115"/>
      <c r="C1" s="147"/>
      <c r="D1" s="148"/>
      <c r="E1" s="251" t="s">
        <v>9</v>
      </c>
      <c r="F1" s="251"/>
      <c r="G1" s="115"/>
    </row>
    <row r="2" spans="1:10" s="2" customFormat="1" ht="23.25" x14ac:dyDescent="0.35">
      <c r="A2" s="1"/>
      <c r="B2" s="115" t="s">
        <v>10</v>
      </c>
      <c r="C2" s="147"/>
      <c r="D2" s="148" t="s">
        <v>114</v>
      </c>
      <c r="E2" s="88"/>
      <c r="F2" s="88"/>
      <c r="G2" s="115"/>
    </row>
    <row r="3" spans="1:10" s="2" customFormat="1" ht="22.9" customHeight="1" x14ac:dyDescent="0.35">
      <c r="A3" s="34"/>
      <c r="B3" s="44"/>
      <c r="C3" s="252"/>
      <c r="D3" s="252"/>
      <c r="E3" s="252"/>
      <c r="F3" s="252"/>
      <c r="G3" s="196"/>
    </row>
    <row r="4" spans="1:10" s="2" customFormat="1" ht="25.15" customHeight="1" x14ac:dyDescent="0.35">
      <c r="A4" s="34"/>
      <c r="B4" s="45" t="s">
        <v>11</v>
      </c>
      <c r="C4" s="147"/>
      <c r="D4" s="148" t="s">
        <v>114</v>
      </c>
      <c r="E4" s="88"/>
      <c r="F4" s="88"/>
      <c r="G4" s="196"/>
    </row>
    <row r="5" spans="1:10" s="2" customFormat="1" ht="21.75" customHeight="1" x14ac:dyDescent="0.35">
      <c r="A5" s="6"/>
      <c r="B5" s="45"/>
      <c r="C5" s="252"/>
      <c r="D5" s="252"/>
      <c r="E5" s="252"/>
      <c r="F5" s="252"/>
      <c r="G5" s="196"/>
    </row>
    <row r="6" spans="1:10" s="2" customFormat="1" ht="11.25" customHeight="1" x14ac:dyDescent="0.35">
      <c r="A6" s="6"/>
      <c r="B6" s="45"/>
      <c r="C6" s="58"/>
      <c r="D6" s="58"/>
      <c r="E6" s="58"/>
      <c r="F6" s="58"/>
      <c r="G6" s="196"/>
    </row>
    <row r="7" spans="1:10" s="4" customFormat="1" ht="26.25" customHeight="1" x14ac:dyDescent="0.25">
      <c r="A7" s="34"/>
      <c r="B7" s="46" t="s">
        <v>12</v>
      </c>
      <c r="C7" s="264" t="s">
        <v>24</v>
      </c>
      <c r="D7" s="264"/>
      <c r="E7" s="264"/>
      <c r="F7" s="264"/>
      <c r="G7" s="264"/>
    </row>
    <row r="8" spans="1:10" s="2" customFormat="1" ht="102" customHeight="1" x14ac:dyDescent="0.35">
      <c r="A8" s="6"/>
      <c r="B8" s="46" t="s">
        <v>13</v>
      </c>
      <c r="C8" s="252" t="s">
        <v>74</v>
      </c>
      <c r="D8" s="252"/>
      <c r="E8" s="252"/>
      <c r="F8" s="252"/>
      <c r="G8" s="196"/>
      <c r="J8" s="1"/>
    </row>
    <row r="9" spans="1:10" s="2" customFormat="1" ht="18.75" customHeight="1" x14ac:dyDescent="0.35">
      <c r="A9" s="6"/>
      <c r="B9" s="46"/>
      <c r="C9" s="252"/>
      <c r="D9" s="252"/>
      <c r="E9" s="252"/>
      <c r="F9" s="252"/>
      <c r="G9" s="196"/>
      <c r="J9" s="1"/>
    </row>
    <row r="10" spans="1:10" ht="30" customHeight="1" x14ac:dyDescent="0.3">
      <c r="A10" s="253" t="s">
        <v>99</v>
      </c>
      <c r="B10" s="253"/>
      <c r="C10" s="253"/>
      <c r="D10" s="253"/>
      <c r="E10" s="253"/>
      <c r="F10" s="253"/>
      <c r="J10" s="6"/>
    </row>
    <row r="11" spans="1:10" ht="29.25" customHeight="1" thickBot="1" x14ac:dyDescent="0.35">
      <c r="A11" s="7"/>
      <c r="B11" s="254" t="s">
        <v>14</v>
      </c>
      <c r="C11" s="254"/>
      <c r="D11" s="254"/>
      <c r="E11" s="254"/>
      <c r="F11" s="254"/>
      <c r="J11" s="6"/>
    </row>
    <row r="12" spans="1:10" ht="16.5" customHeight="1" x14ac:dyDescent="0.3">
      <c r="A12" s="266" t="s">
        <v>15</v>
      </c>
      <c r="B12" s="269" t="s">
        <v>0</v>
      </c>
      <c r="C12" s="272" t="s">
        <v>16</v>
      </c>
      <c r="D12" s="312" t="s">
        <v>17</v>
      </c>
      <c r="E12" s="275" t="s">
        <v>18</v>
      </c>
      <c r="F12" s="255" t="s">
        <v>19</v>
      </c>
    </row>
    <row r="13" spans="1:10" ht="21.75" customHeight="1" x14ac:dyDescent="0.3">
      <c r="A13" s="267"/>
      <c r="B13" s="270"/>
      <c r="C13" s="273"/>
      <c r="D13" s="313"/>
      <c r="E13" s="276"/>
      <c r="F13" s="256"/>
    </row>
    <row r="14" spans="1:10" ht="33" customHeight="1" thickBot="1" x14ac:dyDescent="0.35">
      <c r="A14" s="268"/>
      <c r="B14" s="271"/>
      <c r="C14" s="274"/>
      <c r="D14" s="314"/>
      <c r="E14" s="277"/>
      <c r="F14" s="257"/>
    </row>
    <row r="15" spans="1:10" x14ac:dyDescent="0.3">
      <c r="A15" s="8">
        <v>1</v>
      </c>
      <c r="B15" s="9">
        <v>2</v>
      </c>
      <c r="C15" s="10">
        <v>3</v>
      </c>
      <c r="D15" s="64">
        <v>4</v>
      </c>
      <c r="E15" s="11">
        <v>5</v>
      </c>
      <c r="F15" s="12">
        <v>6</v>
      </c>
    </row>
    <row r="16" spans="1:10" ht="40.5" x14ac:dyDescent="0.3">
      <c r="A16" s="8"/>
      <c r="B16" s="10" t="s">
        <v>100</v>
      </c>
      <c r="C16" s="10"/>
      <c r="D16" s="61"/>
      <c r="E16" s="11"/>
      <c r="F16" s="12"/>
    </row>
    <row r="17" spans="1:8" s="52" customFormat="1" ht="18.75" x14ac:dyDescent="0.3">
      <c r="A17" s="47">
        <v>1</v>
      </c>
      <c r="B17" s="57" t="s">
        <v>101</v>
      </c>
      <c r="C17" s="49" t="s">
        <v>27</v>
      </c>
      <c r="D17" s="55">
        <v>726</v>
      </c>
      <c r="E17" s="67">
        <v>9.5</v>
      </c>
      <c r="F17" s="76">
        <f t="shared" ref="F17:F28" si="0">D17*E17</f>
        <v>6897</v>
      </c>
    </row>
    <row r="18" spans="1:8" s="52" customFormat="1" ht="18.75" x14ac:dyDescent="0.3">
      <c r="A18" s="47">
        <v>2</v>
      </c>
      <c r="B18" s="54" t="s">
        <v>38</v>
      </c>
      <c r="C18" s="49" t="s">
        <v>20</v>
      </c>
      <c r="D18" s="55">
        <v>270</v>
      </c>
      <c r="E18" s="67">
        <v>90</v>
      </c>
      <c r="F18" s="76">
        <f t="shared" si="0"/>
        <v>24300</v>
      </c>
    </row>
    <row r="19" spans="1:8" s="52" customFormat="1" ht="18.75" x14ac:dyDescent="0.3">
      <c r="A19" s="47">
        <v>3</v>
      </c>
      <c r="B19" s="48" t="s">
        <v>152</v>
      </c>
      <c r="C19" s="49" t="s">
        <v>1</v>
      </c>
      <c r="D19" s="55">
        <v>9.11</v>
      </c>
      <c r="E19" s="53"/>
      <c r="F19" s="76">
        <f t="shared" si="0"/>
        <v>0</v>
      </c>
    </row>
    <row r="20" spans="1:8" s="52" customFormat="1" ht="18.75" x14ac:dyDescent="0.3">
      <c r="A20" s="47">
        <v>4</v>
      </c>
      <c r="B20" s="48" t="s">
        <v>155</v>
      </c>
      <c r="C20" s="49" t="s">
        <v>1</v>
      </c>
      <c r="D20" s="55">
        <v>2.7869999999999999</v>
      </c>
      <c r="E20" s="69">
        <v>590</v>
      </c>
      <c r="F20" s="76">
        <f t="shared" si="0"/>
        <v>1644.33</v>
      </c>
    </row>
    <row r="21" spans="1:8" s="52" customFormat="1" ht="18.75" x14ac:dyDescent="0.3">
      <c r="A21" s="47">
        <v>5</v>
      </c>
      <c r="B21" s="48" t="s">
        <v>43</v>
      </c>
      <c r="C21" s="49" t="s">
        <v>5</v>
      </c>
      <c r="D21" s="55">
        <v>3.8</v>
      </c>
      <c r="E21" s="53">
        <v>1250</v>
      </c>
      <c r="F21" s="76">
        <f t="shared" si="0"/>
        <v>4750</v>
      </c>
    </row>
    <row r="22" spans="1:8" s="52" customFormat="1" ht="18.75" x14ac:dyDescent="0.3">
      <c r="A22" s="47">
        <v>6</v>
      </c>
      <c r="B22" s="48" t="s">
        <v>147</v>
      </c>
      <c r="C22" s="49" t="s">
        <v>5</v>
      </c>
      <c r="D22" s="55">
        <v>63.2</v>
      </c>
      <c r="E22" s="53">
        <v>1250</v>
      </c>
      <c r="F22" s="76">
        <f t="shared" si="0"/>
        <v>79000</v>
      </c>
    </row>
    <row r="23" spans="1:8" s="52" customFormat="1" ht="18.75" x14ac:dyDescent="0.3">
      <c r="A23" s="47">
        <v>7</v>
      </c>
      <c r="B23" s="48" t="s">
        <v>32</v>
      </c>
      <c r="C23" s="49" t="s">
        <v>33</v>
      </c>
      <c r="D23" s="55">
        <v>420</v>
      </c>
      <c r="E23" s="53">
        <v>0</v>
      </c>
      <c r="F23" s="76">
        <f t="shared" si="0"/>
        <v>0</v>
      </c>
    </row>
    <row r="24" spans="1:8" s="52" customFormat="1" ht="18.75" x14ac:dyDescent="0.3">
      <c r="A24" s="47">
        <v>8</v>
      </c>
      <c r="B24" s="48" t="s">
        <v>95</v>
      </c>
      <c r="C24" s="49" t="s">
        <v>33</v>
      </c>
      <c r="D24" s="55">
        <v>350</v>
      </c>
      <c r="E24" s="53">
        <v>0</v>
      </c>
      <c r="F24" s="76">
        <f t="shared" si="0"/>
        <v>0</v>
      </c>
    </row>
    <row r="25" spans="1:8" s="52" customFormat="1" ht="18.75" x14ac:dyDescent="0.3">
      <c r="A25" s="47">
        <v>9</v>
      </c>
      <c r="B25" s="48" t="s">
        <v>34</v>
      </c>
      <c r="C25" s="49" t="s">
        <v>33</v>
      </c>
      <c r="D25" s="55">
        <v>460</v>
      </c>
      <c r="E25" s="53">
        <v>0</v>
      </c>
      <c r="F25" s="76">
        <f t="shared" si="0"/>
        <v>0</v>
      </c>
    </row>
    <row r="26" spans="1:8" s="52" customFormat="1" ht="18.75" x14ac:dyDescent="0.3">
      <c r="A26" s="47">
        <v>10</v>
      </c>
      <c r="B26" s="48" t="s">
        <v>35</v>
      </c>
      <c r="C26" s="49" t="s">
        <v>4</v>
      </c>
      <c r="D26" s="55">
        <v>0</v>
      </c>
      <c r="E26" s="53">
        <v>0</v>
      </c>
      <c r="F26" s="76">
        <f t="shared" si="0"/>
        <v>0</v>
      </c>
    </row>
    <row r="27" spans="1:8" s="52" customFormat="1" ht="18.75" x14ac:dyDescent="0.3">
      <c r="A27" s="47">
        <v>11</v>
      </c>
      <c r="B27" s="48" t="s">
        <v>36</v>
      </c>
      <c r="C27" s="49" t="s">
        <v>33</v>
      </c>
      <c r="D27" s="55">
        <v>60</v>
      </c>
      <c r="E27" s="53">
        <v>0</v>
      </c>
      <c r="F27" s="76">
        <f t="shared" si="0"/>
        <v>0</v>
      </c>
    </row>
    <row r="28" spans="1:8" s="52" customFormat="1" ht="18.75" x14ac:dyDescent="0.3">
      <c r="A28" s="47">
        <v>12</v>
      </c>
      <c r="B28" s="48" t="s">
        <v>44</v>
      </c>
      <c r="C28" s="49" t="s">
        <v>4</v>
      </c>
      <c r="D28" s="55">
        <v>0</v>
      </c>
      <c r="E28" s="53">
        <v>0</v>
      </c>
      <c r="F28" s="76">
        <f t="shared" si="0"/>
        <v>0</v>
      </c>
    </row>
    <row r="29" spans="1:8" s="52" customFormat="1" ht="18.75" x14ac:dyDescent="0.3">
      <c r="A29" s="47"/>
      <c r="B29" s="48"/>
      <c r="C29" s="49"/>
      <c r="D29" s="55"/>
      <c r="E29" s="59"/>
      <c r="F29" s="51"/>
    </row>
    <row r="30" spans="1:8" s="52" customFormat="1" x14ac:dyDescent="0.3">
      <c r="A30" s="13"/>
      <c r="B30" s="10" t="s">
        <v>54</v>
      </c>
      <c r="C30" s="49"/>
      <c r="D30" s="55"/>
      <c r="E30" s="53"/>
      <c r="F30" s="51"/>
    </row>
    <row r="31" spans="1:8" s="52" customFormat="1" x14ac:dyDescent="0.3">
      <c r="A31" s="13">
        <v>1</v>
      </c>
      <c r="B31" s="48" t="s">
        <v>53</v>
      </c>
      <c r="C31" s="49" t="s">
        <v>27</v>
      </c>
      <c r="D31" s="55">
        <v>566</v>
      </c>
      <c r="E31" s="81">
        <v>2</v>
      </c>
      <c r="F31" s="76">
        <f t="shared" ref="F31:F33" si="1">D31*E31</f>
        <v>1132</v>
      </c>
      <c r="H31" s="52" t="s">
        <v>45</v>
      </c>
    </row>
    <row r="32" spans="1:8" s="52" customFormat="1" x14ac:dyDescent="0.3">
      <c r="A32" s="13">
        <v>2</v>
      </c>
      <c r="B32" s="48" t="s">
        <v>52</v>
      </c>
      <c r="C32" s="49" t="s">
        <v>4</v>
      </c>
      <c r="D32" s="55">
        <v>12190</v>
      </c>
      <c r="E32" s="82"/>
      <c r="F32" s="76">
        <f t="shared" si="1"/>
        <v>0</v>
      </c>
    </row>
    <row r="33" spans="1:13" x14ac:dyDescent="0.3">
      <c r="A33" s="13">
        <v>3</v>
      </c>
      <c r="B33" s="48" t="s">
        <v>102</v>
      </c>
      <c r="C33" s="49" t="s">
        <v>4</v>
      </c>
      <c r="D33" s="55">
        <v>15266</v>
      </c>
      <c r="E33" s="82"/>
      <c r="F33" s="76">
        <f t="shared" si="1"/>
        <v>0</v>
      </c>
    </row>
    <row r="34" spans="1:13" s="52" customFormat="1" x14ac:dyDescent="0.3">
      <c r="A34" s="13">
        <v>4</v>
      </c>
      <c r="B34" s="48" t="s">
        <v>103</v>
      </c>
      <c r="C34" s="49" t="s">
        <v>4</v>
      </c>
      <c r="D34" s="55">
        <v>152</v>
      </c>
      <c r="E34" s="53">
        <v>0.47</v>
      </c>
      <c r="F34" s="51"/>
    </row>
    <row r="35" spans="1:13" s="52" customFormat="1" ht="18.75" x14ac:dyDescent="0.3">
      <c r="A35" s="47"/>
      <c r="B35" s="48"/>
      <c r="C35" s="49"/>
      <c r="D35" s="55"/>
      <c r="E35" s="53"/>
      <c r="F35" s="51"/>
      <c r="M35" s="52" t="s">
        <v>45</v>
      </c>
    </row>
    <row r="36" spans="1:13" s="52" customFormat="1" ht="18.75" x14ac:dyDescent="0.3">
      <c r="A36" s="47"/>
      <c r="B36" s="48"/>
      <c r="C36" s="49"/>
      <c r="D36" s="55"/>
      <c r="E36" s="53"/>
      <c r="F36" s="51"/>
    </row>
    <row r="37" spans="1:13" s="52" customFormat="1" ht="18.75" x14ac:dyDescent="0.3">
      <c r="A37" s="47"/>
      <c r="B37" s="48"/>
      <c r="C37" s="49"/>
      <c r="D37" s="55"/>
      <c r="E37" s="53"/>
      <c r="F37" s="51"/>
    </row>
    <row r="38" spans="1:13" s="52" customFormat="1" ht="18.75" x14ac:dyDescent="0.3">
      <c r="A38" s="47"/>
      <c r="B38" s="48"/>
      <c r="C38" s="49"/>
      <c r="D38" s="55"/>
      <c r="E38" s="53"/>
      <c r="F38" s="51"/>
    </row>
    <row r="39" spans="1:13" s="52" customFormat="1" ht="18.75" x14ac:dyDescent="0.3">
      <c r="A39" s="47"/>
      <c r="B39" s="48"/>
      <c r="C39" s="49"/>
      <c r="D39" s="55"/>
      <c r="E39" s="53"/>
      <c r="F39" s="51"/>
    </row>
    <row r="40" spans="1:13" s="52" customFormat="1" ht="18.75" x14ac:dyDescent="0.3">
      <c r="A40" s="47"/>
      <c r="B40" s="48"/>
      <c r="C40" s="49"/>
      <c r="D40" s="55"/>
      <c r="E40" s="53"/>
      <c r="F40" s="51"/>
    </row>
    <row r="41" spans="1:13" s="52" customFormat="1" ht="18.75" x14ac:dyDescent="0.3">
      <c r="A41" s="47"/>
      <c r="B41" s="48"/>
      <c r="C41" s="49"/>
      <c r="D41" s="55"/>
      <c r="E41" s="53"/>
      <c r="F41" s="51"/>
    </row>
    <row r="42" spans="1:13" s="52" customFormat="1" ht="18.75" x14ac:dyDescent="0.3">
      <c r="A42" s="47"/>
      <c r="B42" s="48"/>
      <c r="C42" s="49"/>
      <c r="D42" s="55"/>
      <c r="E42" s="53"/>
      <c r="F42" s="51"/>
    </row>
    <row r="43" spans="1:13" s="52" customFormat="1" ht="18.75" x14ac:dyDescent="0.3">
      <c r="A43" s="47"/>
      <c r="B43" s="48"/>
      <c r="C43" s="49"/>
      <c r="D43" s="55"/>
      <c r="E43" s="53"/>
      <c r="F43" s="51"/>
    </row>
    <row r="44" spans="1:13" s="52" customFormat="1" ht="18.75" x14ac:dyDescent="0.3">
      <c r="A44" s="47"/>
      <c r="B44" s="48"/>
      <c r="C44" s="49"/>
      <c r="D44" s="55"/>
      <c r="E44" s="53"/>
      <c r="F44" s="51"/>
    </row>
    <row r="45" spans="1:13" s="52" customFormat="1" ht="18.75" x14ac:dyDescent="0.3">
      <c r="A45" s="47"/>
      <c r="B45" s="48"/>
      <c r="C45" s="49"/>
      <c r="D45" s="55"/>
      <c r="E45" s="53"/>
      <c r="F45" s="51"/>
    </row>
    <row r="46" spans="1:13" s="52" customFormat="1" ht="18.75" x14ac:dyDescent="0.3">
      <c r="A46" s="47"/>
      <c r="B46" s="48"/>
      <c r="C46" s="49"/>
      <c r="D46" s="55"/>
      <c r="E46" s="53"/>
      <c r="F46" s="51"/>
    </row>
    <row r="47" spans="1:13" s="52" customFormat="1" ht="18.75" x14ac:dyDescent="0.3">
      <c r="A47" s="47"/>
      <c r="B47" s="48"/>
      <c r="C47" s="49"/>
      <c r="D47" s="55"/>
      <c r="E47" s="53"/>
      <c r="F47" s="51"/>
    </row>
    <row r="48" spans="1:13" s="52" customFormat="1" ht="18.75" x14ac:dyDescent="0.3">
      <c r="A48" s="47"/>
      <c r="B48" s="48"/>
      <c r="C48" s="49"/>
      <c r="D48" s="55"/>
      <c r="E48" s="53"/>
      <c r="F48" s="51"/>
    </row>
    <row r="49" spans="1:6" s="52" customFormat="1" ht="18.75" x14ac:dyDescent="0.3">
      <c r="A49" s="47"/>
      <c r="B49" s="48"/>
      <c r="C49" s="49"/>
      <c r="D49" s="55"/>
      <c r="E49" s="53"/>
      <c r="F49" s="51"/>
    </row>
    <row r="50" spans="1:6" s="52" customFormat="1" ht="18.75" x14ac:dyDescent="0.3">
      <c r="A50" s="47"/>
      <c r="B50" s="48"/>
      <c r="C50" s="49"/>
      <c r="D50" s="55"/>
      <c r="E50" s="59"/>
      <c r="F50" s="51"/>
    </row>
    <row r="51" spans="1:6" s="52" customFormat="1" ht="18.75" x14ac:dyDescent="0.3">
      <c r="A51" s="47"/>
      <c r="B51" s="48"/>
      <c r="C51" s="49"/>
      <c r="D51" s="55"/>
      <c r="E51" s="59"/>
      <c r="F51" s="51"/>
    </row>
    <row r="52" spans="1:6" x14ac:dyDescent="0.3">
      <c r="A52" s="47"/>
      <c r="B52" s="43"/>
      <c r="C52" s="15"/>
      <c r="D52" s="62"/>
      <c r="E52" s="17"/>
      <c r="F52" s="18"/>
    </row>
    <row r="53" spans="1:6" x14ac:dyDescent="0.3">
      <c r="A53" s="47"/>
      <c r="B53" s="19"/>
      <c r="C53" s="15"/>
      <c r="D53" s="62"/>
      <c r="E53" s="17"/>
      <c r="F53" s="18"/>
    </row>
    <row r="54" spans="1:6" s="24" customFormat="1" ht="21.75" customHeight="1" x14ac:dyDescent="0.35">
      <c r="A54" s="260" t="s">
        <v>21</v>
      </c>
      <c r="B54" s="261"/>
      <c r="C54" s="21"/>
      <c r="D54" s="22"/>
      <c r="E54" s="22"/>
      <c r="F54" s="23">
        <f>SUM(F17:F53)</f>
        <v>117723.33</v>
      </c>
    </row>
    <row r="55" spans="1:6" s="24" customFormat="1" ht="21.75" customHeight="1" x14ac:dyDescent="0.35">
      <c r="A55" s="260" t="s">
        <v>22</v>
      </c>
      <c r="B55" s="261"/>
      <c r="C55" s="21"/>
      <c r="D55" s="22"/>
      <c r="E55" s="22"/>
      <c r="F55" s="23">
        <f>F54*0.18</f>
        <v>21190.199400000001</v>
      </c>
    </row>
    <row r="56" spans="1:6" s="24" customFormat="1" ht="21.75" customHeight="1" thickBot="1" x14ac:dyDescent="0.4">
      <c r="A56" s="262" t="s">
        <v>23</v>
      </c>
      <c r="B56" s="263"/>
      <c r="C56" s="25"/>
      <c r="D56" s="26"/>
      <c r="E56" s="26"/>
      <c r="F56" s="27">
        <f>SUM(F54:F55)</f>
        <v>138913.5294</v>
      </c>
    </row>
    <row r="57" spans="1:6" s="32" customFormat="1" ht="18.75" customHeight="1" x14ac:dyDescent="0.3">
      <c r="A57" s="28"/>
      <c r="B57" s="28"/>
      <c r="C57" s="29"/>
      <c r="D57" s="30"/>
      <c r="E57" s="30"/>
      <c r="F57" s="31"/>
    </row>
    <row r="58" spans="1:6" s="32" customFormat="1" ht="18.75" customHeight="1" x14ac:dyDescent="0.3">
      <c r="A58" s="28"/>
      <c r="B58" s="28"/>
      <c r="C58" s="29"/>
      <c r="D58" s="30"/>
      <c r="E58" s="30"/>
      <c r="F58" s="31"/>
    </row>
    <row r="59" spans="1:6" s="32" customFormat="1" ht="18.75" customHeight="1" x14ac:dyDescent="0.3">
      <c r="A59" s="28"/>
      <c r="B59" s="28"/>
      <c r="C59" s="29"/>
      <c r="D59" s="30"/>
      <c r="E59" s="30"/>
      <c r="F59" s="31"/>
    </row>
    <row r="60" spans="1:6" ht="18.75" customHeight="1" x14ac:dyDescent="0.3">
      <c r="A60" s="7"/>
      <c r="B60" s="33"/>
      <c r="D60" s="35"/>
      <c r="E60" s="35"/>
      <c r="F60" s="36"/>
    </row>
    <row r="61" spans="1:6" s="37" customFormat="1" x14ac:dyDescent="0.3">
      <c r="A61" s="259" t="s">
        <v>104</v>
      </c>
      <c r="B61" s="259"/>
      <c r="C61" s="259"/>
      <c r="D61" s="259"/>
      <c r="E61" s="259"/>
      <c r="F61" s="259"/>
    </row>
    <row r="62" spans="1:6" ht="18.75" customHeight="1" x14ac:dyDescent="0.3">
      <c r="A62" s="7"/>
      <c r="B62" s="33"/>
      <c r="C62" s="42"/>
      <c r="D62" s="63"/>
      <c r="E62" s="42"/>
      <c r="F62" s="42"/>
    </row>
    <row r="63" spans="1:6" ht="15.75" customHeight="1" x14ac:dyDescent="0.3">
      <c r="A63" s="5"/>
      <c r="C63" s="42"/>
      <c r="D63" s="63"/>
      <c r="E63" s="42"/>
      <c r="F63" s="42"/>
    </row>
    <row r="64" spans="1:6" ht="15.75" customHeight="1" x14ac:dyDescent="0.3">
      <c r="A64" s="5"/>
      <c r="B64" s="33" t="s">
        <v>30</v>
      </c>
      <c r="C64" s="33"/>
      <c r="D64" s="42"/>
      <c r="E64" s="63" t="s">
        <v>105</v>
      </c>
      <c r="F64" s="42"/>
    </row>
    <row r="65" spans="1:6" ht="15.75" customHeight="1" x14ac:dyDescent="0.3">
      <c r="A65" s="5"/>
      <c r="B65" s="265"/>
      <c r="C65" s="265"/>
      <c r="D65" s="42"/>
      <c r="E65" s="63"/>
      <c r="F65" s="42"/>
    </row>
    <row r="66" spans="1:6" ht="15.75" customHeight="1" x14ac:dyDescent="0.3">
      <c r="A66" s="5"/>
      <c r="C66" s="42"/>
      <c r="D66" s="63"/>
      <c r="E66" s="42"/>
      <c r="F66" s="42"/>
    </row>
    <row r="67" spans="1:6" ht="15.75" customHeight="1" x14ac:dyDescent="0.3">
      <c r="A67" s="5"/>
      <c r="C67" s="42"/>
      <c r="D67" s="63"/>
      <c r="E67" s="42"/>
      <c r="F67" s="42"/>
    </row>
    <row r="68" spans="1:6" ht="15.75" customHeight="1" x14ac:dyDescent="0.3">
      <c r="A68" s="5"/>
      <c r="C68" s="42"/>
      <c r="D68" s="63"/>
      <c r="E68" s="42"/>
      <c r="F68" s="42"/>
    </row>
    <row r="69" spans="1:6" ht="15.75" customHeight="1" x14ac:dyDescent="0.3">
      <c r="A69" s="259"/>
      <c r="B69" s="259"/>
      <c r="C69" s="38"/>
      <c r="D69" s="40"/>
      <c r="E69" s="258"/>
      <c r="F69" s="258"/>
    </row>
    <row r="70" spans="1:6" ht="15.75" customHeight="1" x14ac:dyDescent="0.3">
      <c r="A70" s="38"/>
      <c r="B70" s="38"/>
      <c r="C70" s="38"/>
      <c r="D70" s="40"/>
      <c r="E70" s="40"/>
      <c r="F70" s="40"/>
    </row>
    <row r="71" spans="1:6" ht="16.5" customHeight="1" x14ac:dyDescent="0.3">
      <c r="A71" s="278"/>
      <c r="B71" s="278"/>
      <c r="C71" s="7"/>
      <c r="D71" s="36"/>
      <c r="E71" s="258"/>
      <c r="F71" s="258"/>
    </row>
    <row r="72" spans="1:6" x14ac:dyDescent="0.3">
      <c r="A72" s="259"/>
      <c r="B72" s="259"/>
      <c r="C72" s="38"/>
      <c r="D72" s="40"/>
      <c r="E72" s="258"/>
      <c r="F72" s="258"/>
    </row>
    <row r="73" spans="1:6" ht="38.25" customHeight="1" x14ac:dyDescent="0.3">
      <c r="A73" s="37"/>
      <c r="B73" s="37"/>
      <c r="C73" s="37"/>
    </row>
    <row r="74" spans="1:6" ht="10.5" customHeight="1" x14ac:dyDescent="0.3"/>
    <row r="75" spans="1:6" ht="25.5" customHeight="1" x14ac:dyDescent="0.3"/>
    <row r="76" spans="1:6" ht="16.5" customHeight="1" x14ac:dyDescent="0.3"/>
  </sheetData>
  <mergeCells count="24">
    <mergeCell ref="A71:B71"/>
    <mergeCell ref="E71:F71"/>
    <mergeCell ref="A72:B72"/>
    <mergeCell ref="E72:F72"/>
    <mergeCell ref="A69:B69"/>
    <mergeCell ref="E69:F69"/>
    <mergeCell ref="B11:F11"/>
    <mergeCell ref="A12:A14"/>
    <mergeCell ref="B12:B14"/>
    <mergeCell ref="C12:C14"/>
    <mergeCell ref="D12:D14"/>
    <mergeCell ref="E12:E14"/>
    <mergeCell ref="F12:F14"/>
    <mergeCell ref="A54:B54"/>
    <mergeCell ref="A55:B55"/>
    <mergeCell ref="A56:B56"/>
    <mergeCell ref="A61:F61"/>
    <mergeCell ref="B65:C65"/>
    <mergeCell ref="A10:F10"/>
    <mergeCell ref="E1:F1"/>
    <mergeCell ref="C3:F3"/>
    <mergeCell ref="C5:F5"/>
    <mergeCell ref="C7:G7"/>
    <mergeCell ref="C8:F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78"/>
  <sheetViews>
    <sheetView topLeftCell="A29" zoomScale="80" zoomScaleNormal="80" workbookViewId="0">
      <selection activeCell="L38" sqref="L38"/>
    </sheetView>
  </sheetViews>
  <sheetFormatPr defaultColWidth="9.140625" defaultRowHeight="20.25" x14ac:dyDescent="0.3"/>
  <cols>
    <col min="1" max="1" width="6.42578125" style="6" bestFit="1" customWidth="1"/>
    <col min="2" max="2" width="72.7109375" style="5" customWidth="1"/>
    <col min="3" max="3" width="33.42578125" style="34" customWidth="1"/>
    <col min="4" max="4" width="12.28515625" style="41" bestFit="1" customWidth="1"/>
    <col min="5" max="5" width="11.28515625" style="41" customWidth="1"/>
    <col min="6" max="6" width="18.42578125" style="41" customWidth="1"/>
    <col min="7" max="16384" width="9.140625" style="5"/>
  </cols>
  <sheetData>
    <row r="1" spans="1:10" s="2" customFormat="1" ht="23.25" x14ac:dyDescent="0.35">
      <c r="A1" s="1"/>
      <c r="B1" s="115"/>
      <c r="C1" s="147"/>
      <c r="D1" s="148"/>
      <c r="E1" s="251" t="s">
        <v>9</v>
      </c>
      <c r="F1" s="251"/>
      <c r="G1" s="115"/>
    </row>
    <row r="2" spans="1:10" s="2" customFormat="1" ht="23.25" x14ac:dyDescent="0.35">
      <c r="A2" s="1"/>
      <c r="B2" s="115" t="s">
        <v>10</v>
      </c>
      <c r="C2" s="147"/>
      <c r="D2" s="148" t="s">
        <v>114</v>
      </c>
      <c r="E2" s="88"/>
      <c r="F2" s="88"/>
      <c r="G2" s="115"/>
    </row>
    <row r="3" spans="1:10" s="2" customFormat="1" ht="22.9" customHeight="1" x14ac:dyDescent="0.35">
      <c r="A3" s="34"/>
      <c r="B3" s="44"/>
      <c r="C3" s="252"/>
      <c r="D3" s="252"/>
      <c r="E3" s="252"/>
      <c r="F3" s="252"/>
      <c r="G3" s="196"/>
    </row>
    <row r="4" spans="1:10" s="2" customFormat="1" ht="23.45" customHeight="1" x14ac:dyDescent="0.35">
      <c r="A4" s="34"/>
      <c r="B4" s="45" t="s">
        <v>11</v>
      </c>
      <c r="C4" s="147"/>
      <c r="D4" s="148" t="s">
        <v>114</v>
      </c>
      <c r="E4" s="88"/>
      <c r="F4" s="88"/>
      <c r="G4" s="196"/>
    </row>
    <row r="5" spans="1:10" s="2" customFormat="1" ht="21.75" customHeight="1" x14ac:dyDescent="0.35">
      <c r="A5" s="6"/>
      <c r="B5" s="45"/>
      <c r="C5" s="252"/>
      <c r="D5" s="252"/>
      <c r="E5" s="252"/>
      <c r="F5" s="252"/>
      <c r="G5" s="196"/>
    </row>
    <row r="6" spans="1:10" s="2" customFormat="1" ht="11.25" customHeight="1" x14ac:dyDescent="0.35">
      <c r="A6" s="6"/>
      <c r="B6" s="45"/>
      <c r="C6" s="58"/>
      <c r="D6" s="58"/>
      <c r="E6" s="58"/>
      <c r="F6" s="58"/>
      <c r="G6" s="196"/>
    </row>
    <row r="7" spans="1:10" s="4" customFormat="1" ht="26.25" customHeight="1" x14ac:dyDescent="0.25">
      <c r="A7" s="34"/>
      <c r="B7" s="46" t="s">
        <v>12</v>
      </c>
      <c r="C7" s="264" t="s">
        <v>24</v>
      </c>
      <c r="D7" s="264"/>
      <c r="E7" s="264"/>
      <c r="F7" s="264"/>
      <c r="G7" s="264"/>
    </row>
    <row r="8" spans="1:10" s="2" customFormat="1" ht="102" customHeight="1" x14ac:dyDescent="0.35">
      <c r="A8" s="6"/>
      <c r="B8" s="46" t="s">
        <v>13</v>
      </c>
      <c r="C8" s="252" t="s">
        <v>74</v>
      </c>
      <c r="D8" s="252"/>
      <c r="E8" s="252"/>
      <c r="F8" s="252"/>
      <c r="G8" s="196"/>
      <c r="J8" s="1"/>
    </row>
    <row r="9" spans="1:10" s="2" customFormat="1" ht="18.75" customHeight="1" x14ac:dyDescent="0.35">
      <c r="A9" s="6"/>
      <c r="B9" s="46"/>
      <c r="C9" s="252"/>
      <c r="D9" s="252"/>
      <c r="E9" s="252"/>
      <c r="F9" s="252"/>
      <c r="G9" s="196"/>
      <c r="J9" s="1"/>
    </row>
    <row r="10" spans="1:10" ht="30" customHeight="1" x14ac:dyDescent="0.3">
      <c r="A10" s="253" t="s">
        <v>99</v>
      </c>
      <c r="B10" s="253"/>
      <c r="C10" s="253"/>
      <c r="D10" s="253"/>
      <c r="E10" s="253"/>
      <c r="F10" s="253"/>
      <c r="J10" s="6"/>
    </row>
    <row r="11" spans="1:10" ht="29.25" customHeight="1" thickBot="1" x14ac:dyDescent="0.35">
      <c r="A11" s="7"/>
      <c r="B11" s="254" t="s">
        <v>14</v>
      </c>
      <c r="C11" s="254"/>
      <c r="D11" s="254"/>
      <c r="E11" s="254"/>
      <c r="F11" s="254"/>
      <c r="J11" s="6"/>
    </row>
    <row r="12" spans="1:10" ht="16.5" customHeight="1" x14ac:dyDescent="0.3">
      <c r="A12" s="266" t="s">
        <v>15</v>
      </c>
      <c r="B12" s="269" t="s">
        <v>0</v>
      </c>
      <c r="C12" s="272" t="s">
        <v>16</v>
      </c>
      <c r="D12" s="312" t="s">
        <v>17</v>
      </c>
      <c r="E12" s="275" t="s">
        <v>18</v>
      </c>
      <c r="F12" s="255" t="s">
        <v>19</v>
      </c>
    </row>
    <row r="13" spans="1:10" ht="21.75" customHeight="1" x14ac:dyDescent="0.3">
      <c r="A13" s="267"/>
      <c r="B13" s="270"/>
      <c r="C13" s="273"/>
      <c r="D13" s="313"/>
      <c r="E13" s="276"/>
      <c r="F13" s="256"/>
    </row>
    <row r="14" spans="1:10" ht="33" customHeight="1" thickBot="1" x14ac:dyDescent="0.35">
      <c r="A14" s="268"/>
      <c r="B14" s="271"/>
      <c r="C14" s="274"/>
      <c r="D14" s="314"/>
      <c r="E14" s="277"/>
      <c r="F14" s="257"/>
    </row>
    <row r="15" spans="1:10" x14ac:dyDescent="0.3">
      <c r="A15" s="8">
        <v>1</v>
      </c>
      <c r="B15" s="9">
        <v>2</v>
      </c>
      <c r="C15" s="10">
        <v>3</v>
      </c>
      <c r="D15" s="64">
        <v>4</v>
      </c>
      <c r="E15" s="11">
        <v>5</v>
      </c>
      <c r="F15" s="12">
        <v>6</v>
      </c>
    </row>
    <row r="16" spans="1:10" ht="40.5" x14ac:dyDescent="0.3">
      <c r="A16" s="8"/>
      <c r="B16" s="10" t="s">
        <v>106</v>
      </c>
      <c r="C16" s="10"/>
      <c r="D16" s="61"/>
      <c r="E16" s="11"/>
      <c r="F16" s="12"/>
    </row>
    <row r="17" spans="1:6" s="52" customFormat="1" ht="18.75" x14ac:dyDescent="0.3">
      <c r="A17" s="47">
        <v>1</v>
      </c>
      <c r="B17" s="57" t="s">
        <v>107</v>
      </c>
      <c r="C17" s="49" t="s">
        <v>27</v>
      </c>
      <c r="D17" s="55">
        <f>726.8</f>
        <v>726.8</v>
      </c>
      <c r="E17" s="66">
        <v>10</v>
      </c>
      <c r="F17" s="51">
        <f t="shared" ref="F17:F28" si="0">D17*E17</f>
        <v>7268</v>
      </c>
    </row>
    <row r="18" spans="1:6" s="52" customFormat="1" ht="18.75" x14ac:dyDescent="0.3">
      <c r="A18" s="47">
        <v>2</v>
      </c>
      <c r="B18" s="54" t="s">
        <v>38</v>
      </c>
      <c r="C18" s="49" t="s">
        <v>20</v>
      </c>
      <c r="D18" s="55">
        <v>274</v>
      </c>
      <c r="E18" s="66">
        <v>90</v>
      </c>
      <c r="F18" s="51">
        <f t="shared" si="0"/>
        <v>24660</v>
      </c>
    </row>
    <row r="19" spans="1:6" s="52" customFormat="1" ht="18.75" x14ac:dyDescent="0.3">
      <c r="A19" s="47">
        <v>8</v>
      </c>
      <c r="B19" s="48" t="s">
        <v>152</v>
      </c>
      <c r="C19" s="49" t="s">
        <v>1</v>
      </c>
      <c r="D19" s="55">
        <v>9.11</v>
      </c>
      <c r="E19" s="53"/>
      <c r="F19" s="51">
        <f t="shared" si="0"/>
        <v>0</v>
      </c>
    </row>
    <row r="20" spans="1:6" s="52" customFormat="1" ht="18.75" x14ac:dyDescent="0.3">
      <c r="A20" s="47">
        <v>9</v>
      </c>
      <c r="B20" s="48" t="s">
        <v>155</v>
      </c>
      <c r="C20" s="49" t="s">
        <v>1</v>
      </c>
      <c r="D20" s="55">
        <v>2.7869999999999999</v>
      </c>
      <c r="E20" s="69"/>
      <c r="F20" s="51">
        <f t="shared" si="0"/>
        <v>0</v>
      </c>
    </row>
    <row r="21" spans="1:6" s="52" customFormat="1" ht="18.75" x14ac:dyDescent="0.3">
      <c r="A21" s="47"/>
      <c r="B21" s="48" t="s">
        <v>43</v>
      </c>
      <c r="C21" s="49" t="s">
        <v>5</v>
      </c>
      <c r="D21" s="55">
        <v>3.8</v>
      </c>
      <c r="E21" s="53"/>
      <c r="F21" s="51">
        <f t="shared" si="0"/>
        <v>0</v>
      </c>
    </row>
    <row r="22" spans="1:6" s="52" customFormat="1" ht="18.75" x14ac:dyDescent="0.3">
      <c r="A22" s="47"/>
      <c r="B22" s="48" t="s">
        <v>147</v>
      </c>
      <c r="C22" s="49" t="s">
        <v>5</v>
      </c>
      <c r="D22" s="55">
        <v>63.2</v>
      </c>
      <c r="E22" s="53"/>
      <c r="F22" s="51">
        <f t="shared" si="0"/>
        <v>0</v>
      </c>
    </row>
    <row r="23" spans="1:6" s="52" customFormat="1" ht="18.75" x14ac:dyDescent="0.3">
      <c r="A23" s="47">
        <v>17</v>
      </c>
      <c r="B23" s="48" t="s">
        <v>32</v>
      </c>
      <c r="C23" s="49" t="s">
        <v>33</v>
      </c>
      <c r="D23" s="55">
        <v>450</v>
      </c>
      <c r="E23" s="53">
        <v>0</v>
      </c>
      <c r="F23" s="51">
        <f t="shared" si="0"/>
        <v>0</v>
      </c>
    </row>
    <row r="24" spans="1:6" s="52" customFormat="1" ht="18.75" x14ac:dyDescent="0.3">
      <c r="A24" s="47"/>
      <c r="B24" s="48" t="s">
        <v>121</v>
      </c>
      <c r="C24" s="49" t="s">
        <v>33</v>
      </c>
      <c r="D24" s="55">
        <v>340</v>
      </c>
      <c r="E24" s="53"/>
      <c r="F24" s="51"/>
    </row>
    <row r="25" spans="1:6" s="52" customFormat="1" ht="18.75" x14ac:dyDescent="0.3">
      <c r="A25" s="47">
        <v>18</v>
      </c>
      <c r="B25" s="48" t="s">
        <v>34</v>
      </c>
      <c r="C25" s="49" t="s">
        <v>33</v>
      </c>
      <c r="D25" s="55">
        <v>400</v>
      </c>
      <c r="E25" s="53">
        <v>0</v>
      </c>
      <c r="F25" s="51">
        <f t="shared" si="0"/>
        <v>0</v>
      </c>
    </row>
    <row r="26" spans="1:6" s="52" customFormat="1" ht="18.75" x14ac:dyDescent="0.3">
      <c r="A26" s="47">
        <v>19</v>
      </c>
      <c r="B26" s="48" t="s">
        <v>35</v>
      </c>
      <c r="C26" s="49" t="s">
        <v>4</v>
      </c>
      <c r="D26" s="55">
        <v>0</v>
      </c>
      <c r="E26" s="53">
        <v>0</v>
      </c>
      <c r="F26" s="51">
        <f t="shared" si="0"/>
        <v>0</v>
      </c>
    </row>
    <row r="27" spans="1:6" s="52" customFormat="1" ht="18.75" x14ac:dyDescent="0.3">
      <c r="A27" s="47">
        <v>20</v>
      </c>
      <c r="B27" s="48" t="s">
        <v>36</v>
      </c>
      <c r="C27" s="49" t="s">
        <v>33</v>
      </c>
      <c r="D27" s="55">
        <v>8</v>
      </c>
      <c r="E27" s="53">
        <v>0</v>
      </c>
      <c r="F27" s="51">
        <f t="shared" si="0"/>
        <v>0</v>
      </c>
    </row>
    <row r="28" spans="1:6" s="52" customFormat="1" ht="18.75" x14ac:dyDescent="0.3">
      <c r="A28" s="47">
        <v>21</v>
      </c>
      <c r="B28" s="48" t="s">
        <v>44</v>
      </c>
      <c r="C28" s="49" t="s">
        <v>4</v>
      </c>
      <c r="D28" s="55">
        <v>0</v>
      </c>
      <c r="E28" s="53">
        <v>0</v>
      </c>
      <c r="F28" s="51">
        <f t="shared" si="0"/>
        <v>0</v>
      </c>
    </row>
    <row r="29" spans="1:6" s="52" customFormat="1" ht="18.75" x14ac:dyDescent="0.3">
      <c r="A29" s="47"/>
      <c r="B29" s="48"/>
      <c r="C29" s="49"/>
      <c r="D29" s="55"/>
      <c r="E29" s="59"/>
      <c r="F29" s="51"/>
    </row>
    <row r="30" spans="1:6" s="52" customFormat="1" x14ac:dyDescent="0.3">
      <c r="A30" s="13"/>
      <c r="B30" s="10" t="s">
        <v>57</v>
      </c>
      <c r="C30" s="49"/>
      <c r="D30" s="55"/>
      <c r="E30" s="53"/>
      <c r="F30" s="51"/>
    </row>
    <row r="31" spans="1:6" s="52" customFormat="1" x14ac:dyDescent="0.3">
      <c r="A31" s="13">
        <v>1</v>
      </c>
      <c r="B31" s="48" t="s">
        <v>58</v>
      </c>
      <c r="C31" s="49" t="s">
        <v>27</v>
      </c>
      <c r="D31" s="55">
        <v>566</v>
      </c>
      <c r="E31" s="81">
        <v>2.2000000000000002</v>
      </c>
      <c r="F31" s="76">
        <f t="shared" ref="F31:F33" si="1">D31*E31</f>
        <v>1245.2</v>
      </c>
    </row>
    <row r="32" spans="1:6" s="52" customFormat="1" x14ac:dyDescent="0.3">
      <c r="A32" s="13">
        <v>2</v>
      </c>
      <c r="B32" s="48" t="s">
        <v>52</v>
      </c>
      <c r="C32" s="49" t="s">
        <v>4</v>
      </c>
      <c r="D32" s="55">
        <v>12190</v>
      </c>
      <c r="E32" s="82"/>
      <c r="F32" s="76">
        <f t="shared" si="1"/>
        <v>0</v>
      </c>
    </row>
    <row r="33" spans="1:13" x14ac:dyDescent="0.3">
      <c r="A33" s="13">
        <v>3</v>
      </c>
      <c r="B33" s="48" t="s">
        <v>113</v>
      </c>
      <c r="C33" s="49" t="s">
        <v>4</v>
      </c>
      <c r="D33" s="55">
        <v>15266</v>
      </c>
      <c r="E33" s="82"/>
      <c r="F33" s="76">
        <f t="shared" si="1"/>
        <v>0</v>
      </c>
    </row>
    <row r="34" spans="1:13" s="52" customFormat="1" x14ac:dyDescent="0.3">
      <c r="A34" s="13">
        <v>4</v>
      </c>
      <c r="B34" s="48" t="s">
        <v>169</v>
      </c>
      <c r="C34" s="49" t="s">
        <v>4</v>
      </c>
      <c r="D34" s="55">
        <v>152</v>
      </c>
      <c r="E34" s="53"/>
      <c r="F34" s="51"/>
    </row>
    <row r="35" spans="1:13" s="52" customFormat="1" ht="18.75" x14ac:dyDescent="0.3">
      <c r="A35" s="47"/>
      <c r="B35" s="48"/>
      <c r="C35" s="49"/>
      <c r="D35" s="55"/>
      <c r="E35" s="53"/>
      <c r="F35" s="51"/>
      <c r="M35" s="52" t="s">
        <v>45</v>
      </c>
    </row>
    <row r="36" spans="1:13" s="52" customFormat="1" ht="18.75" x14ac:dyDescent="0.3">
      <c r="A36" s="47"/>
      <c r="B36" s="48"/>
      <c r="C36" s="49"/>
      <c r="D36" s="55"/>
      <c r="E36" s="53"/>
      <c r="F36" s="51"/>
    </row>
    <row r="37" spans="1:13" s="52" customFormat="1" ht="18.75" x14ac:dyDescent="0.3">
      <c r="A37" s="47"/>
      <c r="B37" s="48"/>
      <c r="C37" s="49"/>
      <c r="D37" s="55"/>
      <c r="E37" s="53"/>
      <c r="F37" s="51"/>
    </row>
    <row r="38" spans="1:13" s="52" customFormat="1" ht="18.75" x14ac:dyDescent="0.3">
      <c r="A38" s="47"/>
      <c r="B38" s="48"/>
      <c r="C38" s="49"/>
      <c r="D38" s="55"/>
      <c r="E38" s="53"/>
      <c r="F38" s="51"/>
    </row>
    <row r="39" spans="1:13" s="52" customFormat="1" ht="18.75" x14ac:dyDescent="0.3">
      <c r="A39" s="47"/>
      <c r="B39" s="48"/>
      <c r="C39" s="49"/>
      <c r="D39" s="55"/>
      <c r="E39" s="53"/>
      <c r="F39" s="51"/>
    </row>
    <row r="40" spans="1:13" s="52" customFormat="1" ht="18.75" x14ac:dyDescent="0.3">
      <c r="A40" s="47"/>
      <c r="B40" s="48"/>
      <c r="C40" s="49"/>
      <c r="D40" s="55"/>
      <c r="E40" s="53"/>
      <c r="F40" s="51"/>
    </row>
    <row r="41" spans="1:13" s="52" customFormat="1" ht="18.75" x14ac:dyDescent="0.3">
      <c r="A41" s="47"/>
      <c r="B41" s="48"/>
      <c r="C41" s="49"/>
      <c r="D41" s="55"/>
      <c r="E41" s="53"/>
      <c r="F41" s="51"/>
    </row>
    <row r="42" spans="1:13" s="52" customFormat="1" ht="18.75" x14ac:dyDescent="0.3">
      <c r="A42" s="47"/>
      <c r="B42" s="48"/>
      <c r="C42" s="49"/>
      <c r="D42" s="55"/>
      <c r="E42" s="53"/>
      <c r="F42" s="51"/>
    </row>
    <row r="43" spans="1:13" s="52" customFormat="1" ht="18.75" x14ac:dyDescent="0.3">
      <c r="A43" s="47"/>
      <c r="B43" s="48"/>
      <c r="C43" s="49"/>
      <c r="D43" s="55"/>
      <c r="E43" s="53"/>
      <c r="F43" s="51"/>
    </row>
    <row r="44" spans="1:13" s="52" customFormat="1" ht="18.75" x14ac:dyDescent="0.3">
      <c r="A44" s="47"/>
      <c r="B44" s="48"/>
      <c r="C44" s="49"/>
      <c r="D44" s="55"/>
      <c r="E44" s="53"/>
      <c r="F44" s="51"/>
    </row>
    <row r="45" spans="1:13" s="52" customFormat="1" ht="18.75" x14ac:dyDescent="0.3">
      <c r="A45" s="47"/>
      <c r="B45" s="48"/>
      <c r="C45" s="49"/>
      <c r="D45" s="55"/>
      <c r="E45" s="53"/>
      <c r="F45" s="51"/>
    </row>
    <row r="46" spans="1:13" s="52" customFormat="1" ht="18.75" x14ac:dyDescent="0.3">
      <c r="A46" s="47"/>
      <c r="B46" s="48"/>
      <c r="C46" s="49"/>
      <c r="D46" s="55"/>
      <c r="E46" s="53"/>
      <c r="F46" s="51"/>
    </row>
    <row r="47" spans="1:13" s="52" customFormat="1" ht="18.75" x14ac:dyDescent="0.3">
      <c r="A47" s="47"/>
      <c r="B47" s="48"/>
      <c r="C47" s="49"/>
      <c r="D47" s="55"/>
      <c r="E47" s="53"/>
      <c r="F47" s="51"/>
    </row>
    <row r="48" spans="1:13" s="52" customFormat="1" ht="18.75" x14ac:dyDescent="0.3">
      <c r="A48" s="47"/>
      <c r="B48" s="48"/>
      <c r="C48" s="49"/>
      <c r="D48" s="55"/>
      <c r="E48" s="53"/>
      <c r="F48" s="51"/>
    </row>
    <row r="49" spans="1:6" s="52" customFormat="1" ht="18.75" x14ac:dyDescent="0.3">
      <c r="A49" s="47"/>
      <c r="B49" s="48"/>
      <c r="C49" s="49"/>
      <c r="D49" s="55"/>
      <c r="E49" s="53"/>
      <c r="F49" s="51"/>
    </row>
    <row r="50" spans="1:6" s="52" customFormat="1" ht="18.75" x14ac:dyDescent="0.3">
      <c r="A50" s="47"/>
      <c r="B50" s="48"/>
      <c r="C50" s="49"/>
      <c r="D50" s="55"/>
      <c r="E50" s="59"/>
      <c r="F50" s="51"/>
    </row>
    <row r="51" spans="1:6" s="52" customFormat="1" ht="18.75" x14ac:dyDescent="0.3">
      <c r="A51" s="47"/>
      <c r="B51" s="48"/>
      <c r="C51" s="49"/>
      <c r="D51" s="55"/>
      <c r="E51" s="59"/>
      <c r="F51" s="51"/>
    </row>
    <row r="52" spans="1:6" x14ac:dyDescent="0.3">
      <c r="A52" s="47"/>
      <c r="B52" s="43"/>
      <c r="C52" s="15"/>
      <c r="D52" s="62"/>
      <c r="E52" s="17"/>
      <c r="F52" s="18"/>
    </row>
    <row r="53" spans="1:6" x14ac:dyDescent="0.3">
      <c r="A53" s="47"/>
      <c r="B53" s="19"/>
      <c r="C53" s="15"/>
      <c r="D53" s="62"/>
      <c r="E53" s="17"/>
      <c r="F53" s="18"/>
    </row>
    <row r="54" spans="1:6" s="24" customFormat="1" ht="21.75" customHeight="1" x14ac:dyDescent="0.35">
      <c r="A54" s="260" t="s">
        <v>21</v>
      </c>
      <c r="B54" s="261"/>
      <c r="C54" s="21"/>
      <c r="D54" s="22"/>
      <c r="E54" s="22"/>
      <c r="F54" s="23">
        <f>SUM(F17:F53)</f>
        <v>33173.199999999997</v>
      </c>
    </row>
    <row r="55" spans="1:6" s="24" customFormat="1" ht="21.75" customHeight="1" x14ac:dyDescent="0.35">
      <c r="A55" s="260" t="s">
        <v>22</v>
      </c>
      <c r="B55" s="261"/>
      <c r="C55" s="21"/>
      <c r="D55" s="22"/>
      <c r="E55" s="22"/>
      <c r="F55" s="23">
        <f>F54*0.18</f>
        <v>5971.1759999999995</v>
      </c>
    </row>
    <row r="56" spans="1:6" s="24" customFormat="1" ht="21.75" customHeight="1" thickBot="1" x14ac:dyDescent="0.4">
      <c r="A56" s="262" t="s">
        <v>23</v>
      </c>
      <c r="B56" s="263"/>
      <c r="C56" s="25"/>
      <c r="D56" s="26"/>
      <c r="E56" s="26"/>
      <c r="F56" s="27">
        <f>SUM(F54:F55)</f>
        <v>39144.375999999997</v>
      </c>
    </row>
    <row r="57" spans="1:6" s="32" customFormat="1" ht="18.75" customHeight="1" x14ac:dyDescent="0.3">
      <c r="A57" s="28"/>
      <c r="B57" s="28"/>
      <c r="C57" s="29"/>
      <c r="D57" s="30"/>
      <c r="E57" s="30"/>
      <c r="F57" s="31"/>
    </row>
    <row r="58" spans="1:6" s="32" customFormat="1" ht="18.75" customHeight="1" x14ac:dyDescent="0.3">
      <c r="A58" s="28"/>
      <c r="B58" s="28"/>
      <c r="C58" s="29"/>
      <c r="D58" s="30"/>
      <c r="E58" s="30"/>
      <c r="F58" s="31"/>
    </row>
    <row r="59" spans="1:6" s="32" customFormat="1" ht="18.75" customHeight="1" x14ac:dyDescent="0.3">
      <c r="A59" s="28"/>
      <c r="B59" s="28"/>
      <c r="C59" s="29"/>
      <c r="D59" s="30"/>
      <c r="E59" s="30"/>
      <c r="F59" s="31"/>
    </row>
    <row r="60" spans="1:6" ht="18.75" customHeight="1" x14ac:dyDescent="0.3">
      <c r="A60" s="7"/>
      <c r="B60" s="33"/>
      <c r="D60" s="35"/>
      <c r="E60" s="35"/>
      <c r="F60" s="36"/>
    </row>
    <row r="61" spans="1:6" s="37" customFormat="1" x14ac:dyDescent="0.3">
      <c r="A61" s="259" t="s">
        <v>29</v>
      </c>
      <c r="B61" s="259"/>
      <c r="C61" s="259"/>
      <c r="D61" s="259"/>
      <c r="E61" s="259"/>
      <c r="F61" s="259"/>
    </row>
    <row r="62" spans="1:6" ht="18.75" customHeight="1" x14ac:dyDescent="0.3">
      <c r="A62" s="7"/>
      <c r="B62" s="33"/>
      <c r="C62" s="42"/>
      <c r="D62" s="63"/>
      <c r="E62" s="42" t="s">
        <v>31</v>
      </c>
      <c r="F62" s="42"/>
    </row>
    <row r="63" spans="1:6" ht="15.75" customHeight="1" x14ac:dyDescent="0.3">
      <c r="A63" s="5"/>
      <c r="C63" s="42"/>
      <c r="D63" s="63"/>
      <c r="E63" s="42"/>
      <c r="F63" s="42"/>
    </row>
    <row r="64" spans="1:6" ht="15.75" customHeight="1" x14ac:dyDescent="0.3">
      <c r="A64" s="5"/>
      <c r="C64" s="42"/>
      <c r="D64" s="63"/>
      <c r="E64" s="42"/>
      <c r="F64" s="42"/>
    </row>
    <row r="65" spans="1:6" ht="15.75" customHeight="1" x14ac:dyDescent="0.3">
      <c r="A65" s="5"/>
      <c r="C65" s="42"/>
      <c r="D65" s="63"/>
      <c r="E65" s="42"/>
      <c r="F65" s="42"/>
    </row>
    <row r="66" spans="1:6" ht="15.75" customHeight="1" x14ac:dyDescent="0.3">
      <c r="A66" s="5"/>
      <c r="C66" s="42"/>
      <c r="D66" s="63"/>
      <c r="E66" s="42"/>
      <c r="F66" s="42"/>
    </row>
    <row r="67" spans="1:6" ht="15.75" customHeight="1" x14ac:dyDescent="0.3">
      <c r="A67" s="5"/>
      <c r="C67" s="42"/>
      <c r="D67" s="63"/>
      <c r="E67" s="42"/>
      <c r="F67" s="42"/>
    </row>
    <row r="68" spans="1:6" ht="15.75" customHeight="1" x14ac:dyDescent="0.3">
      <c r="A68" s="5"/>
      <c r="C68" s="42"/>
      <c r="D68" s="63"/>
      <c r="E68" s="42"/>
      <c r="F68" s="42"/>
    </row>
    <row r="69" spans="1:6" ht="15.75" customHeight="1" x14ac:dyDescent="0.3">
      <c r="A69" s="264"/>
      <c r="B69" s="264"/>
      <c r="C69" s="42"/>
      <c r="D69" s="63"/>
      <c r="E69" s="42"/>
      <c r="F69" s="42"/>
    </row>
    <row r="70" spans="1:6" ht="15.75" customHeight="1" x14ac:dyDescent="0.3">
      <c r="A70" s="33"/>
      <c r="B70" s="33" t="s">
        <v>30</v>
      </c>
      <c r="C70" s="42"/>
      <c r="D70" s="63"/>
      <c r="E70" s="42"/>
      <c r="F70" s="42"/>
    </row>
    <row r="71" spans="1:6" ht="16.5" customHeight="1" x14ac:dyDescent="0.3">
      <c r="A71" s="265"/>
      <c r="B71" s="265"/>
      <c r="C71" s="42"/>
      <c r="D71" s="63"/>
      <c r="E71" s="42"/>
      <c r="F71" s="42"/>
    </row>
    <row r="72" spans="1:6" x14ac:dyDescent="0.3">
      <c r="A72" s="259"/>
      <c r="B72" s="259"/>
      <c r="C72" s="281" t="s">
        <v>31</v>
      </c>
      <c r="D72" s="281"/>
      <c r="E72" s="281"/>
      <c r="F72" s="281"/>
    </row>
    <row r="73" spans="1:6" ht="38.25" customHeight="1" x14ac:dyDescent="0.3">
      <c r="A73" s="279"/>
      <c r="B73" s="280"/>
      <c r="C73" s="38"/>
      <c r="D73" s="36"/>
      <c r="E73" s="258"/>
      <c r="F73" s="258"/>
    </row>
    <row r="74" spans="1:6" ht="10.5" customHeight="1" x14ac:dyDescent="0.3">
      <c r="A74" s="259"/>
      <c r="B74" s="259"/>
      <c r="C74" s="38"/>
      <c r="D74" s="40"/>
      <c r="E74" s="258"/>
      <c r="F74" s="258"/>
    </row>
    <row r="75" spans="1:6" ht="25.5" customHeight="1" x14ac:dyDescent="0.3">
      <c r="A75" s="38"/>
      <c r="B75" s="38"/>
      <c r="C75" s="38"/>
      <c r="D75" s="40"/>
      <c r="E75" s="40"/>
      <c r="F75" s="40"/>
    </row>
    <row r="76" spans="1:6" ht="16.5" customHeight="1" x14ac:dyDescent="0.3">
      <c r="A76" s="278"/>
      <c r="B76" s="278"/>
      <c r="C76" s="7"/>
      <c r="D76" s="36"/>
      <c r="E76" s="258"/>
      <c r="F76" s="258"/>
    </row>
    <row r="77" spans="1:6" x14ac:dyDescent="0.3">
      <c r="A77" s="259"/>
      <c r="B77" s="259"/>
      <c r="C77" s="38"/>
      <c r="D77" s="40"/>
      <c r="E77" s="258"/>
      <c r="F77" s="258"/>
    </row>
    <row r="78" spans="1:6" x14ac:dyDescent="0.3">
      <c r="A78" s="37"/>
      <c r="B78" s="37"/>
      <c r="C78" s="37"/>
    </row>
  </sheetData>
  <mergeCells count="29">
    <mergeCell ref="A10:F10"/>
    <mergeCell ref="E1:F1"/>
    <mergeCell ref="C3:F3"/>
    <mergeCell ref="C5:F5"/>
    <mergeCell ref="C7:G7"/>
    <mergeCell ref="C8:F9"/>
    <mergeCell ref="A71:B71"/>
    <mergeCell ref="B11:F11"/>
    <mergeCell ref="A12:A14"/>
    <mergeCell ref="B12:B14"/>
    <mergeCell ref="C12:C14"/>
    <mergeCell ref="D12:D14"/>
    <mergeCell ref="E12:E14"/>
    <mergeCell ref="F12:F14"/>
    <mergeCell ref="A54:B54"/>
    <mergeCell ref="A55:B55"/>
    <mergeCell ref="A56:B56"/>
    <mergeCell ref="A61:F61"/>
    <mergeCell ref="A69:B69"/>
    <mergeCell ref="A76:B76"/>
    <mergeCell ref="E76:F76"/>
    <mergeCell ref="A77:B77"/>
    <mergeCell ref="E77:F77"/>
    <mergeCell ref="A72:B72"/>
    <mergeCell ref="C72:F72"/>
    <mergeCell ref="A73:B73"/>
    <mergeCell ref="E73:F73"/>
    <mergeCell ref="A74:B74"/>
    <mergeCell ref="E74:F7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78"/>
  <sheetViews>
    <sheetView topLeftCell="A25" zoomScale="80" zoomScaleNormal="80" workbookViewId="0">
      <selection activeCell="B27" sqref="B27"/>
    </sheetView>
  </sheetViews>
  <sheetFormatPr defaultColWidth="9.140625" defaultRowHeight="20.25" x14ac:dyDescent="0.3"/>
  <cols>
    <col min="1" max="1" width="6.42578125" style="6" bestFit="1" customWidth="1"/>
    <col min="2" max="2" width="72.7109375" style="5" customWidth="1"/>
    <col min="3" max="3" width="19.7109375" style="34" customWidth="1"/>
    <col min="4" max="4" width="12.28515625" style="41" bestFit="1" customWidth="1"/>
    <col min="5" max="5" width="11.28515625" style="41" customWidth="1"/>
    <col min="6" max="6" width="18.42578125" style="41" customWidth="1"/>
    <col min="7" max="16384" width="9.140625" style="5"/>
  </cols>
  <sheetData>
    <row r="1" spans="1:10" s="2" customFormat="1" ht="23.25" x14ac:dyDescent="0.35">
      <c r="A1" s="1"/>
      <c r="B1" s="115"/>
      <c r="C1" s="147"/>
      <c r="D1" s="148"/>
      <c r="E1" s="251" t="s">
        <v>9</v>
      </c>
      <c r="F1" s="251"/>
      <c r="G1" s="115"/>
    </row>
    <row r="2" spans="1:10" s="2" customFormat="1" ht="23.25" x14ac:dyDescent="0.35">
      <c r="A2" s="1"/>
      <c r="B2" s="115" t="s">
        <v>10</v>
      </c>
      <c r="C2" s="147"/>
      <c r="D2" s="148" t="s">
        <v>114</v>
      </c>
      <c r="E2" s="88"/>
      <c r="F2" s="88"/>
      <c r="G2" s="115"/>
    </row>
    <row r="3" spans="1:10" s="2" customFormat="1" ht="22.9" customHeight="1" x14ac:dyDescent="0.35">
      <c r="A3" s="34"/>
      <c r="B3" s="44"/>
      <c r="C3" s="252"/>
      <c r="D3" s="252"/>
      <c r="E3" s="252"/>
      <c r="F3" s="252"/>
      <c r="G3" s="196"/>
    </row>
    <row r="4" spans="1:10" s="2" customFormat="1" ht="34.15" customHeight="1" x14ac:dyDescent="0.35">
      <c r="A4" s="34"/>
      <c r="B4" s="45" t="s">
        <v>11</v>
      </c>
      <c r="C4" s="147"/>
      <c r="D4" s="148" t="s">
        <v>114</v>
      </c>
      <c r="E4" s="88"/>
      <c r="F4" s="88"/>
      <c r="G4" s="196"/>
    </row>
    <row r="5" spans="1:10" s="2" customFormat="1" ht="21.75" customHeight="1" x14ac:dyDescent="0.35">
      <c r="A5" s="6"/>
      <c r="B5" s="45"/>
      <c r="C5" s="252"/>
      <c r="D5" s="252"/>
      <c r="E5" s="252"/>
      <c r="F5" s="252"/>
      <c r="G5" s="196"/>
    </row>
    <row r="6" spans="1:10" s="2" customFormat="1" ht="11.25" customHeight="1" x14ac:dyDescent="0.35">
      <c r="A6" s="6"/>
      <c r="B6" s="45"/>
      <c r="C6" s="58"/>
      <c r="D6" s="58"/>
      <c r="E6" s="58"/>
      <c r="F6" s="58"/>
      <c r="G6" s="196"/>
    </row>
    <row r="7" spans="1:10" s="4" customFormat="1" ht="26.25" customHeight="1" x14ac:dyDescent="0.25">
      <c r="A7" s="34"/>
      <c r="B7" s="46" t="s">
        <v>12</v>
      </c>
      <c r="C7" s="264" t="s">
        <v>24</v>
      </c>
      <c r="D7" s="264"/>
      <c r="E7" s="264"/>
      <c r="F7" s="264"/>
      <c r="G7" s="264"/>
    </row>
    <row r="8" spans="1:10" s="2" customFormat="1" ht="102" customHeight="1" x14ac:dyDescent="0.35">
      <c r="A8" s="6"/>
      <c r="B8" s="46" t="s">
        <v>13</v>
      </c>
      <c r="C8" s="252" t="s">
        <v>74</v>
      </c>
      <c r="D8" s="252"/>
      <c r="E8" s="252"/>
      <c r="F8" s="252"/>
      <c r="G8" s="196"/>
      <c r="J8" s="1"/>
    </row>
    <row r="9" spans="1:10" s="2" customFormat="1" ht="18.75" customHeight="1" x14ac:dyDescent="0.35">
      <c r="A9" s="6"/>
      <c r="B9" s="46"/>
      <c r="C9" s="252"/>
      <c r="D9" s="252"/>
      <c r="E9" s="252"/>
      <c r="F9" s="252"/>
      <c r="G9" s="196"/>
      <c r="J9" s="1"/>
    </row>
    <row r="10" spans="1:10" ht="30" customHeight="1" x14ac:dyDescent="0.3">
      <c r="A10" s="253" t="s">
        <v>99</v>
      </c>
      <c r="B10" s="253"/>
      <c r="C10" s="253"/>
      <c r="D10" s="253"/>
      <c r="E10" s="253"/>
      <c r="F10" s="253"/>
      <c r="J10" s="6"/>
    </row>
    <row r="11" spans="1:10" ht="29.25" customHeight="1" thickBot="1" x14ac:dyDescent="0.35">
      <c r="A11" s="7"/>
      <c r="B11" s="254" t="s">
        <v>14</v>
      </c>
      <c r="C11" s="254"/>
      <c r="D11" s="254"/>
      <c r="E11" s="254"/>
      <c r="F11" s="254"/>
      <c r="J11" s="6"/>
    </row>
    <row r="12" spans="1:10" ht="16.5" customHeight="1" x14ac:dyDescent="0.3">
      <c r="A12" s="266" t="s">
        <v>15</v>
      </c>
      <c r="B12" s="269" t="s">
        <v>0</v>
      </c>
      <c r="C12" s="272" t="s">
        <v>16</v>
      </c>
      <c r="D12" s="312" t="s">
        <v>17</v>
      </c>
      <c r="E12" s="275" t="s">
        <v>18</v>
      </c>
      <c r="F12" s="255" t="s">
        <v>19</v>
      </c>
    </row>
    <row r="13" spans="1:10" ht="21.75" customHeight="1" x14ac:dyDescent="0.3">
      <c r="A13" s="267"/>
      <c r="B13" s="270"/>
      <c r="C13" s="273"/>
      <c r="D13" s="313"/>
      <c r="E13" s="276"/>
      <c r="F13" s="256"/>
    </row>
    <row r="14" spans="1:10" ht="33" customHeight="1" thickBot="1" x14ac:dyDescent="0.35">
      <c r="A14" s="268"/>
      <c r="B14" s="271"/>
      <c r="C14" s="274"/>
      <c r="D14" s="314"/>
      <c r="E14" s="277"/>
      <c r="F14" s="257"/>
    </row>
    <row r="15" spans="1:10" x14ac:dyDescent="0.3">
      <c r="A15" s="8">
        <v>1</v>
      </c>
      <c r="B15" s="9">
        <v>2</v>
      </c>
      <c r="C15" s="10">
        <v>3</v>
      </c>
      <c r="D15" s="64">
        <v>4</v>
      </c>
      <c r="E15" s="11">
        <v>5</v>
      </c>
      <c r="F15" s="12">
        <v>6</v>
      </c>
    </row>
    <row r="16" spans="1:10" ht="40.5" x14ac:dyDescent="0.3">
      <c r="A16" s="8"/>
      <c r="B16" s="10" t="s">
        <v>108</v>
      </c>
      <c r="C16" s="10"/>
      <c r="D16" s="61"/>
      <c r="E16" s="11"/>
      <c r="F16" s="12"/>
    </row>
    <row r="17" spans="1:6" s="52" customFormat="1" ht="18.75" x14ac:dyDescent="0.3">
      <c r="A17" s="47">
        <v>1</v>
      </c>
      <c r="B17" s="57" t="s">
        <v>61</v>
      </c>
      <c r="C17" s="49" t="s">
        <v>27</v>
      </c>
      <c r="D17" s="55">
        <v>726</v>
      </c>
      <c r="E17" s="66">
        <v>10</v>
      </c>
      <c r="F17" s="51">
        <f t="shared" ref="F17:F28" si="0">D17*E17</f>
        <v>7260</v>
      </c>
    </row>
    <row r="18" spans="1:6" s="52" customFormat="1" ht="18.75" x14ac:dyDescent="0.3">
      <c r="A18" s="47">
        <v>2</v>
      </c>
      <c r="B18" s="54" t="s">
        <v>38</v>
      </c>
      <c r="C18" s="49" t="s">
        <v>20</v>
      </c>
      <c r="D18" s="55">
        <v>268</v>
      </c>
      <c r="E18" s="66">
        <v>90</v>
      </c>
      <c r="F18" s="51">
        <f t="shared" si="0"/>
        <v>24120</v>
      </c>
    </row>
    <row r="19" spans="1:6" s="52" customFormat="1" ht="18.75" x14ac:dyDescent="0.3">
      <c r="A19" s="47">
        <v>3</v>
      </c>
      <c r="B19" s="48" t="s">
        <v>152</v>
      </c>
      <c r="C19" s="49" t="s">
        <v>1</v>
      </c>
      <c r="D19" s="55">
        <v>9.11</v>
      </c>
      <c r="E19" s="53"/>
      <c r="F19" s="51">
        <f t="shared" si="0"/>
        <v>0</v>
      </c>
    </row>
    <row r="20" spans="1:6" s="52" customFormat="1" ht="18.75" x14ac:dyDescent="0.3">
      <c r="A20" s="47">
        <v>4</v>
      </c>
      <c r="B20" s="48" t="s">
        <v>155</v>
      </c>
      <c r="C20" s="49" t="s">
        <v>1</v>
      </c>
      <c r="D20" s="55">
        <v>2.7869999999999999</v>
      </c>
      <c r="E20" s="69"/>
      <c r="F20" s="51">
        <f t="shared" si="0"/>
        <v>0</v>
      </c>
    </row>
    <row r="21" spans="1:6" s="52" customFormat="1" ht="18.75" x14ac:dyDescent="0.3">
      <c r="A21" s="47">
        <v>5</v>
      </c>
      <c r="B21" s="48" t="s">
        <v>43</v>
      </c>
      <c r="C21" s="49" t="s">
        <v>5</v>
      </c>
      <c r="D21" s="55">
        <v>3.8</v>
      </c>
      <c r="E21" s="53"/>
      <c r="F21" s="51">
        <f t="shared" si="0"/>
        <v>0</v>
      </c>
    </row>
    <row r="22" spans="1:6" s="52" customFormat="1" ht="18.75" x14ac:dyDescent="0.3">
      <c r="A22" s="47">
        <v>6</v>
      </c>
      <c r="B22" s="48" t="s">
        <v>147</v>
      </c>
      <c r="C22" s="49" t="s">
        <v>5</v>
      </c>
      <c r="D22" s="55">
        <v>63.2</v>
      </c>
      <c r="E22" s="53"/>
      <c r="F22" s="51">
        <f t="shared" si="0"/>
        <v>0</v>
      </c>
    </row>
    <row r="23" spans="1:6" s="52" customFormat="1" ht="18.75" x14ac:dyDescent="0.3">
      <c r="A23" s="47">
        <v>7</v>
      </c>
      <c r="B23" s="48" t="s">
        <v>32</v>
      </c>
      <c r="C23" s="49" t="s">
        <v>33</v>
      </c>
      <c r="D23" s="55">
        <v>420</v>
      </c>
      <c r="E23" s="53">
        <v>0</v>
      </c>
      <c r="F23" s="51">
        <f t="shared" si="0"/>
        <v>0</v>
      </c>
    </row>
    <row r="24" spans="1:6" s="52" customFormat="1" ht="18.75" x14ac:dyDescent="0.3">
      <c r="A24" s="47"/>
      <c r="B24" s="48" t="s">
        <v>95</v>
      </c>
      <c r="C24" s="49" t="s">
        <v>33</v>
      </c>
      <c r="D24" s="55">
        <v>340</v>
      </c>
      <c r="E24" s="53"/>
      <c r="F24" s="51"/>
    </row>
    <row r="25" spans="1:6" s="52" customFormat="1" ht="18.75" x14ac:dyDescent="0.3">
      <c r="A25" s="47">
        <v>8</v>
      </c>
      <c r="B25" s="48" t="s">
        <v>34</v>
      </c>
      <c r="C25" s="49" t="s">
        <v>33</v>
      </c>
      <c r="D25" s="55">
        <v>360</v>
      </c>
      <c r="E25" s="53">
        <v>0</v>
      </c>
      <c r="F25" s="51">
        <f t="shared" si="0"/>
        <v>0</v>
      </c>
    </row>
    <row r="26" spans="1:6" s="52" customFormat="1" ht="18.75" x14ac:dyDescent="0.3">
      <c r="A26" s="47">
        <v>9</v>
      </c>
      <c r="B26" s="48" t="s">
        <v>35</v>
      </c>
      <c r="C26" s="49" t="s">
        <v>4</v>
      </c>
      <c r="D26" s="55">
        <v>0</v>
      </c>
      <c r="E26" s="53">
        <v>0</v>
      </c>
      <c r="F26" s="51">
        <f t="shared" si="0"/>
        <v>0</v>
      </c>
    </row>
    <row r="27" spans="1:6" s="52" customFormat="1" ht="18.75" x14ac:dyDescent="0.3">
      <c r="A27" s="47">
        <v>10</v>
      </c>
      <c r="B27" s="48" t="s">
        <v>36</v>
      </c>
      <c r="C27" s="49" t="s">
        <v>33</v>
      </c>
      <c r="D27" s="55">
        <v>80</v>
      </c>
      <c r="E27" s="53">
        <v>0</v>
      </c>
      <c r="F27" s="51">
        <f t="shared" si="0"/>
        <v>0</v>
      </c>
    </row>
    <row r="28" spans="1:6" s="52" customFormat="1" ht="18.75" x14ac:dyDescent="0.3">
      <c r="A28" s="47">
        <v>11</v>
      </c>
      <c r="B28" s="48" t="s">
        <v>44</v>
      </c>
      <c r="C28" s="49" t="s">
        <v>4</v>
      </c>
      <c r="D28" s="55">
        <v>0</v>
      </c>
      <c r="E28" s="53">
        <v>0</v>
      </c>
      <c r="F28" s="51">
        <f t="shared" si="0"/>
        <v>0</v>
      </c>
    </row>
    <row r="29" spans="1:6" s="52" customFormat="1" ht="18.75" x14ac:dyDescent="0.3">
      <c r="A29" s="47"/>
      <c r="B29" s="48"/>
      <c r="C29" s="49"/>
      <c r="D29" s="55"/>
      <c r="E29" s="59"/>
      <c r="F29" s="51"/>
    </row>
    <row r="30" spans="1:6" s="52" customFormat="1" x14ac:dyDescent="0.3">
      <c r="A30" s="13"/>
      <c r="B30" s="10" t="s">
        <v>59</v>
      </c>
      <c r="C30" s="49"/>
      <c r="D30" s="55"/>
      <c r="E30" s="53"/>
      <c r="F30" s="51"/>
    </row>
    <row r="31" spans="1:6" s="52" customFormat="1" ht="18.75" x14ac:dyDescent="0.3">
      <c r="A31" s="47">
        <v>1</v>
      </c>
      <c r="B31" s="48" t="s">
        <v>60</v>
      </c>
      <c r="C31" s="49" t="s">
        <v>27</v>
      </c>
      <c r="D31" s="55">
        <v>566</v>
      </c>
      <c r="E31" s="81">
        <v>2.2000000000000002</v>
      </c>
      <c r="F31" s="76">
        <f t="shared" ref="F31:F32" si="1">D31*E31</f>
        <v>1245.2</v>
      </c>
    </row>
    <row r="32" spans="1:6" s="52" customFormat="1" ht="18.75" x14ac:dyDescent="0.3">
      <c r="A32" s="47">
        <v>2</v>
      </c>
      <c r="B32" s="48" t="s">
        <v>52</v>
      </c>
      <c r="C32" s="49" t="s">
        <v>4</v>
      </c>
      <c r="D32" s="55">
        <v>12190</v>
      </c>
      <c r="E32" s="82">
        <v>0.42</v>
      </c>
      <c r="F32" s="76">
        <f t="shared" si="1"/>
        <v>5119.8</v>
      </c>
    </row>
    <row r="33" spans="1:13" x14ac:dyDescent="0.3">
      <c r="A33" s="47">
        <v>3</v>
      </c>
      <c r="B33" s="48" t="s">
        <v>164</v>
      </c>
      <c r="C33" s="15" t="s">
        <v>4</v>
      </c>
      <c r="D33" s="55">
        <v>15266</v>
      </c>
      <c r="E33" s="83"/>
      <c r="F33" s="76"/>
    </row>
    <row r="34" spans="1:13" s="52" customFormat="1" ht="18.75" x14ac:dyDescent="0.3">
      <c r="A34" s="47">
        <v>4</v>
      </c>
      <c r="B34" s="48" t="s">
        <v>169</v>
      </c>
      <c r="C34" s="49" t="s">
        <v>4</v>
      </c>
      <c r="D34" s="55">
        <v>152</v>
      </c>
      <c r="E34" s="53"/>
      <c r="F34" s="51"/>
    </row>
    <row r="35" spans="1:13" s="52" customFormat="1" ht="18.75" x14ac:dyDescent="0.3">
      <c r="A35" s="47"/>
      <c r="B35" s="48"/>
      <c r="C35" s="49"/>
      <c r="D35" s="55"/>
      <c r="E35" s="53"/>
      <c r="F35" s="51"/>
      <c r="M35" s="52" t="s">
        <v>45</v>
      </c>
    </row>
    <row r="36" spans="1:13" s="52" customFormat="1" ht="18.75" x14ac:dyDescent="0.3">
      <c r="A36" s="47"/>
      <c r="B36" s="48"/>
      <c r="C36" s="49"/>
      <c r="D36" s="55"/>
      <c r="E36" s="53"/>
      <c r="F36" s="51"/>
    </row>
    <row r="37" spans="1:13" s="52" customFormat="1" ht="18.75" x14ac:dyDescent="0.3">
      <c r="A37" s="47"/>
      <c r="B37" s="48"/>
      <c r="C37" s="49"/>
      <c r="D37" s="55"/>
      <c r="E37" s="53"/>
      <c r="F37" s="51"/>
    </row>
    <row r="38" spans="1:13" s="52" customFormat="1" ht="18.75" x14ac:dyDescent="0.3">
      <c r="A38" s="47"/>
      <c r="B38" s="48"/>
      <c r="C38" s="49"/>
      <c r="D38" s="55"/>
      <c r="E38" s="53"/>
      <c r="F38" s="51"/>
    </row>
    <row r="39" spans="1:13" s="52" customFormat="1" ht="18.75" x14ac:dyDescent="0.3">
      <c r="A39" s="47"/>
      <c r="B39" s="48"/>
      <c r="C39" s="49"/>
      <c r="D39" s="55"/>
      <c r="E39" s="53"/>
      <c r="F39" s="51"/>
    </row>
    <row r="40" spans="1:13" s="52" customFormat="1" ht="18.75" x14ac:dyDescent="0.3">
      <c r="A40" s="47"/>
      <c r="B40" s="48"/>
      <c r="C40" s="49"/>
      <c r="D40" s="55"/>
      <c r="E40" s="53"/>
      <c r="F40" s="51"/>
    </row>
    <row r="41" spans="1:13" s="52" customFormat="1" ht="18.75" x14ac:dyDescent="0.3">
      <c r="A41" s="47"/>
      <c r="B41" s="48"/>
      <c r="C41" s="49"/>
      <c r="D41" s="55"/>
      <c r="E41" s="53"/>
      <c r="F41" s="51"/>
    </row>
    <row r="42" spans="1:13" s="52" customFormat="1" ht="18.75" x14ac:dyDescent="0.3">
      <c r="A42" s="47"/>
      <c r="B42" s="48"/>
      <c r="C42" s="49"/>
      <c r="D42" s="55"/>
      <c r="E42" s="53"/>
      <c r="F42" s="51"/>
    </row>
    <row r="43" spans="1:13" s="52" customFormat="1" ht="18.75" x14ac:dyDescent="0.3">
      <c r="A43" s="47"/>
      <c r="B43" s="48"/>
      <c r="C43" s="49"/>
      <c r="D43" s="55"/>
      <c r="E43" s="53"/>
      <c r="F43" s="51"/>
    </row>
    <row r="44" spans="1:13" s="52" customFormat="1" ht="18.75" x14ac:dyDescent="0.3">
      <c r="A44" s="47"/>
      <c r="B44" s="48"/>
      <c r="C44" s="49"/>
      <c r="D44" s="55"/>
      <c r="E44" s="53"/>
      <c r="F44" s="51"/>
    </row>
    <row r="45" spans="1:13" s="52" customFormat="1" ht="18.75" x14ac:dyDescent="0.3">
      <c r="A45" s="47"/>
      <c r="B45" s="48"/>
      <c r="C45" s="49"/>
      <c r="D45" s="55"/>
      <c r="E45" s="53"/>
      <c r="F45" s="51"/>
    </row>
    <row r="46" spans="1:13" s="52" customFormat="1" ht="18.75" x14ac:dyDescent="0.3">
      <c r="A46" s="47"/>
      <c r="B46" s="48"/>
      <c r="C46" s="49"/>
      <c r="D46" s="55"/>
      <c r="E46" s="53"/>
      <c r="F46" s="51"/>
    </row>
    <row r="47" spans="1:13" s="52" customFormat="1" ht="18.75" x14ac:dyDescent="0.3">
      <c r="A47" s="47"/>
      <c r="B47" s="48"/>
      <c r="C47" s="49"/>
      <c r="D47" s="55"/>
      <c r="E47" s="53"/>
      <c r="F47" s="51"/>
    </row>
    <row r="48" spans="1:13" s="52" customFormat="1" ht="18.75" x14ac:dyDescent="0.3">
      <c r="A48" s="47"/>
      <c r="B48" s="48"/>
      <c r="C48" s="49"/>
      <c r="D48" s="55"/>
      <c r="E48" s="53"/>
      <c r="F48" s="51"/>
    </row>
    <row r="49" spans="1:6" s="52" customFormat="1" ht="18.75" x14ac:dyDescent="0.3">
      <c r="A49" s="47"/>
      <c r="B49" s="48"/>
      <c r="C49" s="49"/>
      <c r="D49" s="55"/>
      <c r="E49" s="53"/>
      <c r="F49" s="51"/>
    </row>
    <row r="50" spans="1:6" s="52" customFormat="1" ht="18.75" x14ac:dyDescent="0.3">
      <c r="A50" s="47"/>
      <c r="B50" s="48"/>
      <c r="C50" s="49"/>
      <c r="D50" s="55"/>
      <c r="E50" s="59"/>
      <c r="F50" s="51"/>
    </row>
    <row r="51" spans="1:6" s="52" customFormat="1" ht="18.75" x14ac:dyDescent="0.3">
      <c r="A51" s="47"/>
      <c r="B51" s="48"/>
      <c r="C51" s="49"/>
      <c r="D51" s="55"/>
      <c r="E51" s="59"/>
      <c r="F51" s="51"/>
    </row>
    <row r="52" spans="1:6" x14ac:dyDescent="0.3">
      <c r="A52" s="47">
        <v>22</v>
      </c>
      <c r="B52" s="43"/>
      <c r="C52" s="15"/>
      <c r="D52" s="62"/>
      <c r="E52" s="17"/>
      <c r="F52" s="18"/>
    </row>
    <row r="53" spans="1:6" x14ac:dyDescent="0.3">
      <c r="A53" s="47">
        <v>23</v>
      </c>
      <c r="B53" s="19"/>
      <c r="C53" s="15"/>
      <c r="D53" s="62"/>
      <c r="E53" s="17"/>
      <c r="F53" s="18"/>
    </row>
    <row r="54" spans="1:6" s="24" customFormat="1" ht="21.75" customHeight="1" x14ac:dyDescent="0.35">
      <c r="A54" s="260" t="s">
        <v>21</v>
      </c>
      <c r="B54" s="261"/>
      <c r="C54" s="21"/>
      <c r="D54" s="22"/>
      <c r="E54" s="22"/>
      <c r="F54" s="23">
        <f>SUM(F17:F53)</f>
        <v>37745</v>
      </c>
    </row>
    <row r="55" spans="1:6" s="24" customFormat="1" ht="21.75" customHeight="1" x14ac:dyDescent="0.35">
      <c r="A55" s="260" t="s">
        <v>22</v>
      </c>
      <c r="B55" s="261"/>
      <c r="C55" s="21"/>
      <c r="D55" s="22"/>
      <c r="E55" s="22"/>
      <c r="F55" s="23">
        <f>F54*0.18</f>
        <v>6794.0999999999995</v>
      </c>
    </row>
    <row r="56" spans="1:6" s="24" customFormat="1" ht="21.75" customHeight="1" thickBot="1" x14ac:dyDescent="0.4">
      <c r="A56" s="262" t="s">
        <v>23</v>
      </c>
      <c r="B56" s="263"/>
      <c r="C56" s="25"/>
      <c r="D56" s="26"/>
      <c r="E56" s="26"/>
      <c r="F56" s="27">
        <f>SUM(F54:F55)</f>
        <v>44539.1</v>
      </c>
    </row>
    <row r="57" spans="1:6" s="32" customFormat="1" ht="18.75" customHeight="1" x14ac:dyDescent="0.3">
      <c r="A57" s="28"/>
      <c r="B57" s="28"/>
      <c r="C57" s="29"/>
      <c r="D57" s="30"/>
      <c r="E57" s="30"/>
      <c r="F57" s="31"/>
    </row>
    <row r="58" spans="1:6" s="32" customFormat="1" ht="18.75" customHeight="1" x14ac:dyDescent="0.3">
      <c r="A58" s="28"/>
      <c r="B58" s="28"/>
      <c r="C58" s="29"/>
      <c r="D58" s="30"/>
      <c r="E58" s="30"/>
      <c r="F58" s="31"/>
    </row>
    <row r="59" spans="1:6" s="32" customFormat="1" ht="18.75" customHeight="1" x14ac:dyDescent="0.3">
      <c r="A59" s="28"/>
      <c r="B59" s="28"/>
      <c r="C59" s="29"/>
      <c r="D59" s="30"/>
      <c r="E59" s="30"/>
      <c r="F59" s="31"/>
    </row>
    <row r="60" spans="1:6" ht="18.75" customHeight="1" x14ac:dyDescent="0.3">
      <c r="A60" s="7"/>
      <c r="B60" s="33"/>
      <c r="D60" s="35"/>
      <c r="E60" s="35"/>
      <c r="F60" s="36"/>
    </row>
    <row r="61" spans="1:6" s="37" customFormat="1" x14ac:dyDescent="0.3">
      <c r="A61" s="259" t="s">
        <v>29</v>
      </c>
      <c r="B61" s="259"/>
      <c r="C61" s="259"/>
      <c r="D61" s="259"/>
      <c r="E61" s="259"/>
      <c r="F61" s="259"/>
    </row>
    <row r="62" spans="1:6" ht="18.75" customHeight="1" x14ac:dyDescent="0.3">
      <c r="A62" s="7"/>
      <c r="B62" s="33"/>
      <c r="C62" s="42"/>
      <c r="D62" s="63"/>
      <c r="E62" s="42" t="s">
        <v>31</v>
      </c>
      <c r="F62" s="42"/>
    </row>
    <row r="63" spans="1:6" ht="15.75" customHeight="1" x14ac:dyDescent="0.3">
      <c r="A63" s="5"/>
      <c r="C63" s="42"/>
      <c r="D63" s="63"/>
      <c r="E63" s="42"/>
      <c r="F63" s="42"/>
    </row>
    <row r="64" spans="1:6" ht="15.75" customHeight="1" x14ac:dyDescent="0.3">
      <c r="A64" s="5"/>
      <c r="C64" s="42"/>
      <c r="D64" s="63"/>
      <c r="E64" s="42"/>
      <c r="F64" s="42"/>
    </row>
    <row r="65" spans="1:6" ht="15.75" customHeight="1" x14ac:dyDescent="0.3">
      <c r="A65" s="5"/>
      <c r="C65" s="42"/>
      <c r="D65" s="63"/>
      <c r="E65" s="42"/>
      <c r="F65" s="42"/>
    </row>
    <row r="66" spans="1:6" ht="15.75" customHeight="1" x14ac:dyDescent="0.3">
      <c r="A66" s="5"/>
      <c r="C66" s="42"/>
      <c r="D66" s="63"/>
      <c r="E66" s="42"/>
      <c r="F66" s="42"/>
    </row>
    <row r="67" spans="1:6" ht="15.75" customHeight="1" x14ac:dyDescent="0.3">
      <c r="A67" s="5"/>
      <c r="C67" s="42"/>
      <c r="D67" s="63"/>
      <c r="E67" s="42"/>
      <c r="F67" s="42"/>
    </row>
    <row r="68" spans="1:6" ht="15.75" customHeight="1" x14ac:dyDescent="0.3">
      <c r="A68" s="5"/>
      <c r="C68" s="42"/>
      <c r="D68" s="63"/>
      <c r="E68" s="42"/>
      <c r="F68" s="42"/>
    </row>
    <row r="69" spans="1:6" ht="15.75" customHeight="1" x14ac:dyDescent="0.3">
      <c r="A69" s="264"/>
      <c r="B69" s="264"/>
      <c r="C69" s="42"/>
      <c r="D69" s="63"/>
      <c r="E69" s="42"/>
      <c r="F69" s="42"/>
    </row>
    <row r="70" spans="1:6" ht="15.75" customHeight="1" x14ac:dyDescent="0.3">
      <c r="A70" s="33"/>
      <c r="B70" s="33" t="s">
        <v>30</v>
      </c>
      <c r="C70" s="42"/>
      <c r="D70" s="63"/>
      <c r="E70" s="42"/>
      <c r="F70" s="42"/>
    </row>
    <row r="71" spans="1:6" ht="16.5" customHeight="1" x14ac:dyDescent="0.3">
      <c r="A71" s="265"/>
      <c r="B71" s="265"/>
      <c r="C71" s="42"/>
      <c r="D71" s="63"/>
      <c r="E71" s="42"/>
      <c r="F71" s="42"/>
    </row>
    <row r="72" spans="1:6" x14ac:dyDescent="0.3">
      <c r="A72" s="259"/>
      <c r="B72" s="259"/>
      <c r="C72" s="281" t="s">
        <v>31</v>
      </c>
      <c r="D72" s="281"/>
      <c r="E72" s="281"/>
      <c r="F72" s="281"/>
    </row>
    <row r="73" spans="1:6" ht="38.25" customHeight="1" x14ac:dyDescent="0.3">
      <c r="A73" s="279"/>
      <c r="B73" s="280"/>
      <c r="C73" s="38"/>
      <c r="D73" s="36"/>
      <c r="E73" s="258"/>
      <c r="F73" s="258"/>
    </row>
    <row r="74" spans="1:6" ht="10.5" customHeight="1" x14ac:dyDescent="0.3">
      <c r="A74" s="259"/>
      <c r="B74" s="259"/>
      <c r="C74" s="38"/>
      <c r="D74" s="40"/>
      <c r="E74" s="258"/>
      <c r="F74" s="258"/>
    </row>
    <row r="75" spans="1:6" ht="25.5" customHeight="1" x14ac:dyDescent="0.3">
      <c r="A75" s="38"/>
      <c r="B75" s="38"/>
      <c r="C75" s="38"/>
      <c r="D75" s="40"/>
      <c r="E75" s="40"/>
      <c r="F75" s="40"/>
    </row>
    <row r="76" spans="1:6" ht="16.5" customHeight="1" x14ac:dyDescent="0.3">
      <c r="A76" s="278"/>
      <c r="B76" s="278"/>
      <c r="C76" s="7"/>
      <c r="D76" s="36"/>
      <c r="E76" s="258"/>
      <c r="F76" s="258"/>
    </row>
    <row r="77" spans="1:6" x14ac:dyDescent="0.3">
      <c r="A77" s="259"/>
      <c r="B77" s="259"/>
      <c r="C77" s="38"/>
      <c r="D77" s="40"/>
      <c r="E77" s="258"/>
      <c r="F77" s="258"/>
    </row>
    <row r="78" spans="1:6" x14ac:dyDescent="0.3">
      <c r="A78" s="37"/>
      <c r="B78" s="37"/>
      <c r="C78" s="37"/>
    </row>
  </sheetData>
  <mergeCells count="29">
    <mergeCell ref="A10:F10"/>
    <mergeCell ref="E1:F1"/>
    <mergeCell ref="C3:F3"/>
    <mergeCell ref="C5:F5"/>
    <mergeCell ref="C7:G7"/>
    <mergeCell ref="C8:F9"/>
    <mergeCell ref="A71:B71"/>
    <mergeCell ref="B11:F11"/>
    <mergeCell ref="A12:A14"/>
    <mergeCell ref="B12:B14"/>
    <mergeCell ref="C12:C14"/>
    <mergeCell ref="D12:D14"/>
    <mergeCell ref="E12:E14"/>
    <mergeCell ref="F12:F14"/>
    <mergeCell ref="A54:B54"/>
    <mergeCell ref="A55:B55"/>
    <mergeCell ref="A56:B56"/>
    <mergeCell ref="A61:F61"/>
    <mergeCell ref="A69:B69"/>
    <mergeCell ref="A76:B76"/>
    <mergeCell ref="E76:F76"/>
    <mergeCell ref="A77:B77"/>
    <mergeCell ref="E77:F77"/>
    <mergeCell ref="A72:B72"/>
    <mergeCell ref="C72:F72"/>
    <mergeCell ref="A73:B73"/>
    <mergeCell ref="E73:F73"/>
    <mergeCell ref="A74:B74"/>
    <mergeCell ref="E74:F7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20</vt:i4>
      </vt:variant>
    </vt:vector>
  </HeadingPairs>
  <TitlesOfParts>
    <vt:vector size="20" baseType="lpstr">
      <vt:lpstr>05</vt:lpstr>
      <vt:lpstr>may2018</vt:lpstr>
      <vt:lpstr>mar21</vt:lpstr>
      <vt:lpstr>apre 21</vt:lpstr>
      <vt:lpstr>may21</vt:lpstr>
      <vt:lpstr>iyun2018</vt:lpstr>
      <vt:lpstr>iyul2018</vt:lpstr>
      <vt:lpstr>avq2018</vt:lpstr>
      <vt:lpstr>sen2018</vt:lpstr>
      <vt:lpstr>okt2018</vt:lpstr>
      <vt:lpstr>noyabr2018</vt:lpstr>
      <vt:lpstr>dek 2018</vt:lpstr>
      <vt:lpstr>yanvar2019</vt:lpstr>
      <vt:lpstr>fevral2019</vt:lpstr>
      <vt:lpstr>mart2019</vt:lpstr>
      <vt:lpstr>aprel2019</vt:lpstr>
      <vt:lpstr>may2019</vt:lpstr>
      <vt:lpstr>29may2019</vt:lpstr>
      <vt:lpstr>iyun2019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2022-10-17T14:19:54Z</dcterms:modified>
</cp:coreProperties>
</file>