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1063" documentId="8_{7FD38ACE-A060-45FD-A0EB-324A1E764FC2}" xr6:coauthVersionLast="47" xr6:coauthVersionMax="47" xr10:uidLastSave="{7A6B6DFC-18A2-4BAE-92E8-01492D0135CE}"/>
  <bookViews>
    <workbookView xWindow="-108" yWindow="-108" windowWidth="23256" windowHeight="12456" activeTab="10" xr2:uid="{00000000-000D-0000-FFFF-FFFF00000000}"/>
  </bookViews>
  <sheets>
    <sheet name="may2020" sheetId="23" r:id="rId1"/>
    <sheet name="30.09.2018" sheetId="3" r:id="rId2"/>
    <sheet name="iyun2020" sheetId="5" r:id="rId3"/>
    <sheet name="iyul2020" sheetId="7" r:id="rId4"/>
    <sheet name="Dam" sheetId="22" r:id="rId5"/>
    <sheet name="Elektirik " sheetId="24" r:id="rId6"/>
    <sheet name="Lift" sheetId="25" r:id="rId7"/>
    <sheet name="yanğın" sheetId="26" r:id="rId8"/>
    <sheet name="pəncərə" sheetId="27" r:id="rId9"/>
    <sheet name="Лист1" sheetId="28" r:id="rId10"/>
    <sheet name="Лист2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4" i="29" l="1"/>
  <c r="S72" i="29"/>
  <c r="F68" i="29"/>
  <c r="F67" i="29"/>
  <c r="F66" i="29"/>
  <c r="F63" i="29"/>
  <c r="J62" i="29"/>
  <c r="F62" i="29"/>
  <c r="J61" i="29"/>
  <c r="F61" i="29"/>
  <c r="V62" i="29"/>
  <c r="S62" i="29"/>
  <c r="J59" i="29"/>
  <c r="F59" i="29"/>
  <c r="S61" i="29"/>
  <c r="O58" i="29"/>
  <c r="O66" i="29" s="1"/>
  <c r="J58" i="29"/>
  <c r="F58" i="29"/>
  <c r="V60" i="29"/>
  <c r="S60" i="29"/>
  <c r="F57" i="29"/>
  <c r="V59" i="29"/>
  <c r="J56" i="29"/>
  <c r="F56" i="29"/>
  <c r="V57" i="29"/>
  <c r="J54" i="29"/>
  <c r="F54" i="29"/>
  <c r="V56" i="29"/>
  <c r="J52" i="29"/>
  <c r="V54" i="29"/>
  <c r="S54" i="29"/>
  <c r="J51" i="29"/>
  <c r="F51" i="29"/>
  <c r="V53" i="29"/>
  <c r="S52" i="29"/>
  <c r="J49" i="29"/>
  <c r="F49" i="29"/>
  <c r="V51" i="29"/>
  <c r="S51" i="29"/>
  <c r="J48" i="29"/>
  <c r="F48" i="29"/>
  <c r="V50" i="29"/>
  <c r="S50" i="29"/>
  <c r="J47" i="29"/>
  <c r="F47" i="29"/>
  <c r="V48" i="29"/>
  <c r="V70" i="29" s="1"/>
  <c r="V74" i="29" s="1"/>
  <c r="S48" i="29"/>
  <c r="S70" i="29" s="1"/>
  <c r="J45" i="29"/>
  <c r="J68" i="29" s="1"/>
  <c r="F45" i="29"/>
  <c r="F37" i="29"/>
  <c r="F36" i="29"/>
  <c r="F35" i="29"/>
  <c r="D34" i="29"/>
  <c r="F34" i="29" s="1"/>
  <c r="F33" i="29"/>
  <c r="F32" i="29"/>
  <c r="F31" i="29"/>
  <c r="F30" i="29"/>
  <c r="F29" i="29"/>
  <c r="F28" i="29"/>
  <c r="F26" i="29"/>
  <c r="F25" i="29"/>
  <c r="F24" i="29"/>
  <c r="D23" i="29"/>
  <c r="F21" i="29"/>
  <c r="F20" i="29"/>
  <c r="F19" i="29"/>
  <c r="F18" i="29"/>
  <c r="F17" i="29"/>
  <c r="F16" i="29"/>
  <c r="F15" i="29"/>
  <c r="K75" i="29" l="1"/>
  <c r="K76" i="29" s="1"/>
  <c r="F69" i="29"/>
  <c r="E53" i="28" l="1"/>
  <c r="F56" i="28"/>
  <c r="F25" i="28"/>
  <c r="F24" i="28"/>
  <c r="F23" i="28"/>
  <c r="F22" i="28"/>
  <c r="F21" i="28"/>
  <c r="F20" i="28"/>
  <c r="F19" i="28"/>
  <c r="F18" i="28"/>
  <c r="F17" i="28"/>
  <c r="F16" i="28"/>
  <c r="F20" i="27" l="1"/>
  <c r="F19" i="27"/>
  <c r="F18" i="27"/>
  <c r="F70" i="26" l="1"/>
  <c r="F69" i="26"/>
  <c r="F68" i="26"/>
  <c r="F67" i="26"/>
  <c r="F66" i="26"/>
  <c r="D65" i="26"/>
  <c r="F65" i="26" s="1"/>
  <c r="D64" i="26"/>
  <c r="F64" i="26" s="1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73" i="26" l="1"/>
  <c r="F74" i="26" s="1"/>
  <c r="F75" i="26" s="1"/>
  <c r="F29" i="25" l="1"/>
  <c r="F30" i="25" s="1"/>
  <c r="F16" i="24" l="1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16" i="7"/>
  <c r="F17" i="7"/>
  <c r="F19" i="7"/>
  <c r="F21" i="7"/>
  <c r="F23" i="7" s="1"/>
  <c r="F22" i="7"/>
  <c r="F38" i="24"/>
  <c r="F37" i="24"/>
  <c r="F36" i="24"/>
  <c r="F79" i="24" l="1"/>
  <c r="F80" i="24" s="1"/>
  <c r="F81" i="24" s="1"/>
  <c r="F19" i="22" l="1"/>
  <c r="F17" i="22"/>
  <c r="F22" i="23"/>
  <c r="F21" i="23"/>
  <c r="F20" i="23"/>
  <c r="F19" i="23"/>
  <c r="F18" i="23"/>
  <c r="F17" i="23"/>
  <c r="F22" i="22" l="1"/>
  <c r="F23" i="22" s="1"/>
  <c r="F24" i="22" s="1"/>
  <c r="F33" i="23"/>
  <c r="F34" i="23" s="1"/>
  <c r="F35" i="23" s="1"/>
  <c r="F24" i="3" l="1"/>
  <c r="F20" i="3"/>
  <c r="F21" i="3"/>
  <c r="F23" i="3" l="1"/>
  <c r="F22" i="3"/>
  <c r="F17" i="3"/>
  <c r="F16" i="3"/>
  <c r="F24" i="5" l="1"/>
  <c r="F22" i="5" l="1"/>
  <c r="F28" i="5"/>
  <c r="F27" i="5"/>
  <c r="F26" i="5"/>
  <c r="F25" i="5"/>
  <c r="F23" i="5"/>
  <c r="F21" i="5"/>
  <c r="F20" i="5"/>
  <c r="F19" i="5"/>
  <c r="F18" i="5"/>
  <c r="F17" i="5"/>
  <c r="F31" i="5" l="1"/>
  <c r="F35" i="3"/>
  <c r="F36" i="3" s="1"/>
  <c r="F37" i="3" s="1"/>
  <c r="F32" i="5" l="1"/>
  <c r="F33" i="5" s="1"/>
</calcChain>
</file>

<file path=xl/sharedStrings.xml><?xml version="1.0" encoding="utf-8"?>
<sst xmlns="http://schemas.openxmlformats.org/spreadsheetml/2006/main" count="717" uniqueCount="303">
  <si>
    <t>İşin adı</t>
  </si>
  <si>
    <t>m³</t>
  </si>
  <si>
    <t>ədəd</t>
  </si>
  <si>
    <t>tn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</si>
  <si>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</si>
  <si>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</si>
  <si>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</si>
  <si>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</si>
  <si>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</si>
  <si>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</si>
  <si>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</si>
  <si>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</si>
  <si>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</si>
  <si>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</si>
  <si>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</si>
  <si>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</si>
  <si>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</si>
  <si>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</si>
  <si>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</si>
  <si>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</si>
  <si>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</si>
  <si>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</si>
  <si>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</si>
  <si>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</si>
  <si>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</si>
  <si>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</si>
  <si>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</si>
  <si>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</si>
  <si>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Çiloz</t>
  </si>
  <si>
    <t>Beton  M350</t>
  </si>
  <si>
    <t>Bünövrə betonun verilməsi</t>
  </si>
  <si>
    <t>Armatur Katanka F 8</t>
  </si>
  <si>
    <t xml:space="preserve"> </t>
  </si>
  <si>
    <t>Bakı şəhəri, Nərimanov rayonu,  M.Əlizadə.X.Şuşinski.azadlıq pros. ünvanında yerləşən çoxmərtəbəli   yaşayış binası</t>
  </si>
  <si>
    <t>"Pearl construction" MMC</t>
  </si>
  <si>
    <t xml:space="preserve">2018ci ilin aprel ayı ərzində yerinə yetirilmiş işlərin həcmi və dəyəri </t>
  </si>
  <si>
    <t>2018 tarix -------------yerinə yetirilən işlər</t>
  </si>
  <si>
    <r>
      <t>m</t>
    </r>
    <r>
      <rPr>
        <sz val="12"/>
        <color theme="1"/>
        <rFont val="Calibri"/>
        <family val="2"/>
        <charset val="204"/>
      </rPr>
      <t>²</t>
    </r>
  </si>
  <si>
    <t xml:space="preserve">                 Təhvil verdi "PODRATÇI":                                      M.Y    </t>
  </si>
  <si>
    <t>M.Y</t>
  </si>
  <si>
    <t>Mismar 70</t>
  </si>
  <si>
    <t>Armatura</t>
  </si>
  <si>
    <t>Taxta Materialı kub</t>
  </si>
  <si>
    <t xml:space="preserve">  FANER kub</t>
  </si>
  <si>
    <t xml:space="preserve">2021-ci ilin_________ ayı ərzində yerinə yetirilmiş işlərin həcmi və dəyəri </t>
  </si>
  <si>
    <t>Torpaqla təmasda olan konstruksiyaların izolyasiyası</t>
  </si>
  <si>
    <t>2715000000 Bitumast Praymer tezquruyan 21,5 lt</t>
  </si>
  <si>
    <t>Mühafizə qatı drenaj təbəqələrih yapışdırılması</t>
  </si>
  <si>
    <t>m2</t>
  </si>
  <si>
    <t xml:space="preserve">2018ci ilin may ayı ərzində yerinə yetirilmiş işlərin həcmi və dəyəri </t>
  </si>
  <si>
    <t xml:space="preserve"> 0000000001Şüşəxolst 9m m2</t>
  </si>
  <si>
    <t>0000000002Şüşəxolst 9m m2</t>
  </si>
  <si>
    <t xml:space="preserve">  000000003Şüşəxolst 9m m2</t>
  </si>
  <si>
    <t>00000000005Şüşəxolst 9m m2</t>
  </si>
  <si>
    <t>0000000003Şüşəxolst 9m m2</t>
  </si>
  <si>
    <t>0000000004Şüşəxolst 9m 35 m2</t>
  </si>
  <si>
    <t xml:space="preserve"> 00000000001   Hidroizolyasiya  malları</t>
  </si>
  <si>
    <t>pul</t>
  </si>
  <si>
    <t xml:space="preserve">      3.700   -00.0 Avtodayanacağın bünövrə  və tavanın dəmir qəlib işləri</t>
  </si>
  <si>
    <t>Bünövrənin qazıntısı</t>
  </si>
  <si>
    <t>Bünövrənin ekskovatorla  qazıntısı,  qrunt II kateqoriyalı, özüboşaldan avtombilə yüklənməsi və  15 km məsafəyə daşınması</t>
  </si>
  <si>
    <t>Qırmadaşın sərilməsi  qalınlığında   200mm</t>
  </si>
  <si>
    <t>Hazırlıq qatı betonun verilməsi 100mm, B15</t>
  </si>
  <si>
    <t>Hidroizolyasiya -2 qat ruberoid, sərilməsi</t>
  </si>
  <si>
    <t>m²</t>
  </si>
  <si>
    <t>Sement qum məhlulun verilməsi --30mm, B7,5</t>
  </si>
  <si>
    <t>Ruberoid  stekloizol "TEXNONİKOL"</t>
  </si>
  <si>
    <t xml:space="preserve">                 Təhvil verdi "PODRATÇI":                                       M.Y   </t>
  </si>
  <si>
    <t xml:space="preserve"> beton  mismarı 100</t>
  </si>
  <si>
    <t>00.0   səviyyədə dayanacağın ustündə hihroizolyasiy dan sonra qoruyücu qatln verilməsi Beton M350 qalinliq 13sm</t>
  </si>
  <si>
    <t>Birumnaya mastika</t>
  </si>
  <si>
    <t xml:space="preserve">Hidroisolyasiya  2  qat  rubiroidin sərilməsi </t>
  </si>
  <si>
    <t>Rubiroid   9m2</t>
  </si>
  <si>
    <t>əd</t>
  </si>
  <si>
    <t xml:space="preserve">Paroizolyasiya </t>
  </si>
  <si>
    <t>Binanın elektrik sistemini quraşdırılması</t>
  </si>
  <si>
    <t>m</t>
  </si>
  <si>
    <t>7408110000-Kabel kamera 2</t>
  </si>
  <si>
    <t>7408110000-Kabel kamera 4</t>
  </si>
  <si>
    <t>7408110000-Nipple DN 15</t>
  </si>
  <si>
    <t xml:space="preserve">Rubiroid   9m2                              </t>
  </si>
  <si>
    <t>7408110000-Göktel Alüminium 3x95+70</t>
  </si>
  <si>
    <t>7408110000-Göktel NYAF 1x1.5</t>
  </si>
  <si>
    <t>7408110000-Göktel NYAF 1x10</t>
  </si>
  <si>
    <t>7408110000-Göktel NYAF 1x2.5</t>
  </si>
  <si>
    <t>7408110000-Göktel NYAF 1x4</t>
  </si>
  <si>
    <t>7408110000-Göktel NYAF 1x6</t>
  </si>
  <si>
    <t>7408110000-Göktel NYY 3x16+10</t>
  </si>
  <si>
    <t>7408110000-Göktel NYY 3x25+16</t>
  </si>
  <si>
    <t>7408110000-Göktel TTR 2x16</t>
  </si>
  <si>
    <t>Alyuminium 3x25+16</t>
  </si>
  <si>
    <t>Boru</t>
  </si>
  <si>
    <t>Göktel 2x10</t>
  </si>
  <si>
    <t>Göktel 2x16 TTR</t>
  </si>
  <si>
    <t>Kabel 2x4</t>
  </si>
  <si>
    <t>Məftil 1x2.5</t>
  </si>
  <si>
    <t>Məftil Göktel 1x6</t>
  </si>
  <si>
    <t>Plafon sensor led</t>
  </si>
  <si>
    <t>Ucluq 25 alüminium</t>
  </si>
  <si>
    <t>Ucluq 50 alüminium</t>
  </si>
  <si>
    <t>Ucluq 50 mis</t>
  </si>
  <si>
    <t>Kabel 1x120+3x240 mm2</t>
  </si>
  <si>
    <t>Kabel borusu O100</t>
  </si>
  <si>
    <t>Kabel 1x2.5</t>
  </si>
  <si>
    <t>Kabel 1x6</t>
  </si>
  <si>
    <t>İzolent</t>
  </si>
  <si>
    <t>Kabel 2x6</t>
  </si>
  <si>
    <t>Kabel 3x16+10</t>
  </si>
  <si>
    <t>Kanal 600x40</t>
  </si>
  <si>
    <t>TTR kabel 0,30x49 4x4</t>
  </si>
  <si>
    <t>TTR kabel 2x4</t>
  </si>
  <si>
    <t>TTR kabel 4x4</t>
  </si>
  <si>
    <t>TTR mono 1x2,5</t>
  </si>
  <si>
    <t>ampul 150 vatt</t>
  </si>
  <si>
    <t>Elektrik kabeli 1x2.5 (4 top)</t>
  </si>
  <si>
    <t>m3</t>
  </si>
  <si>
    <t>Quraşdirılması və istismara verilməsi</t>
  </si>
  <si>
    <t>1və2Bloklu binada Siqmq markalı liftlərin</t>
  </si>
  <si>
    <t>1bloklu binada Siqma markalı liftlərin qura-</t>
  </si>
  <si>
    <t>dırlması</t>
  </si>
  <si>
    <t>Liftlərin maşın şöbəsində Stablizatorun</t>
  </si>
  <si>
    <t>Dizel Generator TMCR-125 KVA</t>
  </si>
  <si>
    <t>markalı generatorun Ninanın həyətində</t>
  </si>
  <si>
    <t>Yerləşdirilib istismara verilməsi</t>
  </si>
  <si>
    <t>quraşdirılması  ( stanlisator45KVA)</t>
  </si>
  <si>
    <t>L</t>
  </si>
  <si>
    <t>Mühafizə qatı 13sm  Beton m350</t>
  </si>
  <si>
    <t>İstilik qatı   XPS   100mm  penoplast</t>
  </si>
  <si>
    <t xml:space="preserve">  Damda hidroizolyasiya  işlərinin gorülməsi  Blok1;2;3</t>
  </si>
  <si>
    <t>2Bloklu  63.60x23,6=1505;1Bloklu 31,80x23,6=750</t>
  </si>
  <si>
    <t>qutu</t>
  </si>
  <si>
    <t>kisə</t>
  </si>
  <si>
    <t>paçka</t>
  </si>
  <si>
    <t>Istilik sisteminin çəkilişi</t>
  </si>
  <si>
    <t>dəst</t>
  </si>
  <si>
    <t>Tüstü xaricedən klapan KDP-2</t>
  </si>
  <si>
    <t>quraşdırılması600x600</t>
  </si>
  <si>
    <t>Hava kəmərlərisinklənmişdəmirdən l=0,7</t>
  </si>
  <si>
    <t>Yumşaq birləşmələrF800</t>
  </si>
  <si>
    <t>hava qurğularının quraşdırılması</t>
  </si>
  <si>
    <t>köməkçi materiallar və nəqliyyat xərcləri</t>
  </si>
  <si>
    <t>Yanğın qəbul cihazı</t>
  </si>
  <si>
    <t>Tüstü xaricedən klapan DİP-242-141</t>
  </si>
  <si>
    <t xml:space="preserve">Əl ilə xıbərverici </t>
  </si>
  <si>
    <t>Yüksək səsli zəng</t>
  </si>
  <si>
    <t>kabel          TSV1x2x06</t>
  </si>
  <si>
    <t xml:space="preserve">                   TSV1x3x0.4</t>
  </si>
  <si>
    <t xml:space="preserve">                   TSV2x20x0.4</t>
  </si>
  <si>
    <t>hava qurğuların vəKDP2 klapanlarıni idarəedici qutu</t>
  </si>
  <si>
    <t>Naqil   1x1,5</t>
  </si>
  <si>
    <t>naqil   2x0,75</t>
  </si>
  <si>
    <t>Plastik boru və aksesuar</t>
  </si>
  <si>
    <t>Quraşdırma sazlama və nəqliyyat xərcləri</t>
  </si>
  <si>
    <t>giriş</t>
  </si>
  <si>
    <t>Yangın və su  sistemi borların quraşdırılması 1.2.3blok</t>
  </si>
  <si>
    <t>Yanğın qəbul cihazı   VERS-4zon</t>
  </si>
  <si>
    <t>PVC pəncərələrin şüşələnməsi</t>
  </si>
  <si>
    <t>PVC qapı</t>
  </si>
  <si>
    <t>Qapı ağ şüşə 8mm temperli</t>
  </si>
  <si>
    <t xml:space="preserve">Paket ağ şüşə 4mm </t>
  </si>
  <si>
    <t>aksesuarları ilə birlikdə</t>
  </si>
  <si>
    <t>Alüminiumdan hazır qapı, çərçivə</t>
  </si>
  <si>
    <t>Plastik profil L 62- kanat antrasit</t>
  </si>
  <si>
    <t>Antrasit  profili</t>
  </si>
  <si>
    <t>PVC plastik pəncərələrin mantajı  3blok</t>
  </si>
  <si>
    <t>PVC plastik pəncərələrin mantajı 2Blok</t>
  </si>
  <si>
    <t xml:space="preserve">19217A3 19mmX30MX0,1mm FUM </t>
  </si>
  <si>
    <t>Sprink kelepçe 1"</t>
  </si>
  <si>
    <t>Sprink kelepçe 11/4"</t>
  </si>
  <si>
    <t>Sprink kelepçe 2 1/2"</t>
  </si>
  <si>
    <t>Sprink kelepçe 2"</t>
  </si>
  <si>
    <t>Sprink kelepçe 4"</t>
  </si>
  <si>
    <t>Sprinkler 1/2 68 SROVAN</t>
  </si>
  <si>
    <t>Yanğın krantı 50lik APOGEİ</t>
  </si>
  <si>
    <t>Yanğın krantı İRAN</t>
  </si>
  <si>
    <t>Küresel su vannası dişli (PN25) t-2110 3/4"</t>
  </si>
  <si>
    <t>2 hərəkətli stvol</t>
  </si>
  <si>
    <t>Krant 50lik mufta-mufta 15B3P APOGEİ</t>
  </si>
  <si>
    <t xml:space="preserve">Probka zajim </t>
  </si>
  <si>
    <t>Zajim 300</t>
  </si>
  <si>
    <t>Manometr Q63</t>
  </si>
  <si>
    <t>Pano qapağı 800*700*150</t>
  </si>
  <si>
    <t>Pano 1600*1320*200</t>
  </si>
  <si>
    <t>KS rulo barmaq</t>
  </si>
  <si>
    <t>Elektrod ASR 143 3,25mm</t>
  </si>
  <si>
    <t>Multilayer pipe PEXB/AL/PEXB RED 16x2,100m SİSTA</t>
  </si>
  <si>
    <t>Kombi GAS Boiler 20HF</t>
  </si>
  <si>
    <t>Kombi Copa EOU 24 (10 Plaka)</t>
  </si>
  <si>
    <t>Alyuminium radiator 500/96/10 Oazis</t>
  </si>
  <si>
    <t>MET-AK- PPR Kompozit Boru 25 (qırmızı)</t>
  </si>
  <si>
    <t>Metal tıxac 76</t>
  </si>
  <si>
    <t>Anker bolt 12x100</t>
  </si>
  <si>
    <t>Bolt</t>
  </si>
  <si>
    <t xml:space="preserve">Anker bolt </t>
  </si>
  <si>
    <t>Şayba</t>
  </si>
  <si>
    <t xml:space="preserve">Qayka </t>
  </si>
  <si>
    <t>Çəkmə dupel M8</t>
  </si>
  <si>
    <t>Sprink kelepçe 1 1/2"</t>
  </si>
  <si>
    <t xml:space="preserve">         2021-ci ilin_______ ayı ərzində yerinə yetirilmiş işlərin həcmi və dəyəri </t>
  </si>
  <si>
    <t>Mr. Flex (BOZ) Kafel və Ker Yapışdırıcısı 25kg</t>
  </si>
  <si>
    <t>Mr. Flex White Kafel və Ker Yapışdırıcı 20kg</t>
  </si>
  <si>
    <t>Şiraz gips, 30 kq</t>
  </si>
  <si>
    <t>Ağdağ astar, 30 kq</t>
  </si>
  <si>
    <t>Ağdağ direk saten, 25 kq</t>
  </si>
  <si>
    <t>Ağdağ üzlük, 30 kq</t>
  </si>
  <si>
    <t>Ak Deniz saten, 30 kq</t>
  </si>
  <si>
    <t>Ak Deniz sıva, 30 kq</t>
  </si>
  <si>
    <t>Ceramax Standard Kafel və Ker Yapışdırıcıs 25 kq</t>
  </si>
  <si>
    <t>CERAMAX Ultra Kafel və Ker Yapışdırıcısı 25kg</t>
  </si>
  <si>
    <t>THERMOMAX Yapışdiricisi 25kg</t>
  </si>
  <si>
    <t>3209100000-Fasad Boya 25 kq</t>
  </si>
  <si>
    <t>3209100000-Həlledici 4 lt</t>
  </si>
  <si>
    <t>Akrilik Məcun 25 kq</t>
  </si>
  <si>
    <t>Deluxe Mata 25 kq</t>
  </si>
  <si>
    <t>Gips Astar 25 kq</t>
  </si>
  <si>
    <t>Gips Üzlük 25 kq</t>
  </si>
  <si>
    <t>İ. Həlledici 1 lt</t>
  </si>
  <si>
    <t>İzolat Stop 25 kq</t>
  </si>
  <si>
    <t>Silikonlu Astar Boya 16 kq</t>
  </si>
  <si>
    <t>Silikonlu Fasad Boya 25 kq</t>
  </si>
  <si>
    <t>V.Fasad Boya 23kg</t>
  </si>
  <si>
    <t>ARISTO Ag silikon 280 gr</t>
  </si>
  <si>
    <r>
      <rPr>
        <b/>
        <sz val="12"/>
        <rFont val="Microsoft Sans Serif"/>
        <family val="2"/>
      </rPr>
      <t>Termo aqlay</t>
    </r>
  </si>
  <si>
    <r>
      <rPr>
        <b/>
        <sz val="12"/>
        <rFont val="Microsoft Sans Serif"/>
        <family val="2"/>
      </rPr>
      <t>Əmək haqqı</t>
    </r>
  </si>
  <si>
    <r>
      <rPr>
        <b/>
        <sz val="12"/>
        <rFont val="Microsoft Sans Serif"/>
        <family val="2"/>
      </rPr>
      <t>Material</t>
    </r>
  </si>
  <si>
    <r>
      <rPr>
        <b/>
        <sz val="12"/>
        <rFont val="Arial"/>
        <family val="2"/>
      </rPr>
      <t>İşin adı</t>
    </r>
  </si>
  <si>
    <r>
      <rPr>
        <b/>
        <sz val="12"/>
        <rFont val="Arial"/>
        <family val="2"/>
      </rPr>
      <t>Ölçüsü</t>
    </r>
  </si>
  <si>
    <r>
      <rPr>
        <b/>
        <sz val="12"/>
        <rFont val="Arial"/>
        <family val="2"/>
      </rPr>
      <t>Ölçü vahid</t>
    </r>
  </si>
  <si>
    <r>
      <rPr>
        <b/>
        <sz val="12"/>
        <rFont val="Arial"/>
        <family val="2"/>
      </rPr>
      <t>Miqdar</t>
    </r>
  </si>
  <si>
    <r>
      <rPr>
        <b/>
        <sz val="12"/>
        <rFont val="Arial"/>
        <family val="2"/>
      </rPr>
      <t>Vahidin qiyməti AZN</t>
    </r>
  </si>
  <si>
    <r>
      <rPr>
        <b/>
        <sz val="12"/>
        <rFont val="Arial"/>
        <family val="2"/>
      </rPr>
      <t>Cəmin qiyməti AZN</t>
    </r>
  </si>
  <si>
    <r>
      <rPr>
        <b/>
        <sz val="12"/>
        <rFont val="Arial"/>
        <family val="2"/>
      </rPr>
      <t>Miqdarı</t>
    </r>
  </si>
  <si>
    <r>
      <rPr>
        <b/>
        <sz val="12"/>
        <rFont val="Arial"/>
        <family val="2"/>
      </rPr>
      <t>Usta əmək haqqı</t>
    </r>
  </si>
  <si>
    <r>
      <rPr>
        <b/>
        <sz val="12"/>
        <rFont val="Arial"/>
        <family val="2"/>
      </rPr>
      <t>Cəmi azn</t>
    </r>
  </si>
  <si>
    <r>
      <rPr>
        <b/>
        <sz val="12"/>
        <rFont val="Arial"/>
        <family val="2"/>
      </rPr>
      <t>Yapışdır ıcı</t>
    </r>
  </si>
  <si>
    <r>
      <rPr>
        <b/>
        <sz val="12"/>
        <rFont val="Arial"/>
        <family val="2"/>
      </rPr>
      <t>Dupil Pena Harc</t>
    </r>
  </si>
  <si>
    <r>
      <rPr>
        <b/>
        <sz val="12"/>
        <rFont val="Arial"/>
        <family val="2"/>
      </rPr>
      <t>Tulantı</t>
    </r>
  </si>
  <si>
    <r>
      <rPr>
        <b/>
        <sz val="12"/>
        <rFont val="Arial"/>
        <family val="2"/>
      </rPr>
      <t>Cəmi</t>
    </r>
  </si>
  <si>
    <r>
      <rPr>
        <b/>
        <sz val="12"/>
        <rFont val="Microsoft Sans Serif"/>
        <family val="2"/>
      </rPr>
      <t>Qara suvaq ( material sifarişçiyə aiddir)</t>
    </r>
  </si>
  <si>
    <r>
      <rPr>
        <b/>
        <sz val="12"/>
        <rFont val="Microsoft Sans Serif"/>
        <family val="2"/>
      </rPr>
      <t>m2</t>
    </r>
  </si>
  <si>
    <t>Suvaq setka</t>
  </si>
  <si>
    <t>Suvaq həyət</t>
  </si>
  <si>
    <t xml:space="preserve">Mata suvaq </t>
  </si>
  <si>
    <t xml:space="preserve">  Polis m.s/q ,qarajın qa</t>
  </si>
  <si>
    <t>Maeiyanın evi</t>
  </si>
  <si>
    <t>Mata mansard balk</t>
  </si>
  <si>
    <t>Qrunt</t>
  </si>
  <si>
    <t>Qrunt astar</t>
  </si>
  <si>
    <t>Qrunt astar villa</t>
  </si>
  <si>
    <t>Polis məntəqəsi</t>
  </si>
  <si>
    <t>Qrunt mansard balkonlar</t>
  </si>
  <si>
    <t>Tarsovka</t>
  </si>
  <si>
    <t>Damda şavtalar</t>
  </si>
  <si>
    <t>Fuqanın üstü</t>
  </si>
  <si>
    <t xml:space="preserve"> kvadrat kolonlar</t>
  </si>
  <si>
    <t>Boya</t>
  </si>
  <si>
    <t>3blokun hasarı</t>
  </si>
  <si>
    <t>Kamranın evi2mərtəbə</t>
  </si>
  <si>
    <t>Pəncərələrin yamacları.</t>
  </si>
  <si>
    <r>
      <rPr>
        <b/>
        <sz val="12"/>
        <rFont val="Microsoft Sans Serif"/>
        <family val="2"/>
      </rPr>
      <t>Pəncərə Haşiyəsi</t>
    </r>
  </si>
  <si>
    <t>180*60*200</t>
  </si>
  <si>
    <r>
      <rPr>
        <b/>
        <sz val="12"/>
        <rFont val="Microsoft Sans Serif"/>
        <family val="2"/>
      </rPr>
      <t>pm</t>
    </r>
  </si>
  <si>
    <t>Sökülən</t>
  </si>
  <si>
    <r>
      <rPr>
        <b/>
        <sz val="12"/>
        <rFont val="Microsoft Sans Serif"/>
        <family val="2"/>
      </rPr>
      <t>Pəncərə altlığı</t>
    </r>
  </si>
  <si>
    <t>220*160*2000</t>
  </si>
  <si>
    <r>
      <rPr>
        <b/>
        <sz val="12"/>
        <rFont val="Microsoft Sans Serif"/>
        <family val="2"/>
      </rPr>
      <t>Tac karniz</t>
    </r>
  </si>
  <si>
    <t>600*470*2000</t>
  </si>
  <si>
    <r>
      <rPr>
        <b/>
        <sz val="12"/>
        <rFont val="Microsoft Sans Serif"/>
        <family val="2"/>
      </rPr>
      <t>Kalon oval</t>
    </r>
  </si>
  <si>
    <t>500*300*2000</t>
  </si>
  <si>
    <t>sökülən</t>
  </si>
  <si>
    <t>kolon dörd künc</t>
  </si>
  <si>
    <t>800*300*50</t>
  </si>
  <si>
    <r>
      <rPr>
        <b/>
        <sz val="12"/>
        <rFont val="Microsoft Sans Serif"/>
        <family val="2"/>
      </rPr>
      <t>Kitab künc saya</t>
    </r>
  </si>
  <si>
    <t>620*620*50*2000</t>
  </si>
  <si>
    <t>Baştac karniz dekor</t>
  </si>
  <si>
    <t>11840*1600*450*78</t>
  </si>
  <si>
    <t>Sökülən baş tac ksrniz</t>
  </si>
  <si>
    <t>Kalon ayağ və başlıq</t>
  </si>
  <si>
    <t>200*700*500</t>
  </si>
  <si>
    <r>
      <rPr>
        <b/>
        <sz val="12"/>
        <rFont val="Microsoft Sans Serif"/>
        <family val="2"/>
      </rPr>
      <t>əd</t>
    </r>
  </si>
  <si>
    <t>Mərtəbə kəməri</t>
  </si>
  <si>
    <t>400*150*2000</t>
  </si>
  <si>
    <t>pm</t>
  </si>
  <si>
    <t>kolon naliçnik</t>
  </si>
  <si>
    <t>13*4,5*200</t>
  </si>
  <si>
    <t>Fuqa</t>
  </si>
  <si>
    <t>50*2000*500</t>
  </si>
  <si>
    <t>fuqa sökülən</t>
  </si>
  <si>
    <r>
      <rPr>
        <b/>
        <sz val="12"/>
        <rFont val="Microsoft Sans Serif"/>
        <family val="2"/>
      </rPr>
      <t>Paduqa</t>
    </r>
  </si>
  <si>
    <t>Oval Pəncərə</t>
  </si>
  <si>
    <t>2,2*1,1</t>
  </si>
  <si>
    <r>
      <rPr>
        <b/>
        <sz val="12"/>
        <rFont val="Microsoft Sans Serif"/>
        <family val="2"/>
      </rPr>
      <t>Malyar Suvaq astar</t>
    </r>
  </si>
  <si>
    <r>
      <rPr>
        <b/>
        <sz val="12"/>
        <rFont val="Microsoft Sans Serif"/>
        <family val="2"/>
      </rPr>
      <t>Malyar Suvaqüzlük</t>
    </r>
  </si>
  <si>
    <r>
      <rPr>
        <b/>
        <sz val="12"/>
        <rFont val="Microsoft Sans Serif"/>
        <family val="2"/>
      </rPr>
      <t>Malyar Boya</t>
    </r>
  </si>
  <si>
    <r>
      <rPr>
        <b/>
        <sz val="12"/>
        <rFont val="Microsoft Sans Serif"/>
        <family val="2"/>
      </rPr>
      <t>Beton çıxıntıları (suvaq )</t>
    </r>
  </si>
  <si>
    <t>Beton çıxıntıları (mata )</t>
  </si>
  <si>
    <r>
      <rPr>
        <b/>
        <sz val="12"/>
        <rFont val="Microsoft Sans Serif"/>
        <family val="2"/>
      </rPr>
      <t>Beton çıxıntıları (Qurunt Tarsovka boya )</t>
    </r>
  </si>
  <si>
    <t>YEKUN</t>
  </si>
  <si>
    <t>Yekun  cəm</t>
  </si>
  <si>
    <r>
      <t>5280/</t>
    </r>
    <r>
      <rPr>
        <b/>
        <sz val="16"/>
        <rFont val="Times New Roman"/>
        <family val="1"/>
        <charset val="204"/>
      </rPr>
      <t>32</t>
    </r>
  </si>
  <si>
    <r>
      <t>126/</t>
    </r>
    <r>
      <rPr>
        <b/>
        <sz val="16"/>
        <rFont val="Times New Roman"/>
        <family val="1"/>
        <charset val="204"/>
      </rPr>
      <t>47</t>
    </r>
  </si>
  <si>
    <r>
      <t xml:space="preserve">19\ </t>
    </r>
    <r>
      <rPr>
        <b/>
        <sz val="16"/>
        <rFont val="Times New Roman"/>
        <family val="1"/>
        <charset val="204"/>
      </rPr>
      <t>1</t>
    </r>
  </si>
  <si>
    <r>
      <t>562</t>
    </r>
    <r>
      <rPr>
        <b/>
        <sz val="16"/>
        <rFont val="Times New Roman"/>
        <family val="1"/>
        <charset val="204"/>
      </rPr>
      <t>/7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</si>
</sst>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#,##0.000"/>
    <numFmt numFmtId="167" formatCode="00000000000"/>
    <numFmt numFmtId="168" formatCode="_-* #,##0.00\ _₽_-;\-* #,##0.00\ _₽_-;_-* &quot;-&quot;??\ _₽_-;_-@_-"/>
  </numFmts>
  <fonts count="47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Arial"/>
      <family val="2"/>
    </font>
    <font>
      <sz val="14"/>
      <color indexed="8"/>
      <name val="Arial"/>
      <family val="2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8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12"/>
      <name val="Microsoft Sans Serif"/>
      <family val="2"/>
      <charset val="204"/>
    </font>
    <font>
      <b/>
      <sz val="12"/>
      <name val="Microsoft Sans Serif"/>
      <family val="2"/>
    </font>
    <font>
      <b/>
      <sz val="12"/>
      <color rgb="FF000000"/>
      <name val="Times New Roman"/>
      <family val="1"/>
      <charset val="204"/>
    </font>
    <font>
      <b/>
      <sz val="12"/>
      <color rgb="FF000000"/>
      <name val="Microsoft Sans Serif"/>
      <family val="2"/>
      <charset val="204"/>
    </font>
    <font>
      <b/>
      <sz val="12"/>
      <color theme="3" tint="-0.249977111117893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Microsoft Sans Serif"/>
      <family val="2"/>
      <charset val="204"/>
    </font>
    <font>
      <b/>
      <sz val="18"/>
      <name val="Microsoft Sans Serif"/>
      <family val="2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Microsoft Sans Serif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1" fillId="0" borderId="0"/>
    <xf numFmtId="0" fontId="21" fillId="0" borderId="0"/>
    <xf numFmtId="43" fontId="28" fillId="0" borderId="0" applyFont="0" applyFill="0" applyBorder="0" applyAlignment="0" applyProtection="0"/>
  </cellStyleXfs>
  <cellXfs count="49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/>
    <xf numFmtId="0" fontId="11" fillId="2" borderId="0" xfId="0" applyFont="1" applyFill="1"/>
    <xf numFmtId="0" fontId="11" fillId="2" borderId="1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2" fontId="11" fillId="2" borderId="2" xfId="0" applyNumberFormat="1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/>
    </xf>
    <xf numFmtId="164" fontId="11" fillId="2" borderId="2" xfId="0" applyNumberFormat="1" applyFont="1" applyFill="1" applyBorder="1" applyAlignment="1">
      <alignment horizontal="right" vertical="center"/>
    </xf>
    <xf numFmtId="2" fontId="11" fillId="2" borderId="2" xfId="0" applyNumberFormat="1" applyFont="1" applyFill="1" applyBorder="1" applyAlignment="1">
      <alignment horizontal="right" vertical="center"/>
    </xf>
    <xf numFmtId="2" fontId="11" fillId="2" borderId="2" xfId="0" applyNumberFormat="1" applyFont="1" applyFill="1" applyBorder="1" applyAlignment="1">
      <alignment horizontal="right" vertical="center" wrapText="1"/>
    </xf>
    <xf numFmtId="2" fontId="11" fillId="2" borderId="13" xfId="0" applyNumberFormat="1" applyFont="1" applyFill="1" applyBorder="1" applyAlignment="1">
      <alignment horizontal="right" vertical="center" wrapText="1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4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2" fontId="4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/>
    <xf numFmtId="2" fontId="14" fillId="2" borderId="0" xfId="0" applyNumberFormat="1" applyFont="1" applyFill="1" applyAlignment="1">
      <alignment horizontal="right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2" fontId="14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13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right" vertical="center"/>
    </xf>
    <xf numFmtId="2" fontId="13" fillId="2" borderId="13" xfId="0" applyNumberFormat="1" applyFont="1" applyFill="1" applyBorder="1" applyAlignment="1">
      <alignment horizontal="right" vertical="center" wrapText="1"/>
    </xf>
    <xf numFmtId="0" fontId="13" fillId="0" borderId="7" xfId="0" applyFont="1" applyBorder="1" applyAlignment="1">
      <alignment vertical="center"/>
    </xf>
    <xf numFmtId="2" fontId="13" fillId="0" borderId="1" xfId="0" applyNumberFormat="1" applyFont="1" applyBorder="1" applyAlignment="1">
      <alignment horizontal="right"/>
    </xf>
    <xf numFmtId="2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7" fillId="2" borderId="0" xfId="0" applyFont="1" applyFill="1" applyBorder="1"/>
    <xf numFmtId="0" fontId="17" fillId="2" borderId="14" xfId="0" applyFont="1" applyFill="1" applyBorder="1" applyAlignment="1">
      <alignment horizontal="center" vertical="center"/>
    </xf>
    <xf numFmtId="2" fontId="17" fillId="2" borderId="14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2" fontId="13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right" vertical="top"/>
    </xf>
    <xf numFmtId="1" fontId="20" fillId="2" borderId="16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top"/>
    </xf>
    <xf numFmtId="165" fontId="22" fillId="3" borderId="1" xfId="1" applyNumberFormat="1" applyFont="1" applyFill="1" applyBorder="1" applyAlignment="1">
      <alignment horizontal="right" vertical="top"/>
    </xf>
    <xf numFmtId="166" fontId="22" fillId="3" borderId="1" xfId="1" applyNumberFormat="1" applyFont="1" applyFill="1" applyBorder="1" applyAlignment="1">
      <alignment horizontal="right" vertical="top"/>
    </xf>
    <xf numFmtId="0" fontId="22" fillId="3" borderId="7" xfId="1" applyFont="1" applyFill="1" applyBorder="1" applyAlignment="1">
      <alignment horizontal="left" vertical="top"/>
    </xf>
    <xf numFmtId="0" fontId="23" fillId="2" borderId="0" xfId="0" applyFont="1" applyFill="1" applyBorder="1"/>
    <xf numFmtId="2" fontId="11" fillId="2" borderId="2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 vertical="center"/>
    </xf>
    <xf numFmtId="2" fontId="23" fillId="2" borderId="1" xfId="0" applyNumberFormat="1" applyFont="1" applyFill="1" applyBorder="1" applyAlignment="1">
      <alignment horizontal="center" vertical="center"/>
    </xf>
    <xf numFmtId="2" fontId="24" fillId="2" borderId="11" xfId="0" applyNumberFormat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2" fontId="23" fillId="2" borderId="14" xfId="0" applyNumberFormat="1" applyFont="1" applyFill="1" applyBorder="1" applyAlignment="1">
      <alignment horizontal="center" vertical="center"/>
    </xf>
    <xf numFmtId="2" fontId="24" fillId="2" borderId="15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2" fillId="3" borderId="1" xfId="1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2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right" vertical="center"/>
    </xf>
    <xf numFmtId="165" fontId="11" fillId="2" borderId="2" xfId="0" applyNumberFormat="1" applyFont="1" applyFill="1" applyBorder="1" applyAlignment="1">
      <alignment horizontal="right" vertical="center" wrapText="1"/>
    </xf>
    <xf numFmtId="165" fontId="11" fillId="0" borderId="1" xfId="0" applyNumberFormat="1" applyFont="1" applyBorder="1" applyAlignment="1">
      <alignment horizontal="right"/>
    </xf>
    <xf numFmtId="1" fontId="11" fillId="2" borderId="16" xfId="0" applyNumberFormat="1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2" fontId="9" fillId="2" borderId="0" xfId="0" applyNumberFormat="1" applyFont="1" applyFill="1" applyAlignment="1">
      <alignment horizontal="right" vertical="center"/>
    </xf>
    <xf numFmtId="2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6" fillId="2" borderId="1" xfId="2" applyFont="1" applyFill="1" applyBorder="1" applyAlignment="1">
      <alignment horizontal="left" vertical="top"/>
    </xf>
    <xf numFmtId="165" fontId="26" fillId="2" borderId="1" xfId="2" applyNumberFormat="1" applyFont="1" applyFill="1" applyBorder="1" applyAlignment="1">
      <alignment horizontal="right" vertical="top"/>
    </xf>
    <xf numFmtId="166" fontId="26" fillId="2" borderId="1" xfId="2" applyNumberFormat="1" applyFont="1" applyFill="1" applyBorder="1" applyAlignment="1">
      <alignment horizontal="right" vertical="top"/>
    </xf>
    <xf numFmtId="166" fontId="25" fillId="2" borderId="1" xfId="2" applyNumberFormat="1" applyFont="1" applyFill="1" applyBorder="1" applyAlignment="1">
      <alignment horizontal="right" vertical="top"/>
    </xf>
    <xf numFmtId="165" fontId="25" fillId="2" borderId="1" xfId="2" applyNumberFormat="1" applyFont="1" applyFill="1" applyBorder="1" applyAlignment="1">
      <alignment horizontal="right" vertical="top"/>
    </xf>
    <xf numFmtId="0" fontId="22" fillId="2" borderId="1" xfId="2" applyFont="1" applyFill="1" applyBorder="1" applyAlignment="1">
      <alignment horizontal="left" vertical="top"/>
    </xf>
    <xf numFmtId="166" fontId="22" fillId="2" borderId="1" xfId="2" applyNumberFormat="1" applyFont="1" applyFill="1" applyBorder="1" applyAlignment="1">
      <alignment horizontal="right" vertical="top"/>
    </xf>
    <xf numFmtId="165" fontId="22" fillId="2" borderId="1" xfId="2" applyNumberFormat="1" applyFont="1" applyFill="1" applyBorder="1" applyAlignment="1">
      <alignment horizontal="right" vertical="top"/>
    </xf>
    <xf numFmtId="0" fontId="22" fillId="2" borderId="1" xfId="1" applyFont="1" applyFill="1" applyBorder="1" applyAlignment="1">
      <alignment horizontal="left" vertical="top"/>
    </xf>
    <xf numFmtId="165" fontId="22" fillId="2" borderId="1" xfId="1" applyNumberFormat="1" applyFont="1" applyFill="1" applyBorder="1" applyAlignment="1">
      <alignment horizontal="right" vertical="top"/>
    </xf>
    <xf numFmtId="166" fontId="22" fillId="2" borderId="1" xfId="1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165" fontId="26" fillId="2" borderId="1" xfId="2" applyNumberFormat="1" applyFont="1" applyFill="1" applyBorder="1" applyAlignment="1">
      <alignment horizontal="right"/>
    </xf>
    <xf numFmtId="166" fontId="26" fillId="2" borderId="1" xfId="2" applyNumberFormat="1" applyFont="1" applyFill="1" applyBorder="1" applyAlignment="1">
      <alignment horizontal="right"/>
    </xf>
    <xf numFmtId="0" fontId="27" fillId="0" borderId="1" xfId="0" applyFont="1" applyBorder="1"/>
    <xf numFmtId="0" fontId="26" fillId="2" borderId="1" xfId="0" applyFont="1" applyFill="1" applyBorder="1"/>
    <xf numFmtId="167" fontId="26" fillId="2" borderId="1" xfId="2" applyNumberFormat="1" applyFont="1" applyFill="1" applyBorder="1" applyAlignment="1">
      <alignment horizontal="left" vertical="top"/>
    </xf>
    <xf numFmtId="0" fontId="27" fillId="2" borderId="1" xfId="0" applyFont="1" applyFill="1" applyBorder="1"/>
    <xf numFmtId="2" fontId="27" fillId="0" borderId="1" xfId="0" applyNumberFormat="1" applyFont="1" applyBorder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right"/>
    </xf>
    <xf numFmtId="0" fontId="20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1" fontId="3" fillId="2" borderId="32" xfId="0" applyNumberFormat="1" applyFont="1" applyFill="1" applyBorder="1" applyAlignment="1">
      <alignment horizontal="center" vertical="center" wrapText="1"/>
    </xf>
    <xf numFmtId="1" fontId="3" fillId="2" borderId="33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vertical="center" wrapText="1"/>
    </xf>
    <xf numFmtId="1" fontId="11" fillId="2" borderId="1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right" vertical="center" wrapText="1"/>
    </xf>
    <xf numFmtId="2" fontId="7" fillId="2" borderId="1" xfId="0" applyNumberFormat="1" applyFont="1" applyFill="1" applyBorder="1" applyAlignment="1">
      <alignment horizontal="right" vertical="center"/>
    </xf>
    <xf numFmtId="2" fontId="7" fillId="2" borderId="14" xfId="0" applyNumberFormat="1" applyFont="1" applyFill="1" applyBorder="1" applyAlignment="1">
      <alignment horizontal="right" vertical="center"/>
    </xf>
    <xf numFmtId="1" fontId="20" fillId="2" borderId="2" xfId="0" applyNumberFormat="1" applyFont="1" applyFill="1" applyBorder="1" applyAlignment="1">
      <alignment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 wrapText="1"/>
    </xf>
    <xf numFmtId="1" fontId="20" fillId="2" borderId="32" xfId="0" applyNumberFormat="1" applyFont="1" applyFill="1" applyBorder="1" applyAlignment="1">
      <alignment horizontal="center" vertical="center" wrapText="1"/>
    </xf>
    <xf numFmtId="1" fontId="20" fillId="2" borderId="33" xfId="0" applyNumberFormat="1" applyFont="1" applyFill="1" applyBorder="1" applyAlignment="1">
      <alignment horizontal="center" vertical="center" wrapText="1"/>
    </xf>
    <xf numFmtId="0" fontId="25" fillId="5" borderId="1" xfId="2" applyFont="1" applyFill="1" applyBorder="1" applyAlignment="1">
      <alignment horizontal="left" vertical="top"/>
    </xf>
    <xf numFmtId="166" fontId="25" fillId="5" borderId="1" xfId="2" applyNumberFormat="1" applyFont="1" applyFill="1" applyBorder="1" applyAlignment="1">
      <alignment horizontal="right" vertical="top"/>
    </xf>
    <xf numFmtId="165" fontId="25" fillId="5" borderId="1" xfId="2" applyNumberFormat="1" applyFont="1" applyFill="1" applyBorder="1" applyAlignment="1">
      <alignment horizontal="right" vertical="top"/>
    </xf>
    <xf numFmtId="0" fontId="25" fillId="6" borderId="1" xfId="2" applyFont="1" applyFill="1" applyBorder="1" applyAlignment="1">
      <alignment horizontal="left" vertical="top"/>
    </xf>
    <xf numFmtId="165" fontId="25" fillId="6" borderId="1" xfId="2" applyNumberFormat="1" applyFont="1" applyFill="1" applyBorder="1" applyAlignment="1">
      <alignment horizontal="right" vertical="top"/>
    </xf>
    <xf numFmtId="2" fontId="11" fillId="2" borderId="2" xfId="0" applyNumberFormat="1" applyFont="1" applyFill="1" applyBorder="1" applyAlignment="1">
      <alignment horizontal="right"/>
    </xf>
    <xf numFmtId="2" fontId="26" fillId="2" borderId="1" xfId="2" applyNumberFormat="1" applyFont="1" applyFill="1" applyBorder="1" applyAlignment="1">
      <alignment horizontal="right"/>
    </xf>
    <xf numFmtId="1" fontId="3" fillId="2" borderId="24" xfId="0" applyNumberFormat="1" applyFont="1" applyFill="1" applyBorder="1" applyAlignment="1">
      <alignment horizontal="center" vertical="center" wrapText="1"/>
    </xf>
    <xf numFmtId="1" fontId="3" fillId="2" borderId="21" xfId="0" applyNumberFormat="1" applyFont="1" applyFill="1" applyBorder="1" applyAlignment="1">
      <alignment horizontal="center" vertical="center" wrapText="1"/>
    </xf>
    <xf numFmtId="0" fontId="25" fillId="4" borderId="1" xfId="2" applyFont="1" applyFill="1" applyBorder="1" applyAlignment="1">
      <alignment horizontal="left" vertical="top"/>
    </xf>
    <xf numFmtId="165" fontId="25" fillId="4" borderId="1" xfId="2" applyNumberFormat="1" applyFont="1" applyFill="1" applyBorder="1" applyAlignment="1">
      <alignment horizontal="right" vertical="top"/>
    </xf>
    <xf numFmtId="0" fontId="25" fillId="7" borderId="1" xfId="2" applyFont="1" applyFill="1" applyBorder="1" applyAlignment="1">
      <alignment horizontal="left" vertical="top"/>
    </xf>
    <xf numFmtId="165" fontId="25" fillId="7" borderId="1" xfId="2" applyNumberFormat="1" applyFont="1" applyFill="1" applyBorder="1" applyAlignment="1">
      <alignment horizontal="right" vertical="top"/>
    </xf>
    <xf numFmtId="166" fontId="25" fillId="7" borderId="1" xfId="2" applyNumberFormat="1" applyFont="1" applyFill="1" applyBorder="1" applyAlignment="1">
      <alignment horizontal="right" vertical="top"/>
    </xf>
    <xf numFmtId="0" fontId="25" fillId="8" borderId="1" xfId="2" applyFont="1" applyFill="1" applyBorder="1" applyAlignment="1">
      <alignment horizontal="left" vertical="top"/>
    </xf>
    <xf numFmtId="165" fontId="25" fillId="8" borderId="1" xfId="2" applyNumberFormat="1" applyFont="1" applyFill="1" applyBorder="1" applyAlignment="1">
      <alignment horizontal="right" vertical="top"/>
    </xf>
    <xf numFmtId="0" fontId="29" fillId="0" borderId="0" xfId="0" applyFont="1" applyAlignment="1">
      <alignment horizontal="left" vertical="top"/>
    </xf>
    <xf numFmtId="0" fontId="34" fillId="2" borderId="1" xfId="0" applyFont="1" applyFill="1" applyBorder="1" applyAlignment="1">
      <alignment horizontal="left" vertical="center" wrapText="1"/>
    </xf>
    <xf numFmtId="1" fontId="35" fillId="2" borderId="1" xfId="0" applyNumberFormat="1" applyFont="1" applyFill="1" applyBorder="1" applyAlignment="1">
      <alignment horizontal="left" vertical="top" indent="1" shrinkToFit="1"/>
    </xf>
    <xf numFmtId="0" fontId="32" fillId="2" borderId="10" xfId="0" applyFont="1" applyFill="1" applyBorder="1" applyAlignment="1">
      <alignment vertical="top" wrapText="1"/>
    </xf>
    <xf numFmtId="0" fontId="34" fillId="0" borderId="41" xfId="0" applyFont="1" applyBorder="1" applyAlignment="1">
      <alignment horizontal="left" vertical="top"/>
    </xf>
    <xf numFmtId="1" fontId="32" fillId="0" borderId="41" xfId="0" applyNumberFormat="1" applyFont="1" applyBorder="1" applyAlignment="1">
      <alignment vertical="top" wrapText="1"/>
    </xf>
    <xf numFmtId="0" fontId="29" fillId="0" borderId="41" xfId="0" applyFont="1" applyBorder="1" applyAlignment="1">
      <alignment horizontal="left" vertical="top"/>
    </xf>
    <xf numFmtId="0" fontId="36" fillId="7" borderId="41" xfId="0" applyFont="1" applyFill="1" applyBorder="1" applyAlignment="1">
      <alignment horizontal="left" vertical="top"/>
    </xf>
    <xf numFmtId="0" fontId="34" fillId="9" borderId="41" xfId="0" applyFont="1" applyFill="1" applyBorder="1" applyAlignment="1">
      <alignment horizontal="center" vertical="top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44" xfId="0" applyBorder="1"/>
    <xf numFmtId="0" fontId="0" fillId="0" borderId="30" xfId="0" applyBorder="1"/>
    <xf numFmtId="0" fontId="0" fillId="0" borderId="45" xfId="0" applyBorder="1"/>
    <xf numFmtId="0" fontId="37" fillId="0" borderId="43" xfId="0" applyFont="1" applyBorder="1"/>
    <xf numFmtId="0" fontId="37" fillId="0" borderId="0" xfId="0" applyFont="1" applyBorder="1"/>
    <xf numFmtId="0" fontId="37" fillId="0" borderId="39" xfId="0" applyFont="1" applyBorder="1"/>
    <xf numFmtId="0" fontId="38" fillId="0" borderId="0" xfId="0" applyFont="1" applyAlignment="1">
      <alignment horizontal="left" vertical="top"/>
    </xf>
    <xf numFmtId="0" fontId="37" fillId="0" borderId="0" xfId="0" applyFont="1"/>
    <xf numFmtId="164" fontId="37" fillId="0" borderId="0" xfId="0" applyNumberFormat="1" applyFont="1" applyBorder="1"/>
    <xf numFmtId="0" fontId="31" fillId="2" borderId="10" xfId="0" applyFont="1" applyFill="1" applyBorder="1" applyAlignment="1">
      <alignment vertical="top" wrapText="1"/>
    </xf>
    <xf numFmtId="0" fontId="31" fillId="2" borderId="1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 indent="1"/>
    </xf>
    <xf numFmtId="0" fontId="31" fillId="2" borderId="7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wrapText="1"/>
    </xf>
    <xf numFmtId="1" fontId="35" fillId="2" borderId="1" xfId="0" applyNumberFormat="1" applyFont="1" applyFill="1" applyBorder="1" applyAlignment="1">
      <alignment horizontal="right" vertical="top" indent="2" shrinkToFit="1"/>
    </xf>
    <xf numFmtId="0" fontId="32" fillId="2" borderId="1" xfId="0" applyFont="1" applyFill="1" applyBorder="1" applyAlignment="1">
      <alignment horizontal="center" vertical="center" wrapText="1"/>
    </xf>
    <xf numFmtId="164" fontId="32" fillId="2" borderId="1" xfId="0" applyNumberFormat="1" applyFont="1" applyFill="1" applyBorder="1" applyAlignment="1">
      <alignment horizontal="right" vertical="top" indent="1" shrinkToFit="1"/>
    </xf>
    <xf numFmtId="1" fontId="32" fillId="2" borderId="1" xfId="0" applyNumberFormat="1" applyFont="1" applyFill="1" applyBorder="1" applyAlignment="1">
      <alignment horizontal="right" vertical="top" indent="1" shrinkToFit="1"/>
    </xf>
    <xf numFmtId="1" fontId="35" fillId="2" borderId="1" xfId="0" applyNumberFormat="1" applyFont="1" applyFill="1" applyBorder="1" applyAlignment="1">
      <alignment horizontal="right" vertical="top" indent="1" shrinkToFit="1"/>
    </xf>
    <xf numFmtId="1" fontId="32" fillId="2" borderId="1" xfId="0" applyNumberFormat="1" applyFont="1" applyFill="1" applyBorder="1" applyAlignment="1">
      <alignment horizontal="center" vertical="top" shrinkToFit="1"/>
    </xf>
    <xf numFmtId="0" fontId="35" fillId="2" borderId="1" xfId="0" applyFont="1" applyFill="1" applyBorder="1" applyAlignment="1">
      <alignment horizontal="right" vertical="top" indent="1" shrinkToFit="1"/>
    </xf>
    <xf numFmtId="1" fontId="35" fillId="2" borderId="1" xfId="0" applyNumberFormat="1" applyFont="1" applyFill="1" applyBorder="1" applyAlignment="1">
      <alignment horizontal="center" vertical="center" shrinkToFit="1"/>
    </xf>
    <xf numFmtId="2" fontId="35" fillId="2" borderId="1" xfId="0" applyNumberFormat="1" applyFont="1" applyFill="1" applyBorder="1" applyAlignment="1">
      <alignment horizontal="right" vertical="top" indent="1" shrinkToFit="1"/>
    </xf>
    <xf numFmtId="2" fontId="35" fillId="2" borderId="1" xfId="0" applyNumberFormat="1" applyFont="1" applyFill="1" applyBorder="1" applyAlignment="1">
      <alignment horizontal="left" vertical="center" shrinkToFit="1"/>
    </xf>
    <xf numFmtId="0" fontId="32" fillId="2" borderId="9" xfId="0" applyFont="1" applyFill="1" applyBorder="1" applyAlignment="1">
      <alignment vertical="top" wrapText="1"/>
    </xf>
    <xf numFmtId="0" fontId="34" fillId="2" borderId="5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center" vertical="top" wrapText="1"/>
    </xf>
    <xf numFmtId="1" fontId="35" fillId="2" borderId="5" xfId="0" applyNumberFormat="1" applyFont="1" applyFill="1" applyBorder="1" applyAlignment="1">
      <alignment horizontal="center" vertical="top" shrinkToFit="1"/>
    </xf>
    <xf numFmtId="0" fontId="32" fillId="2" borderId="5" xfId="0" applyFont="1" applyFill="1" applyBorder="1" applyAlignment="1">
      <alignment vertical="top" wrapText="1"/>
    </xf>
    <xf numFmtId="1" fontId="32" fillId="2" borderId="5" xfId="0" applyNumberFormat="1" applyFont="1" applyFill="1" applyBorder="1" applyAlignment="1">
      <alignment vertical="top" wrapText="1"/>
    </xf>
    <xf numFmtId="0" fontId="29" fillId="2" borderId="0" xfId="0" applyFont="1" applyFill="1" applyAlignment="1">
      <alignment horizontal="left" vertical="top"/>
    </xf>
    <xf numFmtId="0" fontId="0" fillId="2" borderId="0" xfId="0" applyFill="1"/>
    <xf numFmtId="43" fontId="29" fillId="2" borderId="0" xfId="3" applyFont="1" applyFill="1" applyBorder="1" applyAlignment="1">
      <alignment horizontal="left" vertical="top"/>
    </xf>
    <xf numFmtId="0" fontId="39" fillId="0" borderId="41" xfId="0" applyFont="1" applyBorder="1" applyAlignment="1">
      <alignment horizontal="left" vertical="top"/>
    </xf>
    <xf numFmtId="43" fontId="40" fillId="2" borderId="1" xfId="3" applyFont="1" applyFill="1" applyBorder="1" applyAlignment="1">
      <alignment horizontal="center" vertical="top" shrinkToFit="1"/>
    </xf>
    <xf numFmtId="43" fontId="41" fillId="2" borderId="1" xfId="3" applyFont="1" applyFill="1" applyBorder="1" applyAlignment="1">
      <alignment horizontal="center" vertical="top" shrinkToFit="1"/>
    </xf>
    <xf numFmtId="0" fontId="32" fillId="2" borderId="1" xfId="0" applyFont="1" applyFill="1" applyBorder="1" applyAlignment="1">
      <alignment horizontal="center" vertical="top" shrinkToFit="1"/>
    </xf>
    <xf numFmtId="0" fontId="42" fillId="2" borderId="35" xfId="0" applyFont="1" applyFill="1" applyBorder="1" applyAlignment="1">
      <alignment horizontal="left" vertical="top"/>
    </xf>
    <xf numFmtId="0" fontId="42" fillId="2" borderId="36" xfId="0" applyFont="1" applyFill="1" applyBorder="1" applyAlignment="1">
      <alignment horizontal="left" vertical="top"/>
    </xf>
    <xf numFmtId="0" fontId="42" fillId="2" borderId="0" xfId="0" applyFont="1" applyFill="1" applyBorder="1" applyAlignment="1">
      <alignment horizontal="left" vertical="top"/>
    </xf>
    <xf numFmtId="0" fontId="42" fillId="2" borderId="39" xfId="0" applyFont="1" applyFill="1" applyBorder="1" applyAlignment="1">
      <alignment horizontal="left" vertical="top"/>
    </xf>
    <xf numFmtId="0" fontId="39" fillId="2" borderId="1" xfId="0" applyFont="1" applyFill="1" applyBorder="1" applyAlignment="1">
      <alignment horizontal="left" vertical="center" wrapText="1"/>
    </xf>
    <xf numFmtId="0" fontId="39" fillId="2" borderId="7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top"/>
    </xf>
    <xf numFmtId="0" fontId="42" fillId="2" borderId="11" xfId="0" applyFont="1" applyFill="1" applyBorder="1" applyAlignment="1">
      <alignment horizontal="left" vertical="top"/>
    </xf>
    <xf numFmtId="0" fontId="39" fillId="2" borderId="1" xfId="0" applyFont="1" applyFill="1" applyBorder="1" applyAlignment="1">
      <alignment horizontal="center" vertical="top"/>
    </xf>
    <xf numFmtId="0" fontId="39" fillId="2" borderId="1" xfId="0" applyFont="1" applyFill="1" applyBorder="1" applyAlignment="1">
      <alignment horizontal="right" vertical="center" wrapText="1"/>
    </xf>
    <xf numFmtId="164" fontId="32" fillId="2" borderId="1" xfId="0" applyNumberFormat="1" applyFont="1" applyFill="1" applyBorder="1" applyAlignment="1">
      <alignment horizontal="center" vertical="top" shrinkToFit="1"/>
    </xf>
    <xf numFmtId="2" fontId="32" fillId="2" borderId="1" xfId="0" applyNumberFormat="1" applyFont="1" applyFill="1" applyBorder="1" applyAlignment="1">
      <alignment horizontal="center" vertical="top" shrinkToFit="1"/>
    </xf>
    <xf numFmtId="9" fontId="32" fillId="2" borderId="1" xfId="0" applyNumberFormat="1" applyFont="1" applyFill="1" applyBorder="1" applyAlignment="1">
      <alignment horizontal="center" vertical="top" shrinkToFit="1"/>
    </xf>
    <xf numFmtId="2" fontId="32" fillId="2" borderId="7" xfId="0" applyNumberFormat="1" applyFont="1" applyFill="1" applyBorder="1" applyAlignment="1">
      <alignment horizontal="center" vertical="top" shrinkToFit="1"/>
    </xf>
    <xf numFmtId="164" fontId="32" fillId="2" borderId="7" xfId="0" applyNumberFormat="1" applyFont="1" applyFill="1" applyBorder="1" applyAlignment="1">
      <alignment horizontal="center" vertical="top" shrinkToFit="1"/>
    </xf>
    <xf numFmtId="0" fontId="39" fillId="2" borderId="1" xfId="0" applyFont="1" applyFill="1" applyBorder="1" applyAlignment="1">
      <alignment horizontal="right" vertical="top"/>
    </xf>
    <xf numFmtId="0" fontId="39" fillId="2" borderId="1" xfId="0" applyFont="1" applyFill="1" applyBorder="1" applyAlignment="1">
      <alignment horizontal="left" vertical="top"/>
    </xf>
    <xf numFmtId="43" fontId="42" fillId="2" borderId="1" xfId="3" applyFont="1" applyFill="1" applyBorder="1" applyAlignment="1">
      <alignment horizontal="left" vertical="top"/>
    </xf>
    <xf numFmtId="168" fontId="39" fillId="2" borderId="1" xfId="0" applyNumberFormat="1" applyFont="1" applyFill="1" applyBorder="1" applyAlignment="1">
      <alignment horizontal="center" vertical="top"/>
    </xf>
    <xf numFmtId="9" fontId="42" fillId="2" borderId="11" xfId="0" applyNumberFormat="1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right" vertical="top"/>
    </xf>
    <xf numFmtId="1" fontId="39" fillId="2" borderId="1" xfId="0" applyNumberFormat="1" applyFont="1" applyFill="1" applyBorder="1" applyAlignment="1">
      <alignment horizontal="left" vertical="top"/>
    </xf>
    <xf numFmtId="9" fontId="39" fillId="2" borderId="1" xfId="0" applyNumberFormat="1" applyFont="1" applyFill="1" applyBorder="1" applyAlignment="1">
      <alignment horizontal="left" vertical="center" wrapText="1"/>
    </xf>
    <xf numFmtId="1" fontId="32" fillId="2" borderId="7" xfId="0" applyNumberFormat="1" applyFont="1" applyFill="1" applyBorder="1" applyAlignment="1">
      <alignment horizontal="center" vertical="top" shrinkToFit="1"/>
    </xf>
    <xf numFmtId="16" fontId="39" fillId="2" borderId="1" xfId="3" applyNumberFormat="1" applyFont="1" applyFill="1" applyBorder="1" applyAlignment="1">
      <alignment horizontal="right" vertical="top"/>
    </xf>
    <xf numFmtId="0" fontId="44" fillId="2" borderId="1" xfId="0" applyFont="1" applyFill="1" applyBorder="1" applyAlignment="1">
      <alignment horizontal="left" vertical="top"/>
    </xf>
    <xf numFmtId="9" fontId="45" fillId="2" borderId="11" xfId="0" applyNumberFormat="1" applyFont="1" applyFill="1" applyBorder="1" applyAlignment="1">
      <alignment horizontal="left" vertical="top"/>
    </xf>
    <xf numFmtId="1" fontId="46" fillId="2" borderId="1" xfId="0" applyNumberFormat="1" applyFont="1" applyFill="1" applyBorder="1" applyAlignment="1">
      <alignment horizontal="center" vertical="top" shrinkToFit="1"/>
    </xf>
    <xf numFmtId="1" fontId="39" fillId="2" borderId="1" xfId="0" applyNumberFormat="1" applyFont="1" applyFill="1" applyBorder="1" applyAlignment="1">
      <alignment horizontal="left" vertical="center" wrapText="1"/>
    </xf>
    <xf numFmtId="2" fontId="39" fillId="2" borderId="7" xfId="0" applyNumberFormat="1" applyFont="1" applyFill="1" applyBorder="1" applyAlignment="1">
      <alignment horizontal="left" vertical="center" wrapText="1"/>
    </xf>
    <xf numFmtId="1" fontId="32" fillId="2" borderId="5" xfId="0" applyNumberFormat="1" applyFont="1" applyFill="1" applyBorder="1" applyAlignment="1">
      <alignment horizontal="center" vertical="top" shrinkToFit="1"/>
    </xf>
    <xf numFmtId="0" fontId="39" fillId="2" borderId="5" xfId="0" applyFont="1" applyFill="1" applyBorder="1" applyAlignment="1">
      <alignment horizontal="right" vertical="top"/>
    </xf>
    <xf numFmtId="0" fontId="42" fillId="2" borderId="5" xfId="0" applyFont="1" applyFill="1" applyBorder="1" applyAlignment="1">
      <alignment horizontal="left" vertical="top"/>
    </xf>
    <xf numFmtId="0" fontId="39" fillId="2" borderId="5" xfId="0" applyFont="1" applyFill="1" applyBorder="1" applyAlignment="1">
      <alignment horizontal="left" vertical="top"/>
    </xf>
    <xf numFmtId="0" fontId="39" fillId="2" borderId="5" xfId="0" applyFont="1" applyFill="1" applyBorder="1" applyAlignment="1">
      <alignment horizontal="center" vertical="top"/>
    </xf>
    <xf numFmtId="0" fontId="42" fillId="2" borderId="6" xfId="0" applyFont="1" applyFill="1" applyBorder="1" applyAlignment="1">
      <alignment horizontal="left" vertical="top"/>
    </xf>
    <xf numFmtId="0" fontId="29" fillId="0" borderId="42" xfId="0" applyFont="1" applyBorder="1" applyAlignment="1">
      <alignment horizontal="left" vertical="top"/>
    </xf>
    <xf numFmtId="0" fontId="29" fillId="0" borderId="37" xfId="0" applyFont="1" applyBorder="1" applyAlignment="1">
      <alignment horizontal="left" vertical="top"/>
    </xf>
    <xf numFmtId="164" fontId="39" fillId="0" borderId="42" xfId="0" applyNumberFormat="1" applyFont="1" applyBorder="1" applyAlignment="1">
      <alignment horizontal="left" vertical="top"/>
    </xf>
    <xf numFmtId="0" fontId="39" fillId="10" borderId="41" xfId="0" applyFont="1" applyFill="1" applyBorder="1" applyAlignment="1">
      <alignment horizontal="right" vertical="top"/>
    </xf>
    <xf numFmtId="2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4" fillId="2" borderId="10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left" vertical="center"/>
    </xf>
    <xf numFmtId="2" fontId="10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/>
    </xf>
    <xf numFmtId="2" fontId="18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2" fontId="14" fillId="2" borderId="3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2" fontId="14" fillId="2" borderId="4" xfId="0" applyNumberFormat="1" applyFont="1" applyFill="1" applyBorder="1" applyAlignment="1">
      <alignment horizontal="center" vertical="center" wrapText="1"/>
    </xf>
    <xf numFmtId="2" fontId="14" fillId="2" borderId="11" xfId="0" applyNumberFormat="1" applyFont="1" applyFill="1" applyBorder="1" applyAlignment="1">
      <alignment horizontal="center" vertical="center" wrapText="1"/>
    </xf>
    <xf numFmtId="2" fontId="14" fillId="2" borderId="6" xfId="0" applyNumberFormat="1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2" fontId="3" fillId="2" borderId="24" xfId="0" applyNumberFormat="1" applyFont="1" applyFill="1" applyBorder="1" applyAlignment="1">
      <alignment horizontal="center" vertical="center" wrapText="1"/>
    </xf>
    <xf numFmtId="2" fontId="3" fillId="2" borderId="25" xfId="0" applyNumberFormat="1" applyFont="1" applyFill="1" applyBorder="1" applyAlignment="1">
      <alignment horizontal="center" vertical="center" wrapText="1"/>
    </xf>
    <xf numFmtId="2" fontId="3" fillId="2" borderId="26" xfId="0" applyNumberFormat="1" applyFont="1" applyFill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3" fillId="2" borderId="23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2" fontId="10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20" fillId="2" borderId="27" xfId="0" applyFont="1" applyFill="1" applyBorder="1" applyAlignment="1">
      <alignment horizontal="center" vertical="center" wrapText="1"/>
    </xf>
    <xf numFmtId="0" fontId="20" fillId="2" borderId="28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2" fontId="20" fillId="2" borderId="24" xfId="0" applyNumberFormat="1" applyFont="1" applyFill="1" applyBorder="1" applyAlignment="1">
      <alignment horizontal="center" vertical="center" wrapText="1"/>
    </xf>
    <xf numFmtId="2" fontId="20" fillId="2" borderId="25" xfId="0" applyNumberFormat="1" applyFont="1" applyFill="1" applyBorder="1" applyAlignment="1">
      <alignment horizontal="center" vertical="center" wrapText="1"/>
    </xf>
    <xf numFmtId="2" fontId="20" fillId="2" borderId="21" xfId="0" applyNumberFormat="1" applyFont="1" applyFill="1" applyBorder="1" applyAlignment="1">
      <alignment horizontal="center" vertical="center" wrapText="1"/>
    </xf>
    <xf numFmtId="2" fontId="20" fillId="2" borderId="22" xfId="0" applyNumberFormat="1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left" vertical="top" wrapText="1" indent="2"/>
    </xf>
    <xf numFmtId="0" fontId="32" fillId="2" borderId="5" xfId="0" applyFont="1" applyFill="1" applyBorder="1" applyAlignment="1">
      <alignment horizontal="center" vertical="top" wrapText="1"/>
    </xf>
    <xf numFmtId="0" fontId="32" fillId="2" borderId="40" xfId="0" applyFont="1" applyFill="1" applyBorder="1" applyAlignment="1">
      <alignment horizontal="center" vertical="top" wrapText="1"/>
    </xf>
    <xf numFmtId="0" fontId="34" fillId="2" borderId="1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center" wrapText="1" indent="1"/>
    </xf>
    <xf numFmtId="1" fontId="32" fillId="2" borderId="1" xfId="0" applyNumberFormat="1" applyFont="1" applyFill="1" applyBorder="1" applyAlignment="1">
      <alignment horizontal="left" vertical="center" shrinkToFit="1"/>
    </xf>
    <xf numFmtId="1" fontId="35" fillId="2" borderId="1" xfId="0" applyNumberFormat="1" applyFont="1" applyFill="1" applyBorder="1" applyAlignment="1">
      <alignment horizontal="center" vertical="center" shrinkToFit="1"/>
    </xf>
    <xf numFmtId="1" fontId="35" fillId="2" borderId="1" xfId="0" applyNumberFormat="1" applyFont="1" applyFill="1" applyBorder="1" applyAlignment="1">
      <alignment horizontal="left" vertical="center" indent="1" shrinkToFit="1"/>
    </xf>
    <xf numFmtId="1" fontId="32" fillId="2" borderId="1" xfId="0" applyNumberFormat="1" applyFont="1" applyFill="1" applyBorder="1" applyAlignment="1">
      <alignment horizontal="left" vertical="center" indent="1" shrinkToFit="1"/>
    </xf>
    <xf numFmtId="0" fontId="32" fillId="2" borderId="8" xfId="0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4" fillId="2" borderId="3" xfId="0" applyFont="1" applyFill="1" applyBorder="1" applyAlignment="1">
      <alignment horizontal="left" vertical="top" wrapText="1"/>
    </xf>
    <xf numFmtId="0" fontId="34" fillId="2" borderId="5" xfId="0" applyFont="1" applyFill="1" applyBorder="1" applyAlignment="1">
      <alignment horizontal="left" vertical="top" wrapText="1"/>
    </xf>
    <xf numFmtId="0" fontId="32" fillId="2" borderId="3" xfId="0" applyFont="1" applyFill="1" applyBorder="1" applyAlignment="1">
      <alignment horizontal="left" vertical="top" wrapText="1" indent="1"/>
    </xf>
    <xf numFmtId="0" fontId="39" fillId="2" borderId="3" xfId="0" applyFont="1" applyFill="1" applyBorder="1" applyAlignment="1">
      <alignment horizontal="left" vertical="top" wrapText="1"/>
    </xf>
    <xf numFmtId="0" fontId="39" fillId="2" borderId="1" xfId="0" applyFont="1" applyFill="1" applyBorder="1" applyAlignment="1">
      <alignment horizontal="left" vertical="top" wrapText="1"/>
    </xf>
    <xf numFmtId="0" fontId="39" fillId="2" borderId="5" xfId="0" applyFont="1" applyFill="1" applyBorder="1" applyAlignment="1">
      <alignment horizontal="left" vertical="top" wrapText="1"/>
    </xf>
    <xf numFmtId="0" fontId="32" fillId="2" borderId="3" xfId="0" applyFont="1" applyFill="1" applyBorder="1" applyAlignment="1">
      <alignment horizontal="left" vertical="top" wrapText="1" indent="6"/>
    </xf>
    <xf numFmtId="0" fontId="32" fillId="2" borderId="38" xfId="0" applyFont="1" applyFill="1" applyBorder="1" applyAlignment="1">
      <alignment horizontal="left" vertical="top" wrapText="1" indent="6"/>
    </xf>
  </cellXfs>
  <cellStyles count="4">
    <cellStyle name="Обычный" xfId="0" builtinId="0"/>
    <cellStyle name="Обычный_2018" xfId="2" xr:uid="{DFDB9BCA-87C1-4F33-B315-5DF8F14E9176}"/>
    <cellStyle name="Обычный_Лист1" xfId="1" xr:uid="{4462A9E9-9A45-4F44-B331-A0CF3399CC21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826E-64CA-4433-A0E0-E5808EFDEFA5}">
  <dimension ref="A1:G51"/>
  <sheetViews>
    <sheetView topLeftCell="A16" zoomScaleNormal="100" workbookViewId="0">
      <selection activeCell="O39" sqref="O39"/>
    </sheetView>
  </sheetViews>
  <sheetFormatPr defaultRowHeight="14.4" x14ac:dyDescent="0.3"/>
  <cols>
    <col min="2" max="2" width="51" customWidth="1"/>
    <col min="4" max="4" width="12.6640625" customWidth="1"/>
    <col min="6" max="6" width="12.21875" customWidth="1"/>
  </cols>
  <sheetData>
    <row r="1" spans="1:7" ht="22.8" x14ac:dyDescent="0.4">
      <c r="A1" s="1"/>
      <c r="B1" s="2"/>
      <c r="C1" s="3"/>
      <c r="D1" s="1"/>
      <c r="E1" s="393" t="s">
        <v>5</v>
      </c>
      <c r="F1" s="393"/>
      <c r="G1" s="2"/>
    </row>
    <row r="2" spans="1:7" ht="22.8" x14ac:dyDescent="0.4">
      <c r="A2" s="1"/>
      <c r="B2" s="2"/>
      <c r="C2" s="3"/>
      <c r="D2" s="1"/>
      <c r="E2" s="130"/>
      <c r="F2" s="130"/>
      <c r="G2" s="2"/>
    </row>
    <row r="3" spans="1:7" ht="21" x14ac:dyDescent="0.4">
      <c r="A3" s="49"/>
      <c r="B3" s="164" t="s">
        <v>6</v>
      </c>
      <c r="C3" s="394" t="s">
        <v>34</v>
      </c>
      <c r="D3" s="394"/>
      <c r="E3" s="394"/>
      <c r="F3" s="394"/>
      <c r="G3" s="10"/>
    </row>
    <row r="4" spans="1:7" ht="21" x14ac:dyDescent="0.4">
      <c r="A4" s="49"/>
      <c r="B4" s="164"/>
      <c r="C4" s="131"/>
      <c r="D4" s="131"/>
      <c r="E4" s="77"/>
      <c r="F4" s="131"/>
      <c r="G4" s="10"/>
    </row>
    <row r="5" spans="1:7" ht="21" x14ac:dyDescent="0.4">
      <c r="A5" s="47"/>
      <c r="B5" s="165" t="s">
        <v>7</v>
      </c>
      <c r="C5" s="394" t="s">
        <v>34</v>
      </c>
      <c r="D5" s="394"/>
      <c r="E5" s="394"/>
      <c r="F5" s="394"/>
      <c r="G5" s="10"/>
    </row>
    <row r="6" spans="1:7" ht="21" x14ac:dyDescent="0.4">
      <c r="A6" s="47"/>
      <c r="B6" s="165"/>
      <c r="C6" s="131"/>
      <c r="D6" s="131"/>
      <c r="E6" s="131"/>
      <c r="F6" s="131"/>
      <c r="G6" s="10"/>
    </row>
    <row r="7" spans="1:7" ht="21" x14ac:dyDescent="0.3">
      <c r="A7" s="49"/>
      <c r="B7" s="166" t="s">
        <v>8</v>
      </c>
      <c r="C7" s="391" t="s">
        <v>20</v>
      </c>
      <c r="D7" s="391"/>
      <c r="E7" s="391"/>
      <c r="F7" s="391"/>
      <c r="G7" s="391"/>
    </row>
    <row r="8" spans="1:7" ht="21" x14ac:dyDescent="0.4">
      <c r="A8" s="47"/>
      <c r="B8" s="166" t="s">
        <v>9</v>
      </c>
      <c r="C8" s="394" t="s">
        <v>33</v>
      </c>
      <c r="D8" s="394"/>
      <c r="E8" s="394"/>
      <c r="F8" s="394"/>
      <c r="G8" s="10"/>
    </row>
    <row r="9" spans="1:7" ht="21" x14ac:dyDescent="0.4">
      <c r="A9" s="47"/>
      <c r="B9" s="166"/>
      <c r="C9" s="394"/>
      <c r="D9" s="394"/>
      <c r="E9" s="394"/>
      <c r="F9" s="394"/>
      <c r="G9" s="10"/>
    </row>
    <row r="10" spans="1:7" ht="21" x14ac:dyDescent="0.4">
      <c r="A10" s="392" t="s">
        <v>35</v>
      </c>
      <c r="B10" s="392"/>
      <c r="C10" s="392"/>
      <c r="D10" s="392"/>
      <c r="E10" s="392"/>
      <c r="F10" s="392"/>
      <c r="G10" s="10"/>
    </row>
    <row r="11" spans="1:7" ht="28.2" thickBot="1" x14ac:dyDescent="0.45">
      <c r="A11" s="167"/>
      <c r="B11" s="370" t="s">
        <v>10</v>
      </c>
      <c r="C11" s="370"/>
      <c r="D11" s="370"/>
      <c r="E11" s="370"/>
      <c r="F11" s="370"/>
      <c r="G11" s="10"/>
    </row>
    <row r="12" spans="1:7" ht="21" x14ac:dyDescent="0.4">
      <c r="A12" s="371" t="s">
        <v>11</v>
      </c>
      <c r="B12" s="374" t="s">
        <v>0</v>
      </c>
      <c r="C12" s="377" t="s">
        <v>12</v>
      </c>
      <c r="D12" s="374" t="s">
        <v>13</v>
      </c>
      <c r="E12" s="380" t="s">
        <v>14</v>
      </c>
      <c r="F12" s="383" t="s">
        <v>15</v>
      </c>
      <c r="G12" s="10"/>
    </row>
    <row r="13" spans="1:7" ht="21" x14ac:dyDescent="0.4">
      <c r="A13" s="372"/>
      <c r="B13" s="375"/>
      <c r="C13" s="378"/>
      <c r="D13" s="375"/>
      <c r="E13" s="381"/>
      <c r="F13" s="384"/>
      <c r="G13" s="10"/>
    </row>
    <row r="14" spans="1:7" ht="21.6" thickBot="1" x14ac:dyDescent="0.45">
      <c r="A14" s="373"/>
      <c r="B14" s="376"/>
      <c r="C14" s="379"/>
      <c r="D14" s="376"/>
      <c r="E14" s="382"/>
      <c r="F14" s="385"/>
      <c r="G14" s="10"/>
    </row>
    <row r="15" spans="1:7" ht="21" x14ac:dyDescent="0.4">
      <c r="A15" s="12">
        <v>1</v>
      </c>
      <c r="B15" s="13">
        <v>2</v>
      </c>
      <c r="C15" s="14">
        <v>3</v>
      </c>
      <c r="D15" s="13">
        <v>4</v>
      </c>
      <c r="E15" s="15">
        <v>5</v>
      </c>
      <c r="F15" s="16">
        <v>6</v>
      </c>
      <c r="G15" s="10"/>
    </row>
    <row r="16" spans="1:7" ht="38.4" customHeight="1" x14ac:dyDescent="0.4">
      <c r="A16" s="12"/>
      <c r="B16" s="14" t="s">
        <v>59</v>
      </c>
      <c r="C16" s="14"/>
      <c r="D16" s="13"/>
      <c r="E16" s="168"/>
      <c r="F16" s="16"/>
      <c r="G16" s="10"/>
    </row>
    <row r="17" spans="1:7" ht="85.2" customHeight="1" x14ac:dyDescent="0.35">
      <c r="A17" s="54">
        <v>1</v>
      </c>
      <c r="B17" s="169" t="s">
        <v>60</v>
      </c>
      <c r="C17" s="17" t="s">
        <v>16</v>
      </c>
      <c r="D17" s="18">
        <v>10405</v>
      </c>
      <c r="E17" s="170"/>
      <c r="F17" s="20">
        <f t="shared" ref="F17:F22" si="0">D17*E17</f>
        <v>0</v>
      </c>
      <c r="G17" s="60"/>
    </row>
    <row r="18" spans="1:7" ht="43.8" customHeight="1" x14ac:dyDescent="0.4">
      <c r="A18" s="54">
        <v>3</v>
      </c>
      <c r="B18" s="171" t="s">
        <v>61</v>
      </c>
      <c r="C18" s="17" t="s">
        <v>1</v>
      </c>
      <c r="D18" s="18">
        <v>426</v>
      </c>
      <c r="E18" s="71"/>
      <c r="F18" s="20">
        <f t="shared" si="0"/>
        <v>0</v>
      </c>
      <c r="G18" s="60"/>
    </row>
    <row r="19" spans="1:7" ht="21" x14ac:dyDescent="0.35">
      <c r="A19" s="54">
        <v>4</v>
      </c>
      <c r="B19" s="62" t="s">
        <v>62</v>
      </c>
      <c r="C19" s="17" t="s">
        <v>1</v>
      </c>
      <c r="D19" s="18">
        <v>213</v>
      </c>
      <c r="E19" s="172"/>
      <c r="F19" s="20">
        <f t="shared" si="0"/>
        <v>0</v>
      </c>
      <c r="G19" s="60"/>
    </row>
    <row r="20" spans="1:7" ht="21" x14ac:dyDescent="0.4">
      <c r="A20" s="54">
        <v>5</v>
      </c>
      <c r="B20" s="62" t="s">
        <v>63</v>
      </c>
      <c r="C20" s="17" t="s">
        <v>64</v>
      </c>
      <c r="D20" s="18">
        <v>3150</v>
      </c>
      <c r="E20" s="71">
        <v>0</v>
      </c>
      <c r="F20" s="20">
        <f t="shared" si="0"/>
        <v>0</v>
      </c>
      <c r="G20" s="60"/>
    </row>
    <row r="21" spans="1:7" ht="21" x14ac:dyDescent="0.4">
      <c r="A21" s="54">
        <v>6</v>
      </c>
      <c r="B21" s="62" t="s">
        <v>65</v>
      </c>
      <c r="C21" s="17" t="s">
        <v>1</v>
      </c>
      <c r="D21" s="18">
        <v>63.9</v>
      </c>
      <c r="E21" s="71">
        <v>0</v>
      </c>
      <c r="F21" s="20">
        <f t="shared" si="0"/>
        <v>0</v>
      </c>
      <c r="G21" s="60"/>
    </row>
    <row r="22" spans="1:7" ht="21" x14ac:dyDescent="0.4">
      <c r="A22" s="54">
        <v>7</v>
      </c>
      <c r="B22" s="62" t="s">
        <v>66</v>
      </c>
      <c r="C22" s="17" t="s">
        <v>4</v>
      </c>
      <c r="D22" s="18">
        <v>350</v>
      </c>
      <c r="E22" s="71">
        <v>0</v>
      </c>
      <c r="F22" s="20">
        <f t="shared" si="0"/>
        <v>0</v>
      </c>
      <c r="G22" s="60"/>
    </row>
    <row r="23" spans="1:7" ht="21" x14ac:dyDescent="0.4">
      <c r="A23" s="54">
        <v>8</v>
      </c>
      <c r="B23" s="62"/>
      <c r="C23" s="17"/>
      <c r="D23" s="18"/>
      <c r="E23" s="71"/>
      <c r="F23" s="20"/>
      <c r="G23" s="60"/>
    </row>
    <row r="24" spans="1:7" ht="21" x14ac:dyDescent="0.4">
      <c r="A24" s="54">
        <v>9</v>
      </c>
      <c r="B24" s="62"/>
      <c r="C24" s="17"/>
      <c r="D24" s="18"/>
      <c r="E24" s="71"/>
      <c r="F24" s="20"/>
      <c r="G24" s="60"/>
    </row>
    <row r="25" spans="1:7" ht="21" x14ac:dyDescent="0.4">
      <c r="A25" s="54">
        <v>12</v>
      </c>
      <c r="B25" s="62"/>
      <c r="C25" s="17"/>
      <c r="D25" s="18"/>
      <c r="E25" s="71"/>
      <c r="F25" s="20"/>
      <c r="G25" s="60"/>
    </row>
    <row r="26" spans="1:7" ht="21" x14ac:dyDescent="0.4">
      <c r="A26" s="54">
        <v>13</v>
      </c>
      <c r="B26" s="62"/>
      <c r="C26" s="17"/>
      <c r="D26" s="18"/>
      <c r="E26" s="71"/>
      <c r="F26" s="20"/>
      <c r="G26" s="10"/>
    </row>
    <row r="27" spans="1:7" ht="22.8" x14ac:dyDescent="0.4">
      <c r="A27" s="54">
        <v>14</v>
      </c>
      <c r="B27" s="62"/>
      <c r="C27" s="17"/>
      <c r="D27" s="18"/>
      <c r="E27" s="71"/>
      <c r="F27" s="20"/>
      <c r="G27" s="26"/>
    </row>
    <row r="28" spans="1:7" ht="22.8" x14ac:dyDescent="0.4">
      <c r="A28" s="54">
        <v>15</v>
      </c>
      <c r="B28" s="62"/>
      <c r="C28" s="17"/>
      <c r="D28" s="18"/>
      <c r="E28" s="71"/>
      <c r="F28" s="20"/>
      <c r="G28" s="26"/>
    </row>
    <row r="29" spans="1:7" ht="22.8" x14ac:dyDescent="0.4">
      <c r="A29" s="54">
        <v>16</v>
      </c>
      <c r="B29" s="62"/>
      <c r="C29" s="17"/>
      <c r="D29" s="18"/>
      <c r="E29" s="71"/>
      <c r="F29" s="20"/>
      <c r="G29" s="26"/>
    </row>
    <row r="30" spans="1:7" ht="21" x14ac:dyDescent="0.4">
      <c r="A30" s="54">
        <v>17</v>
      </c>
      <c r="B30" s="62"/>
      <c r="C30" s="17"/>
      <c r="D30" s="18"/>
      <c r="E30" s="71"/>
      <c r="F30" s="20"/>
      <c r="G30" s="35"/>
    </row>
    <row r="31" spans="1:7" ht="21" x14ac:dyDescent="0.4">
      <c r="A31" s="54">
        <v>18</v>
      </c>
      <c r="B31" s="55"/>
      <c r="C31" s="56"/>
      <c r="D31" s="57"/>
      <c r="E31" s="72"/>
      <c r="F31" s="58"/>
      <c r="G31" s="35"/>
    </row>
    <row r="32" spans="1:7" ht="21" x14ac:dyDescent="0.4">
      <c r="A32" s="54">
        <v>19</v>
      </c>
      <c r="B32" s="21"/>
      <c r="C32" s="17"/>
      <c r="D32" s="18"/>
      <c r="E32" s="73"/>
      <c r="F32" s="20"/>
      <c r="G32" s="35"/>
    </row>
    <row r="33" spans="1:7" ht="22.8" x14ac:dyDescent="0.4">
      <c r="A33" s="386" t="s">
        <v>17</v>
      </c>
      <c r="B33" s="387"/>
      <c r="C33" s="22"/>
      <c r="D33" s="22"/>
      <c r="E33" s="23"/>
      <c r="F33" s="24">
        <f>SUM(F17:F32)</f>
        <v>0</v>
      </c>
      <c r="G33" s="10"/>
    </row>
    <row r="34" spans="1:7" ht="22.8" x14ac:dyDescent="0.4">
      <c r="A34" s="386" t="s">
        <v>18</v>
      </c>
      <c r="B34" s="387"/>
      <c r="C34" s="22"/>
      <c r="D34" s="22"/>
      <c r="E34" s="23"/>
      <c r="F34" s="24">
        <f>F33*0.18</f>
        <v>0</v>
      </c>
      <c r="G34" s="41"/>
    </row>
    <row r="35" spans="1:7" ht="23.4" thickBot="1" x14ac:dyDescent="0.45">
      <c r="A35" s="388" t="s">
        <v>19</v>
      </c>
      <c r="B35" s="389"/>
      <c r="C35" s="27"/>
      <c r="D35" s="27"/>
      <c r="E35" s="28"/>
      <c r="F35" s="29">
        <f>SUM(F33:F34)</f>
        <v>0</v>
      </c>
      <c r="G35" s="10"/>
    </row>
    <row r="36" spans="1:7" ht="21" x14ac:dyDescent="0.4">
      <c r="A36" s="173"/>
      <c r="B36" s="173"/>
      <c r="C36" s="174"/>
      <c r="D36" s="174"/>
      <c r="E36" s="175"/>
      <c r="F36" s="176"/>
      <c r="G36" s="10"/>
    </row>
    <row r="37" spans="1:7" ht="21" x14ac:dyDescent="0.4">
      <c r="A37" s="173"/>
      <c r="B37" s="173"/>
      <c r="C37" s="174"/>
      <c r="D37" s="174"/>
      <c r="E37" s="175"/>
      <c r="F37" s="176"/>
      <c r="G37" s="10"/>
    </row>
    <row r="38" spans="1:7" ht="21" x14ac:dyDescent="0.4">
      <c r="A38" s="173"/>
      <c r="B38" s="173"/>
      <c r="C38" s="174"/>
      <c r="D38" s="174"/>
      <c r="E38" s="175"/>
      <c r="F38" s="176"/>
      <c r="G38" s="10"/>
    </row>
    <row r="39" spans="1:7" ht="21" x14ac:dyDescent="0.4">
      <c r="A39" s="167"/>
      <c r="B39" s="177"/>
      <c r="C39" s="49"/>
      <c r="D39" s="49"/>
      <c r="E39" s="178"/>
      <c r="F39" s="179"/>
      <c r="G39" s="10"/>
    </row>
    <row r="40" spans="1:7" ht="21" x14ac:dyDescent="0.4">
      <c r="A40" s="390" t="s">
        <v>67</v>
      </c>
      <c r="B40" s="390"/>
      <c r="C40" s="390"/>
      <c r="D40" s="390"/>
      <c r="E40" s="390"/>
      <c r="F40" s="390"/>
      <c r="G40" s="10"/>
    </row>
    <row r="41" spans="1:7" ht="21" x14ac:dyDescent="0.4">
      <c r="A41" s="167"/>
      <c r="B41" s="177"/>
      <c r="C41" s="180"/>
      <c r="D41" s="180"/>
      <c r="E41" s="181"/>
      <c r="F41" s="180"/>
      <c r="G41" s="10"/>
    </row>
    <row r="42" spans="1:7" ht="21" x14ac:dyDescent="0.4">
      <c r="A42" s="10"/>
      <c r="B42" s="10"/>
      <c r="C42" s="180"/>
      <c r="D42" s="180"/>
      <c r="E42" s="181"/>
      <c r="F42" s="180"/>
      <c r="G42" s="10"/>
    </row>
    <row r="43" spans="1:7" ht="21" x14ac:dyDescent="0.4">
      <c r="A43" s="10"/>
      <c r="B43" s="177" t="s">
        <v>23</v>
      </c>
      <c r="C43" s="180"/>
      <c r="D43" s="180"/>
      <c r="E43" s="181" t="s">
        <v>39</v>
      </c>
      <c r="F43" s="180"/>
      <c r="G43" s="10"/>
    </row>
    <row r="44" spans="1:7" ht="1.8" customHeight="1" x14ac:dyDescent="0.4">
      <c r="A44" s="10"/>
      <c r="B44" s="10"/>
      <c r="C44" s="180"/>
      <c r="D44" s="180"/>
      <c r="E44" s="181"/>
      <c r="F44" s="180"/>
      <c r="G44" s="10"/>
    </row>
    <row r="45" spans="1:7" ht="21" hidden="1" x14ac:dyDescent="0.4">
      <c r="A45" s="10"/>
      <c r="B45" s="10"/>
      <c r="C45" s="180"/>
      <c r="D45" s="180"/>
      <c r="E45" s="181"/>
      <c r="F45" s="180"/>
      <c r="G45" s="10"/>
    </row>
    <row r="46" spans="1:7" ht="21" hidden="1" x14ac:dyDescent="0.4">
      <c r="A46" s="10"/>
      <c r="B46" s="10"/>
      <c r="C46" s="180"/>
      <c r="D46" s="180"/>
      <c r="E46" s="181"/>
      <c r="F46" s="180"/>
      <c r="G46" s="10"/>
    </row>
    <row r="47" spans="1:7" ht="21" hidden="1" x14ac:dyDescent="0.4">
      <c r="A47" s="10"/>
      <c r="B47" s="10"/>
      <c r="C47" s="180"/>
      <c r="D47" s="180"/>
      <c r="E47" s="181"/>
      <c r="F47" s="180"/>
      <c r="G47" s="10"/>
    </row>
    <row r="48" spans="1:7" ht="21" hidden="1" x14ac:dyDescent="0.4">
      <c r="A48" s="391"/>
      <c r="B48" s="391"/>
      <c r="C48" s="180"/>
      <c r="D48" s="180"/>
      <c r="E48" s="181"/>
      <c r="F48" s="180"/>
      <c r="G48" s="10"/>
    </row>
    <row r="49" spans="1:7" ht="141.6" customHeight="1" x14ac:dyDescent="0.4">
      <c r="A49" s="177"/>
      <c r="B49" s="177"/>
      <c r="C49" s="180"/>
      <c r="D49" s="180"/>
      <c r="E49" s="181"/>
      <c r="F49" s="180"/>
      <c r="G49" s="10"/>
    </row>
    <row r="50" spans="1:7" ht="21" x14ac:dyDescent="0.4">
      <c r="A50" s="369"/>
      <c r="B50" s="369"/>
      <c r="C50" s="180"/>
      <c r="D50" s="180"/>
      <c r="E50" s="181"/>
      <c r="F50" s="180"/>
      <c r="G50" s="10"/>
    </row>
    <row r="51" spans="1:7" ht="99" customHeight="1" x14ac:dyDescent="0.3"/>
  </sheetData>
  <mergeCells count="19">
    <mergeCell ref="A10:F10"/>
    <mergeCell ref="E1:F1"/>
    <mergeCell ref="C3:F3"/>
    <mergeCell ref="C5:F5"/>
    <mergeCell ref="C7:G7"/>
    <mergeCell ref="C8:F9"/>
    <mergeCell ref="A50:B50"/>
    <mergeCell ref="B11:F11"/>
    <mergeCell ref="A12:A14"/>
    <mergeCell ref="B12:B14"/>
    <mergeCell ref="C12:C14"/>
    <mergeCell ref="D12:D14"/>
    <mergeCell ref="E12:E14"/>
    <mergeCell ref="F12:F14"/>
    <mergeCell ref="A33:B33"/>
    <mergeCell ref="A34:B34"/>
    <mergeCell ref="A35:B35"/>
    <mergeCell ref="A40:F40"/>
    <mergeCell ref="A48:B4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DB47-804C-4C3A-86CE-518347419734}">
  <dimension ref="A1:Q66"/>
  <sheetViews>
    <sheetView topLeftCell="A13" workbookViewId="0">
      <selection activeCell="Q44" sqref="Q44"/>
    </sheetView>
  </sheetViews>
  <sheetFormatPr defaultRowHeight="14.4" x14ac:dyDescent="0.3"/>
  <cols>
    <col min="1" max="1" width="7.33203125" customWidth="1"/>
    <col min="2" max="2" width="40.109375" customWidth="1"/>
    <col min="3" max="3" width="9.33203125" customWidth="1"/>
    <col min="4" max="4" width="11.77734375" customWidth="1"/>
    <col min="5" max="5" width="15.33203125" customWidth="1"/>
    <col min="6" max="6" width="12.44140625" customWidth="1"/>
  </cols>
  <sheetData>
    <row r="1" spans="1:7" ht="22.8" x14ac:dyDescent="0.4">
      <c r="A1" s="1"/>
      <c r="B1" s="2"/>
      <c r="C1" s="3"/>
      <c r="D1" s="1"/>
      <c r="E1" s="393" t="s">
        <v>5</v>
      </c>
      <c r="F1" s="393"/>
      <c r="G1" s="4"/>
    </row>
    <row r="2" spans="1:7" ht="22.8" x14ac:dyDescent="0.4">
      <c r="A2" s="1"/>
      <c r="B2" s="2"/>
      <c r="C2" s="3"/>
      <c r="D2" s="1"/>
      <c r="E2" s="236"/>
      <c r="F2" s="236"/>
      <c r="G2" s="4"/>
    </row>
    <row r="3" spans="1:7" ht="21" x14ac:dyDescent="0.4">
      <c r="A3" s="37"/>
      <c r="B3" s="51" t="s">
        <v>6</v>
      </c>
      <c r="C3" s="394" t="s">
        <v>34</v>
      </c>
      <c r="D3" s="394"/>
      <c r="E3" s="394"/>
      <c r="F3" s="394"/>
      <c r="G3" s="8"/>
    </row>
    <row r="4" spans="1:7" ht="21" x14ac:dyDescent="0.4">
      <c r="A4" s="37"/>
      <c r="B4" s="51"/>
      <c r="C4" s="237"/>
      <c r="D4" s="237"/>
      <c r="E4" s="77"/>
      <c r="F4" s="237"/>
      <c r="G4" s="8"/>
    </row>
    <row r="5" spans="1:7" ht="21" x14ac:dyDescent="0.4">
      <c r="A5" s="9"/>
      <c r="B5" s="52" t="s">
        <v>7</v>
      </c>
      <c r="C5" s="394" t="s">
        <v>34</v>
      </c>
      <c r="D5" s="394"/>
      <c r="E5" s="394"/>
      <c r="F5" s="394"/>
      <c r="G5" s="8"/>
    </row>
    <row r="6" spans="1:7" ht="21" x14ac:dyDescent="0.4">
      <c r="A6" s="9"/>
      <c r="B6" s="52"/>
      <c r="C6" s="74"/>
      <c r="D6" s="74"/>
      <c r="E6" s="74"/>
      <c r="F6" s="74"/>
      <c r="G6" s="8"/>
    </row>
    <row r="7" spans="1:7" ht="21" x14ac:dyDescent="0.3">
      <c r="A7" s="37"/>
      <c r="B7" s="53" t="s">
        <v>8</v>
      </c>
      <c r="C7" s="404" t="s">
        <v>20</v>
      </c>
      <c r="D7" s="404"/>
      <c r="E7" s="404"/>
      <c r="F7" s="404"/>
      <c r="G7" s="404"/>
    </row>
    <row r="8" spans="1:7" ht="21" x14ac:dyDescent="0.4">
      <c r="A8" s="9"/>
      <c r="B8" s="53" t="s">
        <v>9</v>
      </c>
      <c r="C8" s="394" t="s">
        <v>33</v>
      </c>
      <c r="D8" s="394"/>
      <c r="E8" s="394"/>
      <c r="F8" s="394"/>
      <c r="G8" s="8"/>
    </row>
    <row r="9" spans="1:7" ht="21" x14ac:dyDescent="0.4">
      <c r="A9" s="9"/>
      <c r="B9" s="53"/>
      <c r="C9" s="394"/>
      <c r="D9" s="394"/>
      <c r="E9" s="394"/>
      <c r="F9" s="394"/>
      <c r="G9" s="8"/>
    </row>
    <row r="10" spans="1:7" ht="21" x14ac:dyDescent="0.4">
      <c r="A10" s="395" t="s">
        <v>198</v>
      </c>
      <c r="B10" s="395"/>
      <c r="C10" s="395"/>
      <c r="D10" s="395"/>
      <c r="E10" s="395"/>
      <c r="F10" s="395"/>
      <c r="G10" s="8"/>
    </row>
    <row r="11" spans="1:7" ht="28.2" thickBot="1" x14ac:dyDescent="0.45">
      <c r="A11" s="238"/>
      <c r="B11" s="437" t="s">
        <v>10</v>
      </c>
      <c r="C11" s="437"/>
      <c r="D11" s="437"/>
      <c r="E11" s="437"/>
      <c r="F11" s="437"/>
      <c r="G11" s="8"/>
    </row>
    <row r="12" spans="1:7" ht="21" x14ac:dyDescent="0.4">
      <c r="A12" s="438" t="s">
        <v>11</v>
      </c>
      <c r="B12" s="441" t="s">
        <v>0</v>
      </c>
      <c r="C12" s="444" t="s">
        <v>12</v>
      </c>
      <c r="D12" s="441" t="s">
        <v>13</v>
      </c>
      <c r="E12" s="447" t="s">
        <v>14</v>
      </c>
      <c r="F12" s="450" t="s">
        <v>15</v>
      </c>
      <c r="G12" s="8"/>
    </row>
    <row r="13" spans="1:7" ht="21" x14ac:dyDescent="0.4">
      <c r="A13" s="439"/>
      <c r="B13" s="442"/>
      <c r="C13" s="445"/>
      <c r="D13" s="442"/>
      <c r="E13" s="448"/>
      <c r="F13" s="451"/>
      <c r="G13" s="8"/>
    </row>
    <row r="14" spans="1:7" ht="21.6" thickBot="1" x14ac:dyDescent="0.45">
      <c r="A14" s="439"/>
      <c r="B14" s="442"/>
      <c r="C14" s="445"/>
      <c r="D14" s="442"/>
      <c r="E14" s="448"/>
      <c r="F14" s="451"/>
      <c r="G14" s="8"/>
    </row>
    <row r="15" spans="1:7" ht="20.399999999999999" x14ac:dyDescent="0.3">
      <c r="A15" s="240">
        <v>1</v>
      </c>
      <c r="B15" s="241">
        <v>2</v>
      </c>
      <c r="C15" s="242">
        <v>3</v>
      </c>
      <c r="D15" s="241">
        <v>4</v>
      </c>
      <c r="E15" s="268">
        <v>5</v>
      </c>
      <c r="F15" s="269">
        <v>6</v>
      </c>
    </row>
    <row r="16" spans="1:7" x14ac:dyDescent="0.3">
      <c r="A16" s="243"/>
      <c r="B16" s="261" t="s">
        <v>199</v>
      </c>
      <c r="C16" s="264" t="s">
        <v>2</v>
      </c>
      <c r="D16" s="265">
        <v>300</v>
      </c>
      <c r="E16" s="243"/>
      <c r="F16" s="243">
        <f>D16*25</f>
        <v>7500</v>
      </c>
    </row>
    <row r="17" spans="1:6" x14ac:dyDescent="0.3">
      <c r="A17" s="243"/>
      <c r="B17" s="261" t="s">
        <v>200</v>
      </c>
      <c r="C17" s="264" t="s">
        <v>2</v>
      </c>
      <c r="D17" s="265">
        <v>250</v>
      </c>
      <c r="E17" s="243"/>
      <c r="F17" s="243">
        <f>D17*25</f>
        <v>6250</v>
      </c>
    </row>
    <row r="18" spans="1:6" x14ac:dyDescent="0.3">
      <c r="A18" s="243"/>
      <c r="B18" s="261" t="s">
        <v>199</v>
      </c>
      <c r="C18" s="264" t="s">
        <v>2</v>
      </c>
      <c r="D18" s="265">
        <v>300</v>
      </c>
      <c r="E18" s="243"/>
      <c r="F18" s="243">
        <f>D18*25</f>
        <v>7500</v>
      </c>
    </row>
    <row r="19" spans="1:6" x14ac:dyDescent="0.3">
      <c r="A19" s="243"/>
      <c r="B19" s="261" t="s">
        <v>200</v>
      </c>
      <c r="C19" s="264" t="s">
        <v>2</v>
      </c>
      <c r="D19" s="265">
        <v>250</v>
      </c>
      <c r="E19" s="243"/>
      <c r="F19" s="243">
        <f>D19*20</f>
        <v>5000</v>
      </c>
    </row>
    <row r="20" spans="1:6" x14ac:dyDescent="0.3">
      <c r="A20" s="243"/>
      <c r="B20" s="261" t="s">
        <v>201</v>
      </c>
      <c r="C20" s="261" t="s">
        <v>2</v>
      </c>
      <c r="D20" s="263">
        <v>126</v>
      </c>
      <c r="E20" s="243"/>
      <c r="F20" s="243">
        <f>D20*30</f>
        <v>3780</v>
      </c>
    </row>
    <row r="21" spans="1:6" x14ac:dyDescent="0.3">
      <c r="A21" s="243"/>
      <c r="B21" s="261" t="s">
        <v>202</v>
      </c>
      <c r="C21" s="261" t="s">
        <v>2</v>
      </c>
      <c r="D21" s="262">
        <v>2547</v>
      </c>
      <c r="E21" s="243"/>
      <c r="F21" s="243">
        <f>D21*30</f>
        <v>76410</v>
      </c>
    </row>
    <row r="22" spans="1:6" x14ac:dyDescent="0.3">
      <c r="A22" s="243"/>
      <c r="B22" s="261" t="s">
        <v>203</v>
      </c>
      <c r="C22" s="261" t="s">
        <v>2</v>
      </c>
      <c r="D22" s="263">
        <v>661</v>
      </c>
      <c r="E22" s="243"/>
      <c r="F22" s="243">
        <f>D22*25</f>
        <v>16525</v>
      </c>
    </row>
    <row r="23" spans="1:6" x14ac:dyDescent="0.3">
      <c r="A23" s="243"/>
      <c r="B23" s="261" t="s">
        <v>204</v>
      </c>
      <c r="C23" s="261" t="s">
        <v>2</v>
      </c>
      <c r="D23" s="263">
        <v>150</v>
      </c>
      <c r="E23" s="243"/>
      <c r="F23" s="243">
        <f>D23*30</f>
        <v>4500</v>
      </c>
    </row>
    <row r="24" spans="1:6" x14ac:dyDescent="0.3">
      <c r="A24" s="243"/>
      <c r="B24" s="261" t="s">
        <v>205</v>
      </c>
      <c r="C24" s="261" t="s">
        <v>2</v>
      </c>
      <c r="D24" s="262">
        <v>1051</v>
      </c>
      <c r="E24" s="243"/>
      <c r="F24" s="243">
        <f>D24*30</f>
        <v>31530</v>
      </c>
    </row>
    <row r="25" spans="1:6" x14ac:dyDescent="0.3">
      <c r="A25" s="243"/>
      <c r="B25" s="261" t="s">
        <v>206</v>
      </c>
      <c r="C25" s="261" t="s">
        <v>2</v>
      </c>
      <c r="D25" s="262">
        <v>3057</v>
      </c>
      <c r="E25" s="243"/>
      <c r="F25" s="243">
        <f>D25*30</f>
        <v>91710</v>
      </c>
    </row>
    <row r="26" spans="1:6" x14ac:dyDescent="0.3">
      <c r="A26" s="243"/>
      <c r="B26" s="270" t="s">
        <v>201</v>
      </c>
      <c r="C26" s="270" t="s">
        <v>2</v>
      </c>
      <c r="D26" s="271">
        <v>552</v>
      </c>
      <c r="E26" s="243"/>
      <c r="F26" s="243">
        <v>16560</v>
      </c>
    </row>
    <row r="27" spans="1:6" x14ac:dyDescent="0.3">
      <c r="A27" s="243"/>
      <c r="B27" s="272" t="s">
        <v>207</v>
      </c>
      <c r="C27" s="272" t="s">
        <v>2</v>
      </c>
      <c r="D27" s="273">
        <v>330</v>
      </c>
      <c r="E27" s="243"/>
      <c r="F27" s="243">
        <v>8250</v>
      </c>
    </row>
    <row r="28" spans="1:6" x14ac:dyDescent="0.3">
      <c r="A28" s="243"/>
      <c r="B28" s="272" t="s">
        <v>208</v>
      </c>
      <c r="C28" s="272" t="s">
        <v>2</v>
      </c>
      <c r="D28" s="273">
        <v>380</v>
      </c>
      <c r="E28" s="243"/>
      <c r="F28" s="243">
        <v>9500</v>
      </c>
    </row>
    <row r="29" spans="1:6" x14ac:dyDescent="0.3">
      <c r="A29" s="243"/>
      <c r="B29" s="272" t="s">
        <v>199</v>
      </c>
      <c r="C29" s="272" t="s">
        <v>2</v>
      </c>
      <c r="D29" s="273">
        <v>200</v>
      </c>
      <c r="E29" s="243"/>
      <c r="F29" s="243">
        <v>5000</v>
      </c>
    </row>
    <row r="30" spans="1:6" x14ac:dyDescent="0.3">
      <c r="A30" s="243"/>
      <c r="B30" s="272" t="s">
        <v>209</v>
      </c>
      <c r="C30" s="272" t="s">
        <v>2</v>
      </c>
      <c r="D30" s="273">
        <v>351</v>
      </c>
      <c r="E30" s="243"/>
      <c r="F30" s="243">
        <v>8775</v>
      </c>
    </row>
    <row r="31" spans="1:6" x14ac:dyDescent="0.3">
      <c r="A31" s="243"/>
      <c r="B31" s="272" t="s">
        <v>199</v>
      </c>
      <c r="C31" s="272" t="s">
        <v>2</v>
      </c>
      <c r="D31" s="273">
        <v>200</v>
      </c>
      <c r="E31" s="243"/>
      <c r="F31" s="243">
        <v>5000</v>
      </c>
    </row>
    <row r="32" spans="1:6" x14ac:dyDescent="0.3">
      <c r="A32" s="243"/>
      <c r="B32" s="272" t="s">
        <v>209</v>
      </c>
      <c r="C32" s="272" t="s">
        <v>2</v>
      </c>
      <c r="D32" s="273">
        <v>351</v>
      </c>
      <c r="E32" s="243"/>
      <c r="F32" s="243">
        <v>8775</v>
      </c>
    </row>
    <row r="33" spans="1:17" x14ac:dyDescent="0.3">
      <c r="A33" s="243"/>
      <c r="B33" s="275" t="s">
        <v>210</v>
      </c>
      <c r="C33" s="275" t="s">
        <v>2</v>
      </c>
      <c r="D33" s="276">
        <v>50</v>
      </c>
      <c r="E33" s="243">
        <v>1250</v>
      </c>
      <c r="F33" s="243">
        <v>0</v>
      </c>
    </row>
    <row r="34" spans="1:17" x14ac:dyDescent="0.3">
      <c r="A34" s="243"/>
      <c r="B34" s="261" t="s">
        <v>211</v>
      </c>
      <c r="C34" s="261" t="s">
        <v>2</v>
      </c>
      <c r="D34" s="263">
        <v>50</v>
      </c>
      <c r="E34" s="243"/>
      <c r="F34" s="243">
        <v>0</v>
      </c>
    </row>
    <row r="35" spans="1:17" x14ac:dyDescent="0.3">
      <c r="A35" s="243"/>
      <c r="B35" s="275" t="s">
        <v>212</v>
      </c>
      <c r="C35" s="275" t="s">
        <v>2</v>
      </c>
      <c r="D35" s="276">
        <v>893</v>
      </c>
      <c r="E35" s="243">
        <v>22320</v>
      </c>
      <c r="F35" s="243">
        <v>0</v>
      </c>
    </row>
    <row r="36" spans="1:17" x14ac:dyDescent="0.3">
      <c r="A36" s="243"/>
      <c r="B36" s="272" t="s">
        <v>213</v>
      </c>
      <c r="C36" s="272" t="s">
        <v>2</v>
      </c>
      <c r="D36" s="274">
        <v>1500</v>
      </c>
      <c r="E36" s="243"/>
      <c r="F36" s="243">
        <v>37500</v>
      </c>
    </row>
    <row r="37" spans="1:17" x14ac:dyDescent="0.3">
      <c r="A37" s="243"/>
      <c r="B37" s="270" t="s">
        <v>214</v>
      </c>
      <c r="C37" s="270" t="s">
        <v>2</v>
      </c>
      <c r="D37" s="271">
        <v>200</v>
      </c>
      <c r="E37" s="243"/>
      <c r="F37" s="243">
        <v>5000</v>
      </c>
    </row>
    <row r="38" spans="1:17" x14ac:dyDescent="0.3">
      <c r="A38" s="243"/>
      <c r="B38" s="270" t="s">
        <v>215</v>
      </c>
      <c r="C38" s="270" t="s">
        <v>2</v>
      </c>
      <c r="D38" s="271">
        <v>200</v>
      </c>
      <c r="E38" s="243"/>
      <c r="F38" s="243">
        <v>5000</v>
      </c>
    </row>
    <row r="39" spans="1:17" x14ac:dyDescent="0.3">
      <c r="A39" s="243"/>
      <c r="B39" s="261" t="s">
        <v>216</v>
      </c>
      <c r="C39" s="261" t="s">
        <v>2</v>
      </c>
      <c r="D39" s="263">
        <v>2</v>
      </c>
      <c r="E39" s="243"/>
      <c r="F39" s="243">
        <v>0</v>
      </c>
    </row>
    <row r="40" spans="1:17" x14ac:dyDescent="0.3">
      <c r="A40" s="243"/>
      <c r="B40" s="275" t="s">
        <v>217</v>
      </c>
      <c r="C40" s="275" t="s">
        <v>2</v>
      </c>
      <c r="D40" s="276">
        <v>100</v>
      </c>
      <c r="E40" s="243"/>
      <c r="F40" s="243">
        <v>0</v>
      </c>
    </row>
    <row r="41" spans="1:17" x14ac:dyDescent="0.3">
      <c r="A41" s="243"/>
      <c r="B41" s="275" t="s">
        <v>218</v>
      </c>
      <c r="C41" s="275" t="s">
        <v>2</v>
      </c>
      <c r="D41" s="276">
        <v>373</v>
      </c>
      <c r="E41" s="243">
        <v>106305</v>
      </c>
      <c r="F41" s="243">
        <v>0</v>
      </c>
    </row>
    <row r="42" spans="1:17" x14ac:dyDescent="0.3">
      <c r="A42" s="243"/>
      <c r="B42" s="275" t="s">
        <v>219</v>
      </c>
      <c r="C42" s="275" t="s">
        <v>2</v>
      </c>
      <c r="D42" s="276">
        <v>86</v>
      </c>
      <c r="E42" s="243">
        <v>2150</v>
      </c>
      <c r="F42" s="243">
        <v>0</v>
      </c>
    </row>
    <row r="43" spans="1:17" x14ac:dyDescent="0.3">
      <c r="A43" s="243"/>
      <c r="B43" s="275" t="s">
        <v>220</v>
      </c>
      <c r="C43" s="275" t="s">
        <v>2</v>
      </c>
      <c r="D43" s="276">
        <v>1</v>
      </c>
      <c r="E43" s="243"/>
      <c r="F43" s="243">
        <v>0</v>
      </c>
      <c r="Q43">
        <v>0</v>
      </c>
    </row>
    <row r="44" spans="1:17" x14ac:dyDescent="0.3">
      <c r="A44" s="243"/>
      <c r="B44" s="261" t="s">
        <v>221</v>
      </c>
      <c r="C44" s="261" t="s">
        <v>2</v>
      </c>
      <c r="D44" s="263">
        <v>24</v>
      </c>
      <c r="E44" s="243"/>
      <c r="F44" s="243">
        <v>0</v>
      </c>
    </row>
    <row r="45" spans="1:17" x14ac:dyDescent="0.3">
      <c r="A45" s="243"/>
      <c r="B45" s="243"/>
      <c r="C45" s="243"/>
      <c r="D45" s="243"/>
      <c r="E45" s="243"/>
      <c r="F45" s="243">
        <v>0</v>
      </c>
    </row>
    <row r="46" spans="1:17" x14ac:dyDescent="0.3">
      <c r="A46" s="243"/>
      <c r="B46" s="243"/>
      <c r="C46" s="243"/>
      <c r="D46" s="243"/>
      <c r="E46" s="243"/>
      <c r="F46" s="243"/>
    </row>
    <row r="47" spans="1:17" x14ac:dyDescent="0.3">
      <c r="A47" s="243"/>
      <c r="B47" s="243"/>
      <c r="C47" s="243"/>
      <c r="D47" s="243"/>
      <c r="E47" s="243"/>
      <c r="F47" s="243"/>
    </row>
    <row r="48" spans="1:17" x14ac:dyDescent="0.3">
      <c r="A48" s="243"/>
      <c r="B48" s="243"/>
      <c r="C48" s="243"/>
      <c r="D48" s="243"/>
      <c r="E48" s="243"/>
      <c r="F48" s="243"/>
    </row>
    <row r="49" spans="1:6" x14ac:dyDescent="0.3">
      <c r="A49" s="243"/>
      <c r="B49" s="243"/>
      <c r="C49" s="243"/>
      <c r="D49" s="243"/>
      <c r="E49" s="243"/>
      <c r="F49" s="243"/>
    </row>
    <row r="50" spans="1:6" x14ac:dyDescent="0.3">
      <c r="A50" s="243"/>
      <c r="B50" s="243"/>
      <c r="C50" s="243"/>
      <c r="D50" s="243"/>
      <c r="E50" s="243"/>
      <c r="F50" s="243"/>
    </row>
    <row r="51" spans="1:6" x14ac:dyDescent="0.3">
      <c r="A51" s="243"/>
      <c r="B51" s="243"/>
      <c r="C51" s="243"/>
      <c r="D51" s="243"/>
      <c r="E51" s="243"/>
      <c r="F51" s="243"/>
    </row>
    <row r="52" spans="1:6" x14ac:dyDescent="0.3">
      <c r="A52" s="243"/>
      <c r="B52" s="243"/>
      <c r="C52" s="243"/>
      <c r="D52" s="243"/>
      <c r="E52" s="243"/>
      <c r="F52" s="243"/>
    </row>
    <row r="53" spans="1:6" x14ac:dyDescent="0.3">
      <c r="A53" s="243"/>
      <c r="B53" s="243"/>
      <c r="C53" s="243"/>
      <c r="D53" s="243"/>
      <c r="E53" s="243">
        <f>SUM(E33:E52)</f>
        <v>132025</v>
      </c>
      <c r="F53" s="243"/>
    </row>
    <row r="54" spans="1:6" x14ac:dyDescent="0.3">
      <c r="A54" s="243"/>
      <c r="B54" s="243"/>
      <c r="C54" s="243"/>
      <c r="D54" s="243"/>
      <c r="E54" s="243"/>
      <c r="F54" s="243"/>
    </row>
    <row r="55" spans="1:6" x14ac:dyDescent="0.3">
      <c r="A55" s="243"/>
      <c r="B55" s="243"/>
      <c r="C55" s="243"/>
      <c r="D55" s="243"/>
      <c r="E55" s="243"/>
      <c r="F55" s="243"/>
    </row>
    <row r="56" spans="1:6" x14ac:dyDescent="0.3">
      <c r="A56" s="243"/>
      <c r="B56" s="243"/>
      <c r="C56" s="243"/>
      <c r="D56" s="243"/>
      <c r="E56" s="243"/>
      <c r="F56" s="243">
        <f>SUM(F16:F55)</f>
        <v>360065</v>
      </c>
    </row>
    <row r="57" spans="1:6" x14ac:dyDescent="0.3">
      <c r="A57" s="243"/>
      <c r="B57" s="243"/>
      <c r="C57" s="243"/>
      <c r="D57" s="243"/>
      <c r="E57" s="243"/>
      <c r="F57" s="243"/>
    </row>
    <row r="58" spans="1:6" x14ac:dyDescent="0.3">
      <c r="A58" s="243"/>
      <c r="B58" s="243"/>
      <c r="C58" s="243"/>
      <c r="D58" s="243"/>
      <c r="E58" s="243"/>
      <c r="F58" s="243"/>
    </row>
    <row r="59" spans="1:6" x14ac:dyDescent="0.3">
      <c r="A59" s="243"/>
      <c r="B59" s="243"/>
      <c r="C59" s="243"/>
      <c r="D59" s="243"/>
      <c r="E59" s="243"/>
      <c r="F59" s="243"/>
    </row>
    <row r="60" spans="1:6" x14ac:dyDescent="0.3">
      <c r="A60" s="243"/>
      <c r="B60" s="243"/>
      <c r="C60" s="243"/>
      <c r="D60" s="243"/>
      <c r="E60" s="243"/>
      <c r="F60" s="243"/>
    </row>
    <row r="61" spans="1:6" x14ac:dyDescent="0.3">
      <c r="A61" s="243"/>
      <c r="B61" s="243"/>
      <c r="C61" s="243"/>
      <c r="D61" s="243"/>
      <c r="E61" s="243"/>
      <c r="F61" s="243"/>
    </row>
    <row r="62" spans="1:6" x14ac:dyDescent="0.3">
      <c r="A62" s="243"/>
      <c r="B62" s="243"/>
      <c r="C62" s="243"/>
      <c r="D62" s="243"/>
      <c r="E62" s="243"/>
      <c r="F62" s="243"/>
    </row>
    <row r="63" spans="1:6" x14ac:dyDescent="0.3">
      <c r="A63" s="243"/>
      <c r="B63" s="243"/>
      <c r="C63" s="243"/>
      <c r="D63" s="243"/>
      <c r="E63" s="243"/>
      <c r="F63" s="243"/>
    </row>
    <row r="64" spans="1:6" x14ac:dyDescent="0.3">
      <c r="A64" s="243"/>
      <c r="B64" s="243"/>
      <c r="C64" s="243"/>
      <c r="D64" s="243"/>
      <c r="E64" s="243"/>
      <c r="F64" s="243"/>
    </row>
    <row r="65" spans="1:6" x14ac:dyDescent="0.3">
      <c r="A65" s="243"/>
      <c r="B65" s="243"/>
      <c r="C65" s="243"/>
      <c r="D65" s="243"/>
      <c r="E65" s="243"/>
      <c r="F65" s="243"/>
    </row>
    <row r="66" spans="1:6" x14ac:dyDescent="0.3">
      <c r="A66" s="243"/>
      <c r="B66" s="243"/>
      <c r="C66" s="243"/>
      <c r="D66" s="243"/>
      <c r="E66" s="243"/>
      <c r="F66" s="243"/>
    </row>
  </sheetData>
  <mergeCells count="1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8666-CE74-4C7A-9E7F-F6D7FB3677A2}">
  <dimension ref="A1:Z91"/>
  <sheetViews>
    <sheetView tabSelected="1" topLeftCell="B5" zoomScale="70" zoomScaleNormal="70" workbookViewId="0">
      <selection activeCell="P7" sqref="P7"/>
    </sheetView>
  </sheetViews>
  <sheetFormatPr defaultRowHeight="14.4" x14ac:dyDescent="0.3"/>
  <cols>
    <col min="1" max="1" width="34.109375" customWidth="1"/>
    <col min="2" max="2" width="33.5546875" customWidth="1"/>
    <col min="3" max="3" width="14.88671875" customWidth="1"/>
    <col min="5" max="5" width="8.88671875" customWidth="1"/>
    <col min="6" max="6" width="25.33203125" customWidth="1"/>
    <col min="7" max="7" width="10.88671875" hidden="1" customWidth="1"/>
    <col min="8" max="8" width="8.88671875" customWidth="1"/>
    <col min="10" max="10" width="8.77734375" customWidth="1"/>
    <col min="11" max="11" width="8.88671875" hidden="1" customWidth="1"/>
    <col min="15" max="15" width="10" customWidth="1"/>
    <col min="16" max="16" width="7.21875" customWidth="1"/>
    <col min="19" max="19" width="13.33203125" bestFit="1" customWidth="1"/>
    <col min="21" max="21" width="7" customWidth="1"/>
    <col min="22" max="22" width="15.21875" customWidth="1"/>
  </cols>
  <sheetData>
    <row r="1" spans="1:26" ht="22.8" x14ac:dyDescent="0.4">
      <c r="A1" s="1"/>
      <c r="B1" s="2"/>
      <c r="C1" s="3"/>
      <c r="D1" s="1"/>
      <c r="E1" s="393" t="s">
        <v>5</v>
      </c>
      <c r="F1" s="393"/>
      <c r="G1" s="4"/>
    </row>
    <row r="2" spans="1:26" ht="22.8" x14ac:dyDescent="0.4">
      <c r="A2" s="1"/>
      <c r="B2" s="2"/>
      <c r="C2" s="3"/>
      <c r="D2" s="1"/>
      <c r="E2" s="236"/>
      <c r="F2" s="236"/>
      <c r="G2" s="4"/>
    </row>
    <row r="3" spans="1:26" ht="21" x14ac:dyDescent="0.4">
      <c r="A3" s="37"/>
      <c r="B3" s="51" t="s">
        <v>6</v>
      </c>
      <c r="C3" s="394" t="s">
        <v>34</v>
      </c>
      <c r="D3" s="394"/>
      <c r="E3" s="394"/>
      <c r="F3" s="394"/>
      <c r="G3" s="8"/>
    </row>
    <row r="4" spans="1:26" ht="21" x14ac:dyDescent="0.4">
      <c r="A4" s="37"/>
      <c r="B4" s="51"/>
      <c r="C4" s="237"/>
      <c r="D4" s="237"/>
      <c r="E4" s="77"/>
      <c r="F4" s="237"/>
      <c r="G4" s="8"/>
    </row>
    <row r="5" spans="1:26" ht="21" x14ac:dyDescent="0.4">
      <c r="A5" s="9"/>
      <c r="B5" s="52" t="s">
        <v>7</v>
      </c>
      <c r="C5" s="394" t="s">
        <v>34</v>
      </c>
      <c r="D5" s="394"/>
      <c r="E5" s="394"/>
      <c r="F5" s="394"/>
      <c r="G5" s="8"/>
    </row>
    <row r="6" spans="1:26" ht="21" x14ac:dyDescent="0.4">
      <c r="A6" s="9"/>
      <c r="B6" s="52"/>
      <c r="C6" s="74"/>
      <c r="D6" s="74"/>
      <c r="E6" s="74"/>
      <c r="F6" s="74"/>
      <c r="G6" s="8"/>
    </row>
    <row r="7" spans="1:26" ht="21" x14ac:dyDescent="0.3">
      <c r="A7" s="37"/>
      <c r="B7" s="53" t="s">
        <v>8</v>
      </c>
      <c r="C7" s="404" t="s">
        <v>20</v>
      </c>
      <c r="D7" s="404"/>
      <c r="E7" s="404"/>
      <c r="F7" s="404"/>
      <c r="G7" s="404"/>
    </row>
    <row r="8" spans="1:26" ht="21" x14ac:dyDescent="0.4">
      <c r="A8" s="9"/>
      <c r="B8" s="53" t="s">
        <v>9</v>
      </c>
      <c r="C8" s="394" t="s">
        <v>33</v>
      </c>
      <c r="D8" s="394"/>
      <c r="E8" s="394"/>
      <c r="F8" s="394"/>
      <c r="G8" s="8"/>
    </row>
    <row r="9" spans="1:26" ht="37.200000000000003" customHeight="1" x14ac:dyDescent="0.4">
      <c r="A9" s="9"/>
      <c r="B9" s="53"/>
      <c r="C9" s="394"/>
      <c r="D9" s="394"/>
      <c r="E9" s="394"/>
      <c r="F9" s="394"/>
      <c r="G9" s="8"/>
    </row>
    <row r="10" spans="1:26" ht="21" x14ac:dyDescent="0.4">
      <c r="A10" s="395" t="s">
        <v>44</v>
      </c>
      <c r="B10" s="395"/>
      <c r="C10" s="395"/>
      <c r="D10" s="395"/>
      <c r="E10" s="395"/>
      <c r="F10" s="395"/>
      <c r="G10" s="8"/>
    </row>
    <row r="11" spans="1:26" ht="28.2" thickBot="1" x14ac:dyDescent="0.45">
      <c r="A11" s="238"/>
      <c r="B11" s="437" t="s">
        <v>10</v>
      </c>
      <c r="C11" s="437"/>
      <c r="D11" s="437"/>
      <c r="E11" s="437"/>
      <c r="F11" s="437"/>
      <c r="G11" s="8"/>
    </row>
    <row r="12" spans="1:26" ht="15" thickBot="1" x14ac:dyDescent="0.35"/>
    <row r="13" spans="1:26" ht="15.6" x14ac:dyDescent="0.3">
      <c r="A13" s="484" t="s">
        <v>222</v>
      </c>
      <c r="B13" s="485"/>
      <c r="C13" s="485"/>
      <c r="D13" s="485"/>
      <c r="E13" s="485"/>
      <c r="F13" s="485"/>
      <c r="G13" s="486"/>
      <c r="H13" s="488" t="s">
        <v>223</v>
      </c>
      <c r="I13" s="488"/>
      <c r="J13" s="488"/>
      <c r="K13" s="489"/>
      <c r="L13" s="492" t="s">
        <v>224</v>
      </c>
      <c r="M13" s="492"/>
      <c r="N13" s="492"/>
      <c r="O13" s="493"/>
      <c r="P13" s="329"/>
      <c r="Q13" s="329"/>
      <c r="R13" s="329"/>
      <c r="S13" s="329"/>
      <c r="T13" s="329"/>
      <c r="U13" s="329"/>
      <c r="V13" s="329"/>
      <c r="W13" s="329"/>
      <c r="X13" s="330"/>
      <c r="Y13" s="322"/>
      <c r="Z13" s="323"/>
    </row>
    <row r="14" spans="1:26" ht="46.8" x14ac:dyDescent="0.3">
      <c r="A14" s="298" t="s">
        <v>225</v>
      </c>
      <c r="B14" s="299" t="s">
        <v>226</v>
      </c>
      <c r="C14" s="300" t="s">
        <v>227</v>
      </c>
      <c r="D14" s="301" t="s">
        <v>228</v>
      </c>
      <c r="E14" s="299" t="s">
        <v>229</v>
      </c>
      <c r="F14" s="299" t="s">
        <v>230</v>
      </c>
      <c r="G14" s="478"/>
      <c r="H14" s="299" t="s">
        <v>231</v>
      </c>
      <c r="I14" s="302" t="s">
        <v>232</v>
      </c>
      <c r="J14" s="303" t="s">
        <v>233</v>
      </c>
      <c r="K14" s="490"/>
      <c r="L14" s="302" t="s">
        <v>234</v>
      </c>
      <c r="M14" s="302" t="s">
        <v>235</v>
      </c>
      <c r="N14" s="299" t="s">
        <v>236</v>
      </c>
      <c r="O14" s="304" t="s">
        <v>237</v>
      </c>
      <c r="P14" s="331"/>
      <c r="Q14" s="331"/>
      <c r="R14" s="331"/>
      <c r="S14" s="331"/>
      <c r="T14" s="331"/>
      <c r="U14" s="331"/>
      <c r="V14" s="331"/>
      <c r="W14" s="331"/>
      <c r="X14" s="332"/>
      <c r="Y14" s="322"/>
      <c r="Z14" s="323"/>
    </row>
    <row r="15" spans="1:26" ht="31.2" x14ac:dyDescent="0.3">
      <c r="A15" s="280" t="s">
        <v>238</v>
      </c>
      <c r="B15" s="278"/>
      <c r="C15" s="305" t="s">
        <v>239</v>
      </c>
      <c r="D15" s="311">
        <v>10000</v>
      </c>
      <c r="E15" s="306">
        <v>4</v>
      </c>
      <c r="F15" s="279">
        <f t="shared" ref="F15:F21" si="0">E15*D15</f>
        <v>40000</v>
      </c>
      <c r="G15" s="478"/>
      <c r="H15" s="333"/>
      <c r="I15" s="333"/>
      <c r="J15" s="333"/>
      <c r="K15" s="490"/>
      <c r="L15" s="333"/>
      <c r="M15" s="333"/>
      <c r="N15" s="333"/>
      <c r="O15" s="334"/>
      <c r="P15" s="335"/>
      <c r="Q15" s="335"/>
      <c r="R15" s="335"/>
      <c r="S15" s="335"/>
      <c r="T15" s="335"/>
      <c r="U15" s="335"/>
      <c r="V15" s="335"/>
      <c r="W15" s="335"/>
      <c r="X15" s="336"/>
      <c r="Y15" s="322"/>
      <c r="Z15" s="323"/>
    </row>
    <row r="16" spans="1:26" ht="15.6" x14ac:dyDescent="0.3">
      <c r="A16" s="280" t="s">
        <v>240</v>
      </c>
      <c r="B16" s="278"/>
      <c r="C16" s="305"/>
      <c r="D16" s="311">
        <v>5600</v>
      </c>
      <c r="E16" s="306">
        <v>1</v>
      </c>
      <c r="F16" s="279">
        <f t="shared" si="0"/>
        <v>5600</v>
      </c>
      <c r="G16" s="478"/>
      <c r="H16" s="333"/>
      <c r="I16" s="333"/>
      <c r="J16" s="333"/>
      <c r="K16" s="490"/>
      <c r="L16" s="333"/>
      <c r="M16" s="333"/>
      <c r="N16" s="333"/>
      <c r="O16" s="334"/>
      <c r="P16" s="335"/>
      <c r="Q16" s="335"/>
      <c r="R16" s="335"/>
      <c r="S16" s="335"/>
      <c r="T16" s="335"/>
      <c r="U16" s="335"/>
      <c r="V16" s="335"/>
      <c r="W16" s="335"/>
      <c r="X16" s="336"/>
      <c r="Y16" s="322"/>
      <c r="Z16" s="323"/>
    </row>
    <row r="17" spans="1:26" ht="15.6" x14ac:dyDescent="0.3">
      <c r="A17" s="280" t="s">
        <v>241</v>
      </c>
      <c r="B17" s="278"/>
      <c r="C17" s="305"/>
      <c r="D17" s="311">
        <v>341</v>
      </c>
      <c r="E17" s="306">
        <v>4</v>
      </c>
      <c r="F17" s="279">
        <f t="shared" si="0"/>
        <v>1364</v>
      </c>
      <c r="G17" s="478"/>
      <c r="H17" s="333"/>
      <c r="I17" s="333"/>
      <c r="J17" s="333"/>
      <c r="K17" s="490"/>
      <c r="L17" s="333"/>
      <c r="M17" s="333"/>
      <c r="N17" s="333"/>
      <c r="O17" s="334"/>
      <c r="P17" s="335"/>
      <c r="Q17" s="335"/>
      <c r="R17" s="335"/>
      <c r="S17" s="335"/>
      <c r="T17" s="335"/>
      <c r="U17" s="335"/>
      <c r="V17" s="335"/>
      <c r="W17" s="335"/>
      <c r="X17" s="336"/>
      <c r="Y17" s="322"/>
      <c r="Z17" s="323"/>
    </row>
    <row r="18" spans="1:26" ht="15.6" x14ac:dyDescent="0.3">
      <c r="A18" s="280" t="s">
        <v>242</v>
      </c>
      <c r="B18" s="278"/>
      <c r="C18" s="305" t="s">
        <v>239</v>
      </c>
      <c r="D18" s="311">
        <v>18000</v>
      </c>
      <c r="E18" s="306">
        <v>4</v>
      </c>
      <c r="F18" s="279">
        <f t="shared" si="0"/>
        <v>72000</v>
      </c>
      <c r="G18" s="478"/>
      <c r="H18" s="333"/>
      <c r="I18" s="333"/>
      <c r="J18" s="333"/>
      <c r="K18" s="490"/>
      <c r="L18" s="333"/>
      <c r="M18" s="333"/>
      <c r="N18" s="333"/>
      <c r="O18" s="334"/>
      <c r="P18" s="335"/>
      <c r="Q18" s="335"/>
      <c r="R18" s="335"/>
      <c r="S18" s="335"/>
      <c r="T18" s="335"/>
      <c r="U18" s="335"/>
      <c r="V18" s="335"/>
      <c r="W18" s="335"/>
      <c r="X18" s="336"/>
      <c r="Y18" s="322"/>
      <c r="Z18" s="323"/>
    </row>
    <row r="19" spans="1:26" ht="15.6" x14ac:dyDescent="0.3">
      <c r="A19" s="280" t="s">
        <v>243</v>
      </c>
      <c r="B19" s="278"/>
      <c r="C19" s="305" t="s">
        <v>48</v>
      </c>
      <c r="D19" s="311">
        <v>250</v>
      </c>
      <c r="E19" s="306">
        <v>4</v>
      </c>
      <c r="F19" s="279">
        <f t="shared" si="0"/>
        <v>1000</v>
      </c>
      <c r="G19" s="478"/>
      <c r="H19" s="333"/>
      <c r="I19" s="333"/>
      <c r="J19" s="333"/>
      <c r="K19" s="490"/>
      <c r="L19" s="333"/>
      <c r="M19" s="333"/>
      <c r="N19" s="333"/>
      <c r="O19" s="334"/>
      <c r="P19" s="335"/>
      <c r="Q19" s="335"/>
      <c r="R19" s="335"/>
      <c r="S19" s="335"/>
      <c r="T19" s="335"/>
      <c r="U19" s="335"/>
      <c r="V19" s="335"/>
      <c r="W19" s="335"/>
      <c r="X19" s="336"/>
      <c r="Y19" s="322"/>
      <c r="Z19" s="323"/>
    </row>
    <row r="20" spans="1:26" ht="15.6" x14ac:dyDescent="0.3">
      <c r="A20" s="280" t="s">
        <v>244</v>
      </c>
      <c r="B20" s="278"/>
      <c r="C20" s="305" t="s">
        <v>48</v>
      </c>
      <c r="D20" s="311">
        <v>272</v>
      </c>
      <c r="E20" s="306">
        <v>4</v>
      </c>
      <c r="F20" s="279">
        <f t="shared" si="0"/>
        <v>1088</v>
      </c>
      <c r="G20" s="478"/>
      <c r="H20" s="333"/>
      <c r="I20" s="333"/>
      <c r="J20" s="333"/>
      <c r="K20" s="490"/>
      <c r="L20" s="333"/>
      <c r="M20" s="333"/>
      <c r="N20" s="333"/>
      <c r="O20" s="334"/>
      <c r="P20" s="335"/>
      <c r="Q20" s="335"/>
      <c r="R20" s="335"/>
      <c r="S20" s="335"/>
      <c r="T20" s="335"/>
      <c r="U20" s="335"/>
      <c r="V20" s="335"/>
      <c r="W20" s="335"/>
      <c r="X20" s="336"/>
      <c r="Y20" s="322"/>
      <c r="Z20" s="323"/>
    </row>
    <row r="21" spans="1:26" ht="15.6" x14ac:dyDescent="0.3">
      <c r="A21" s="280" t="s">
        <v>245</v>
      </c>
      <c r="B21" s="278"/>
      <c r="C21" s="305"/>
      <c r="D21" s="311">
        <v>278</v>
      </c>
      <c r="E21" s="306">
        <v>4</v>
      </c>
      <c r="F21" s="279">
        <f t="shared" si="0"/>
        <v>1112</v>
      </c>
      <c r="G21" s="478"/>
      <c r="H21" s="333"/>
      <c r="I21" s="333"/>
      <c r="J21" s="333"/>
      <c r="K21" s="490"/>
      <c r="L21" s="333"/>
      <c r="M21" s="333"/>
      <c r="N21" s="333"/>
      <c r="O21" s="334"/>
      <c r="P21" s="335"/>
      <c r="Q21" s="335"/>
      <c r="R21" s="335"/>
      <c r="S21" s="335"/>
      <c r="T21" s="335"/>
      <c r="U21" s="335"/>
      <c r="V21" s="335"/>
      <c r="W21" s="335"/>
      <c r="X21" s="336"/>
      <c r="Y21" s="322"/>
      <c r="Z21" s="323"/>
    </row>
    <row r="22" spans="1:26" ht="15.6" x14ac:dyDescent="0.3">
      <c r="A22" s="280"/>
      <c r="B22" s="278"/>
      <c r="C22" s="305"/>
      <c r="D22" s="311"/>
      <c r="E22" s="306"/>
      <c r="F22" s="279">
        <v>0</v>
      </c>
      <c r="G22" s="478"/>
      <c r="H22" s="333"/>
      <c r="I22" s="333"/>
      <c r="J22" s="333"/>
      <c r="K22" s="490"/>
      <c r="L22" s="333"/>
      <c r="M22" s="333"/>
      <c r="N22" s="333"/>
      <c r="O22" s="334"/>
      <c r="P22" s="335"/>
      <c r="Q22" s="335"/>
      <c r="R22" s="335"/>
      <c r="S22" s="335"/>
      <c r="T22" s="335"/>
      <c r="U22" s="335"/>
      <c r="V22" s="335"/>
      <c r="W22" s="335"/>
      <c r="X22" s="336"/>
      <c r="Y22" s="322"/>
      <c r="Z22" s="323"/>
    </row>
    <row r="23" spans="1:26" ht="15.6" x14ac:dyDescent="0.3">
      <c r="A23" s="280"/>
      <c r="B23" s="278" t="s">
        <v>246</v>
      </c>
      <c r="C23" s="305"/>
      <c r="D23" s="311">
        <f>SUM(D18:D22)</f>
        <v>18800</v>
      </c>
      <c r="E23" s="306"/>
      <c r="F23" s="279">
        <v>0</v>
      </c>
      <c r="G23" s="478"/>
      <c r="H23" s="333"/>
      <c r="I23" s="333"/>
      <c r="J23" s="333"/>
      <c r="K23" s="490"/>
      <c r="L23" s="333"/>
      <c r="M23" s="333"/>
      <c r="N23" s="333"/>
      <c r="O23" s="334"/>
      <c r="P23" s="335"/>
      <c r="Q23" s="335"/>
      <c r="R23" s="335"/>
      <c r="S23" s="335"/>
      <c r="T23" s="335"/>
      <c r="U23" s="335"/>
      <c r="V23" s="335"/>
      <c r="W23" s="335"/>
      <c r="X23" s="336"/>
      <c r="Y23" s="322"/>
      <c r="Z23" s="323"/>
    </row>
    <row r="24" spans="1:26" ht="15.6" x14ac:dyDescent="0.3">
      <c r="A24" s="280" t="s">
        <v>247</v>
      </c>
      <c r="B24" s="278"/>
      <c r="C24" s="305"/>
      <c r="D24" s="311"/>
      <c r="E24" s="306">
        <v>1</v>
      </c>
      <c r="F24" s="279">
        <f>E24*D24</f>
        <v>0</v>
      </c>
      <c r="G24" s="478"/>
      <c r="H24" s="333"/>
      <c r="I24" s="333"/>
      <c r="J24" s="333"/>
      <c r="K24" s="490"/>
      <c r="L24" s="333"/>
      <c r="M24" s="333"/>
      <c r="N24" s="333"/>
      <c r="O24" s="334"/>
      <c r="P24" s="335"/>
      <c r="Q24" s="335"/>
      <c r="R24" s="335"/>
      <c r="S24" s="335"/>
      <c r="T24" s="335"/>
      <c r="U24" s="335"/>
      <c r="V24" s="335"/>
      <c r="W24" s="335"/>
      <c r="X24" s="336"/>
      <c r="Y24" s="322"/>
      <c r="Z24" s="323"/>
    </row>
    <row r="25" spans="1:26" ht="15.6" x14ac:dyDescent="0.3">
      <c r="A25" s="280" t="s">
        <v>248</v>
      </c>
      <c r="B25" s="278"/>
      <c r="C25" s="305"/>
      <c r="D25" s="311">
        <v>272</v>
      </c>
      <c r="E25" s="306">
        <v>1</v>
      </c>
      <c r="F25" s="279">
        <f>E25*D25</f>
        <v>272</v>
      </c>
      <c r="G25" s="478"/>
      <c r="H25" s="333"/>
      <c r="I25" s="333"/>
      <c r="J25" s="333"/>
      <c r="K25" s="490"/>
      <c r="L25" s="333"/>
      <c r="M25" s="333"/>
      <c r="N25" s="333"/>
      <c r="O25" s="334"/>
      <c r="P25" s="335"/>
      <c r="Q25" s="335"/>
      <c r="R25" s="335"/>
      <c r="S25" s="335"/>
      <c r="T25" s="335"/>
      <c r="U25" s="335"/>
      <c r="V25" s="335"/>
      <c r="W25" s="335"/>
      <c r="X25" s="336"/>
      <c r="Y25" s="322"/>
      <c r="Z25" s="323"/>
    </row>
    <row r="26" spans="1:26" ht="15.6" x14ac:dyDescent="0.3">
      <c r="A26" s="280" t="s">
        <v>249</v>
      </c>
      <c r="B26" s="278"/>
      <c r="C26" s="305"/>
      <c r="D26" s="311">
        <v>250</v>
      </c>
      <c r="E26" s="306">
        <v>1</v>
      </c>
      <c r="F26" s="279">
        <f t="shared" ref="F26:F37" si="1">E26*D26</f>
        <v>250</v>
      </c>
      <c r="G26" s="478"/>
      <c r="H26" s="333"/>
      <c r="I26" s="333"/>
      <c r="J26" s="333"/>
      <c r="K26" s="490"/>
      <c r="L26" s="333"/>
      <c r="M26" s="333"/>
      <c r="N26" s="333"/>
      <c r="O26" s="334"/>
      <c r="P26" s="335"/>
      <c r="Q26" s="335"/>
      <c r="R26" s="335"/>
      <c r="S26" s="335"/>
      <c r="T26" s="335"/>
      <c r="U26" s="335"/>
      <c r="V26" s="335"/>
      <c r="W26" s="335"/>
      <c r="X26" s="336"/>
      <c r="Y26" s="322"/>
      <c r="Z26" s="323"/>
    </row>
    <row r="27" spans="1:26" ht="15.6" x14ac:dyDescent="0.3">
      <c r="A27" s="280" t="s">
        <v>250</v>
      </c>
      <c r="B27" s="278"/>
      <c r="C27" s="305"/>
      <c r="D27" s="311">
        <v>278</v>
      </c>
      <c r="E27" s="306">
        <v>1</v>
      </c>
      <c r="F27" s="279">
        <v>278</v>
      </c>
      <c r="G27" s="478"/>
      <c r="H27" s="333"/>
      <c r="I27" s="333"/>
      <c r="J27" s="333"/>
      <c r="K27" s="490"/>
      <c r="L27" s="333"/>
      <c r="M27" s="333"/>
      <c r="N27" s="333"/>
      <c r="O27" s="334"/>
      <c r="P27" s="335"/>
      <c r="Q27" s="335"/>
      <c r="R27" s="335"/>
      <c r="S27" s="335"/>
      <c r="T27" s="335"/>
      <c r="U27" s="335"/>
      <c r="V27" s="335"/>
      <c r="W27" s="335"/>
      <c r="X27" s="336"/>
      <c r="Y27" s="322"/>
      <c r="Z27" s="323"/>
    </row>
    <row r="28" spans="1:26" ht="15.6" x14ac:dyDescent="0.3">
      <c r="A28" s="280"/>
      <c r="B28" s="278" t="s">
        <v>251</v>
      </c>
      <c r="C28" s="305"/>
      <c r="D28" s="311"/>
      <c r="E28" s="306"/>
      <c r="F28" s="279">
        <f t="shared" si="1"/>
        <v>0</v>
      </c>
      <c r="G28" s="478"/>
      <c r="H28" s="333"/>
      <c r="I28" s="333"/>
      <c r="J28" s="333"/>
      <c r="K28" s="490"/>
      <c r="L28" s="333"/>
      <c r="M28" s="333"/>
      <c r="N28" s="333"/>
      <c r="O28" s="334"/>
      <c r="P28" s="335"/>
      <c r="Q28" s="335"/>
      <c r="R28" s="335"/>
      <c r="S28" s="335"/>
      <c r="T28" s="335"/>
      <c r="U28" s="335"/>
      <c r="V28" s="335"/>
      <c r="W28" s="335"/>
      <c r="X28" s="336"/>
      <c r="Y28" s="322"/>
      <c r="Z28" s="323"/>
    </row>
    <row r="29" spans="1:26" ht="15.6" x14ac:dyDescent="0.3">
      <c r="A29" s="280"/>
      <c r="B29" s="278"/>
      <c r="C29" s="305"/>
      <c r="D29" s="311">
        <v>19600</v>
      </c>
      <c r="E29" s="306">
        <v>3</v>
      </c>
      <c r="F29" s="279">
        <f t="shared" si="1"/>
        <v>58800</v>
      </c>
      <c r="G29" s="478"/>
      <c r="H29" s="333"/>
      <c r="I29" s="333"/>
      <c r="J29" s="333"/>
      <c r="K29" s="490"/>
      <c r="L29" s="333"/>
      <c r="M29" s="333"/>
      <c r="N29" s="333"/>
      <c r="O29" s="334"/>
      <c r="P29" s="335"/>
      <c r="Q29" s="335"/>
      <c r="R29" s="335"/>
      <c r="S29" s="335"/>
      <c r="T29" s="335"/>
      <c r="U29" s="335"/>
      <c r="V29" s="335"/>
      <c r="W29" s="335"/>
      <c r="X29" s="336"/>
      <c r="Y29" s="322"/>
      <c r="Z29" s="323"/>
    </row>
    <row r="30" spans="1:26" ht="15.6" x14ac:dyDescent="0.3">
      <c r="A30" s="280" t="s">
        <v>252</v>
      </c>
      <c r="B30" s="278"/>
      <c r="C30" s="305"/>
      <c r="D30" s="311">
        <v>230</v>
      </c>
      <c r="E30" s="306">
        <v>3</v>
      </c>
      <c r="F30" s="279">
        <f t="shared" si="1"/>
        <v>690</v>
      </c>
      <c r="G30" s="478"/>
      <c r="H30" s="333"/>
      <c r="I30" s="333"/>
      <c r="J30" s="333"/>
      <c r="K30" s="490"/>
      <c r="L30" s="333"/>
      <c r="M30" s="333"/>
      <c r="N30" s="333"/>
      <c r="O30" s="334"/>
      <c r="P30" s="335"/>
      <c r="Q30" s="335"/>
      <c r="R30" s="335"/>
      <c r="S30" s="335"/>
      <c r="T30" s="335"/>
      <c r="U30" s="335"/>
      <c r="V30" s="335"/>
      <c r="W30" s="335"/>
      <c r="X30" s="336"/>
      <c r="Y30" s="322"/>
      <c r="Z30" s="323"/>
    </row>
    <row r="31" spans="1:26" ht="15.6" x14ac:dyDescent="0.3">
      <c r="A31" s="280" t="s">
        <v>253</v>
      </c>
      <c r="B31" s="278"/>
      <c r="C31" s="305"/>
      <c r="D31" s="311">
        <v>576</v>
      </c>
      <c r="E31" s="306">
        <v>3</v>
      </c>
      <c r="F31" s="279">
        <f t="shared" si="1"/>
        <v>1728</v>
      </c>
      <c r="G31" s="478"/>
      <c r="H31" s="333"/>
      <c r="I31" s="333"/>
      <c r="J31" s="333"/>
      <c r="K31" s="490"/>
      <c r="L31" s="333"/>
      <c r="M31" s="333"/>
      <c r="N31" s="333"/>
      <c r="O31" s="334"/>
      <c r="P31" s="335"/>
      <c r="Q31" s="335"/>
      <c r="R31" s="335"/>
      <c r="S31" s="335"/>
      <c r="T31" s="335"/>
      <c r="U31" s="335"/>
      <c r="V31" s="335"/>
      <c r="W31" s="335"/>
      <c r="X31" s="336"/>
      <c r="Y31" s="322"/>
      <c r="Z31" s="323"/>
    </row>
    <row r="32" spans="1:26" ht="15.6" x14ac:dyDescent="0.3">
      <c r="A32" s="280" t="s">
        <v>254</v>
      </c>
      <c r="B32" s="278"/>
      <c r="C32" s="305"/>
      <c r="D32" s="311">
        <v>246</v>
      </c>
      <c r="E32" s="306">
        <v>3</v>
      </c>
      <c r="F32" s="279">
        <f t="shared" si="1"/>
        <v>738</v>
      </c>
      <c r="G32" s="478"/>
      <c r="H32" s="333"/>
      <c r="I32" s="333"/>
      <c r="J32" s="333"/>
      <c r="K32" s="490"/>
      <c r="L32" s="333"/>
      <c r="M32" s="333"/>
      <c r="N32" s="333"/>
      <c r="O32" s="334"/>
      <c r="P32" s="335"/>
      <c r="Q32" s="335"/>
      <c r="R32" s="335"/>
      <c r="S32" s="335"/>
      <c r="T32" s="335"/>
      <c r="U32" s="335"/>
      <c r="V32" s="335"/>
      <c r="W32" s="335"/>
      <c r="X32" s="336"/>
      <c r="Y32" s="322"/>
      <c r="Z32" s="323"/>
    </row>
    <row r="33" spans="1:26" ht="15.6" x14ac:dyDescent="0.3">
      <c r="A33" s="280"/>
      <c r="B33" s="278" t="s">
        <v>255</v>
      </c>
      <c r="C33" s="305"/>
      <c r="D33" s="311"/>
      <c r="E33" s="306"/>
      <c r="F33" s="279">
        <f t="shared" si="1"/>
        <v>0</v>
      </c>
      <c r="G33" s="478"/>
      <c r="H33" s="333"/>
      <c r="I33" s="333"/>
      <c r="J33" s="333"/>
      <c r="K33" s="490"/>
      <c r="L33" s="333"/>
      <c r="M33" s="333"/>
      <c r="N33" s="333"/>
      <c r="O33" s="334"/>
      <c r="P33" s="335"/>
      <c r="Q33" s="335"/>
      <c r="R33" s="335"/>
      <c r="S33" s="335"/>
      <c r="T33" s="335"/>
      <c r="U33" s="335"/>
      <c r="V33" s="335"/>
      <c r="W33" s="335"/>
      <c r="X33" s="336"/>
      <c r="Y33" s="322"/>
      <c r="Z33" s="323"/>
    </row>
    <row r="34" spans="1:26" ht="15.6" x14ac:dyDescent="0.3">
      <c r="A34" s="280" t="s">
        <v>255</v>
      </c>
      <c r="B34" s="278"/>
      <c r="C34" s="305"/>
      <c r="D34" s="311">
        <f>SUM(D29:D33)</f>
        <v>20652</v>
      </c>
      <c r="E34" s="306">
        <v>4</v>
      </c>
      <c r="F34" s="279">
        <f t="shared" si="1"/>
        <v>82608</v>
      </c>
      <c r="G34" s="478"/>
      <c r="H34" s="333"/>
      <c r="I34" s="333"/>
      <c r="J34" s="333"/>
      <c r="K34" s="490"/>
      <c r="L34" s="333"/>
      <c r="M34" s="333"/>
      <c r="N34" s="333"/>
      <c r="O34" s="334"/>
      <c r="P34" s="335"/>
      <c r="Q34" s="335"/>
      <c r="R34" s="335"/>
      <c r="S34" s="335"/>
      <c r="T34" s="335"/>
      <c r="U34" s="335"/>
      <c r="V34" s="335"/>
      <c r="W34" s="335"/>
      <c r="X34" s="336"/>
      <c r="Y34" s="322"/>
      <c r="Z34" s="323"/>
    </row>
    <row r="35" spans="1:26" ht="15.6" x14ac:dyDescent="0.3">
      <c r="A35" s="280" t="s">
        <v>256</v>
      </c>
      <c r="B35" s="278"/>
      <c r="C35" s="305"/>
      <c r="D35" s="311">
        <v>204</v>
      </c>
      <c r="E35" s="306">
        <v>4</v>
      </c>
      <c r="F35" s="279">
        <f t="shared" si="1"/>
        <v>816</v>
      </c>
      <c r="G35" s="478"/>
      <c r="H35" s="333"/>
      <c r="I35" s="333"/>
      <c r="J35" s="333"/>
      <c r="K35" s="490"/>
      <c r="L35" s="333"/>
      <c r="M35" s="333"/>
      <c r="N35" s="333"/>
      <c r="O35" s="334"/>
      <c r="P35" s="335"/>
      <c r="Q35" s="335"/>
      <c r="R35" s="335"/>
      <c r="S35" s="335"/>
      <c r="T35" s="335"/>
      <c r="U35" s="335"/>
      <c r="V35" s="335"/>
      <c r="W35" s="335"/>
      <c r="X35" s="336"/>
      <c r="Y35" s="322"/>
      <c r="Z35" s="323"/>
    </row>
    <row r="36" spans="1:26" ht="15.6" x14ac:dyDescent="0.3">
      <c r="A36" s="280" t="s">
        <v>257</v>
      </c>
      <c r="B36" s="278"/>
      <c r="C36" s="305"/>
      <c r="D36" s="311">
        <v>12</v>
      </c>
      <c r="E36" s="306">
        <v>4</v>
      </c>
      <c r="F36" s="279">
        <f t="shared" si="1"/>
        <v>48</v>
      </c>
      <c r="G36" s="478"/>
      <c r="H36" s="333"/>
      <c r="I36" s="333"/>
      <c r="J36" s="333"/>
      <c r="K36" s="490"/>
      <c r="L36" s="333"/>
      <c r="M36" s="333"/>
      <c r="N36" s="333"/>
      <c r="O36" s="334"/>
      <c r="P36" s="335"/>
      <c r="Q36" s="335"/>
      <c r="R36" s="335"/>
      <c r="S36" s="335"/>
      <c r="T36" s="335"/>
      <c r="U36" s="335"/>
      <c r="V36" s="335"/>
      <c r="W36" s="335"/>
      <c r="X36" s="336"/>
      <c r="Y36" s="322"/>
      <c r="Z36" s="323"/>
    </row>
    <row r="37" spans="1:26" ht="15.6" x14ac:dyDescent="0.3">
      <c r="A37" s="280" t="s">
        <v>258</v>
      </c>
      <c r="B37" s="278"/>
      <c r="C37" s="305"/>
      <c r="D37" s="311">
        <v>1252</v>
      </c>
      <c r="E37" s="306">
        <v>4</v>
      </c>
      <c r="F37" s="279">
        <f t="shared" si="1"/>
        <v>5008</v>
      </c>
      <c r="G37" s="478"/>
      <c r="H37" s="333"/>
      <c r="I37" s="333"/>
      <c r="J37" s="333"/>
      <c r="K37" s="490"/>
      <c r="L37" s="333"/>
      <c r="M37" s="333"/>
      <c r="N37" s="333"/>
      <c r="O37" s="334"/>
      <c r="P37" s="335"/>
      <c r="Q37" s="335"/>
      <c r="R37" s="335"/>
      <c r="S37" s="335"/>
      <c r="T37" s="335"/>
      <c r="U37" s="335"/>
      <c r="V37" s="335"/>
      <c r="W37" s="335"/>
      <c r="X37" s="336"/>
      <c r="Y37" s="322"/>
      <c r="Z37" s="323"/>
    </row>
    <row r="38" spans="1:26" ht="15.6" x14ac:dyDescent="0.3">
      <c r="A38" s="280"/>
      <c r="B38" s="278"/>
      <c r="C38" s="305"/>
      <c r="D38" s="311"/>
      <c r="E38" s="306"/>
      <c r="F38" s="279"/>
      <c r="G38" s="478"/>
      <c r="H38" s="333"/>
      <c r="I38" s="333"/>
      <c r="J38" s="333"/>
      <c r="K38" s="490"/>
      <c r="L38" s="333"/>
      <c r="M38" s="333"/>
      <c r="N38" s="333"/>
      <c r="O38" s="334"/>
      <c r="P38" s="335"/>
      <c r="Q38" s="335"/>
      <c r="R38" s="335"/>
      <c r="S38" s="335"/>
      <c r="T38" s="335"/>
      <c r="U38" s="335"/>
      <c r="V38" s="335"/>
      <c r="W38" s="335"/>
      <c r="X38" s="336"/>
      <c r="Y38" s="322"/>
      <c r="Z38" s="323"/>
    </row>
    <row r="39" spans="1:26" ht="15.6" hidden="1" x14ac:dyDescent="0.3">
      <c r="A39" s="280"/>
      <c r="B39" s="278"/>
      <c r="C39" s="305"/>
      <c r="D39" s="311"/>
      <c r="E39" s="306"/>
      <c r="F39" s="279"/>
      <c r="G39" s="478"/>
      <c r="H39" s="333"/>
      <c r="I39" s="333"/>
      <c r="J39" s="333"/>
      <c r="K39" s="490"/>
      <c r="L39" s="333"/>
      <c r="M39" s="333"/>
      <c r="N39" s="333"/>
      <c r="O39" s="334"/>
      <c r="P39" s="335"/>
      <c r="Q39" s="335"/>
      <c r="R39" s="335"/>
      <c r="S39" s="335"/>
      <c r="T39" s="335"/>
      <c r="U39" s="335"/>
      <c r="V39" s="335"/>
      <c r="W39" s="335"/>
      <c r="X39" s="336"/>
      <c r="Y39" s="322"/>
      <c r="Z39" s="323"/>
    </row>
    <row r="40" spans="1:26" ht="15.6" hidden="1" x14ac:dyDescent="0.3">
      <c r="A40" s="280"/>
      <c r="B40" s="278"/>
      <c r="C40" s="305"/>
      <c r="D40" s="311"/>
      <c r="E40" s="306"/>
      <c r="F40" s="279"/>
      <c r="G40" s="478"/>
      <c r="H40" s="333"/>
      <c r="I40" s="333"/>
      <c r="J40" s="333"/>
      <c r="K40" s="490"/>
      <c r="L40" s="333"/>
      <c r="M40" s="333"/>
      <c r="N40" s="333"/>
      <c r="O40" s="334"/>
      <c r="P40" s="335"/>
      <c r="Q40" s="335"/>
      <c r="R40" s="335"/>
      <c r="S40" s="335"/>
      <c r="T40" s="335"/>
      <c r="U40" s="335"/>
      <c r="V40" s="337"/>
      <c r="W40" s="335"/>
      <c r="X40" s="336"/>
      <c r="Y40" s="322"/>
      <c r="Z40" s="323"/>
    </row>
    <row r="41" spans="1:26" ht="15.6" hidden="1" x14ac:dyDescent="0.3">
      <c r="A41" s="280"/>
      <c r="B41" s="278"/>
      <c r="C41" s="305"/>
      <c r="D41" s="311"/>
      <c r="E41" s="306"/>
      <c r="F41" s="279"/>
      <c r="G41" s="478"/>
      <c r="H41" s="333"/>
      <c r="I41" s="333"/>
      <c r="J41" s="333"/>
      <c r="K41" s="490"/>
      <c r="L41" s="333"/>
      <c r="M41" s="333"/>
      <c r="N41" s="333"/>
      <c r="O41" s="334"/>
      <c r="P41" s="335"/>
      <c r="Q41" s="335"/>
      <c r="R41" s="335"/>
      <c r="S41" s="335"/>
      <c r="T41" s="335"/>
      <c r="U41" s="335"/>
      <c r="V41" s="337"/>
      <c r="W41" s="335"/>
      <c r="X41" s="336"/>
      <c r="Y41" s="322"/>
      <c r="Z41" s="323"/>
    </row>
    <row r="42" spans="1:26" ht="15.6" hidden="1" x14ac:dyDescent="0.3">
      <c r="A42" s="280"/>
      <c r="B42" s="478" t="s">
        <v>32</v>
      </c>
      <c r="C42" s="479"/>
      <c r="D42" s="480"/>
      <c r="E42" s="481"/>
      <c r="F42" s="482"/>
      <c r="G42" s="478"/>
      <c r="H42" s="333"/>
      <c r="I42" s="333"/>
      <c r="J42" s="333"/>
      <c r="K42" s="490"/>
      <c r="L42" s="333"/>
      <c r="M42" s="333"/>
      <c r="N42" s="333"/>
      <c r="O42" s="334"/>
      <c r="P42" s="335"/>
      <c r="Q42" s="335"/>
      <c r="R42" s="335"/>
      <c r="S42" s="335"/>
      <c r="T42" s="335"/>
      <c r="U42" s="335"/>
      <c r="V42" s="337"/>
      <c r="W42" s="335"/>
      <c r="X42" s="336"/>
      <c r="Y42" s="322"/>
      <c r="Z42" s="323"/>
    </row>
    <row r="43" spans="1:26" ht="15.6" hidden="1" x14ac:dyDescent="0.3">
      <c r="A43" s="280"/>
      <c r="B43" s="478"/>
      <c r="C43" s="479"/>
      <c r="D43" s="480"/>
      <c r="E43" s="481"/>
      <c r="F43" s="482"/>
      <c r="G43" s="478"/>
      <c r="H43" s="333"/>
      <c r="I43" s="333"/>
      <c r="J43" s="333"/>
      <c r="K43" s="490"/>
      <c r="L43" s="333"/>
      <c r="M43" s="333"/>
      <c r="N43" s="333"/>
      <c r="O43" s="334"/>
      <c r="P43" s="335"/>
      <c r="Q43" s="335"/>
      <c r="R43" s="335"/>
      <c r="S43" s="335"/>
      <c r="T43" s="335"/>
      <c r="U43" s="335"/>
      <c r="V43" s="337"/>
      <c r="W43" s="335"/>
      <c r="X43" s="336"/>
      <c r="Y43" s="322"/>
      <c r="Z43" s="323"/>
    </row>
    <row r="44" spans="1:26" ht="15.6" hidden="1" x14ac:dyDescent="0.3">
      <c r="A44" s="280"/>
      <c r="B44" s="478"/>
      <c r="C44" s="479"/>
      <c r="D44" s="480"/>
      <c r="E44" s="481"/>
      <c r="F44" s="482"/>
      <c r="G44" s="478"/>
      <c r="H44" s="333"/>
      <c r="I44" s="333"/>
      <c r="J44" s="333"/>
      <c r="K44" s="490"/>
      <c r="L44" s="333"/>
      <c r="M44" s="338"/>
      <c r="N44" s="333"/>
      <c r="O44" s="334"/>
      <c r="P44" s="335"/>
      <c r="Q44" s="335"/>
      <c r="R44" s="335"/>
      <c r="S44" s="335"/>
      <c r="T44" s="335"/>
      <c r="U44" s="335"/>
      <c r="V44" s="337"/>
      <c r="W44" s="335"/>
      <c r="X44" s="336"/>
      <c r="Y44" s="322"/>
      <c r="Z44" s="323"/>
    </row>
    <row r="45" spans="1:26" ht="15.6" x14ac:dyDescent="0.3">
      <c r="A45" s="280" t="s">
        <v>259</v>
      </c>
      <c r="B45" s="307" t="s">
        <v>260</v>
      </c>
      <c r="C45" s="305" t="s">
        <v>261</v>
      </c>
      <c r="D45" s="311">
        <v>6640</v>
      </c>
      <c r="E45" s="308">
        <v>4.5</v>
      </c>
      <c r="F45" s="279">
        <f t="shared" ref="F45:F63" si="2">E45*D45</f>
        <v>29880</v>
      </c>
      <c r="G45" s="478"/>
      <c r="H45" s="311">
        <v>5312</v>
      </c>
      <c r="I45" s="339">
        <v>2.5</v>
      </c>
      <c r="J45" s="311">
        <f>I45*H45</f>
        <v>13280</v>
      </c>
      <c r="K45" s="490"/>
      <c r="L45" s="340">
        <v>0.18</v>
      </c>
      <c r="M45" s="340">
        <v>0.15</v>
      </c>
      <c r="N45" s="341">
        <v>0.25</v>
      </c>
      <c r="O45" s="342">
        <v>1752</v>
      </c>
      <c r="P45" s="335"/>
      <c r="Q45" s="335"/>
      <c r="R45" s="335"/>
      <c r="S45" s="335"/>
      <c r="T45" s="335"/>
      <c r="U45" s="335"/>
      <c r="V45" s="337"/>
      <c r="W45" s="335"/>
      <c r="X45" s="336"/>
      <c r="Y45" s="322"/>
      <c r="Z45" s="323"/>
    </row>
    <row r="46" spans="1:26" ht="15.6" x14ac:dyDescent="0.3">
      <c r="A46" s="280" t="s">
        <v>262</v>
      </c>
      <c r="B46" s="307"/>
      <c r="C46" s="305"/>
      <c r="D46" s="311">
        <v>32</v>
      </c>
      <c r="E46" s="308"/>
      <c r="F46" s="279"/>
      <c r="G46" s="478"/>
      <c r="H46" s="311"/>
      <c r="I46" s="339"/>
      <c r="J46" s="311"/>
      <c r="K46" s="490"/>
      <c r="L46" s="340"/>
      <c r="M46" s="340"/>
      <c r="N46" s="341"/>
      <c r="O46" s="342"/>
      <c r="P46" s="335"/>
      <c r="Q46" s="335"/>
      <c r="R46" s="335"/>
      <c r="S46" s="335"/>
      <c r="T46" s="335"/>
      <c r="U46" s="335"/>
      <c r="V46" s="337"/>
      <c r="W46" s="335"/>
      <c r="X46" s="336"/>
      <c r="Y46" s="322"/>
      <c r="Z46" s="323"/>
    </row>
    <row r="47" spans="1:26" ht="15.6" x14ac:dyDescent="0.3">
      <c r="A47" s="280" t="s">
        <v>263</v>
      </c>
      <c r="B47" s="307" t="s">
        <v>264</v>
      </c>
      <c r="C47" s="305" t="s">
        <v>261</v>
      </c>
      <c r="D47" s="311">
        <v>2688.75</v>
      </c>
      <c r="E47" s="309">
        <v>10</v>
      </c>
      <c r="F47" s="279">
        <f t="shared" si="2"/>
        <v>26887.5</v>
      </c>
      <c r="G47" s="478"/>
      <c r="H47" s="311">
        <v>2151</v>
      </c>
      <c r="I47" s="311">
        <v>3</v>
      </c>
      <c r="J47" s="311">
        <f>I47*H47</f>
        <v>6453</v>
      </c>
      <c r="K47" s="490"/>
      <c r="L47" s="340">
        <v>0.21</v>
      </c>
      <c r="M47" s="340">
        <v>0.23</v>
      </c>
      <c r="N47" s="341">
        <v>0.25</v>
      </c>
      <c r="O47" s="342">
        <v>946.44</v>
      </c>
      <c r="P47" s="335"/>
      <c r="Q47" s="335"/>
      <c r="R47" s="335"/>
      <c r="S47" s="335"/>
      <c r="T47" s="335"/>
      <c r="U47" s="335"/>
      <c r="V47" s="337"/>
      <c r="W47" s="335"/>
      <c r="X47" s="336"/>
      <c r="Y47" s="322"/>
      <c r="Z47" s="323"/>
    </row>
    <row r="48" spans="1:26" ht="20.399999999999999" x14ac:dyDescent="0.3">
      <c r="A48" s="280" t="s">
        <v>265</v>
      </c>
      <c r="B48" s="307" t="s">
        <v>266</v>
      </c>
      <c r="C48" s="305" t="s">
        <v>261</v>
      </c>
      <c r="D48" s="311">
        <v>462</v>
      </c>
      <c r="E48" s="309">
        <v>50</v>
      </c>
      <c r="F48" s="279">
        <f t="shared" si="2"/>
        <v>23100</v>
      </c>
      <c r="G48" s="478"/>
      <c r="H48" s="311">
        <v>420</v>
      </c>
      <c r="I48" s="311">
        <v>10</v>
      </c>
      <c r="J48" s="311">
        <f>H48*I48</f>
        <v>4200</v>
      </c>
      <c r="K48" s="490"/>
      <c r="L48" s="340">
        <v>0.47</v>
      </c>
      <c r="M48" s="339">
        <v>1.3</v>
      </c>
      <c r="N48" s="341">
        <v>0.1</v>
      </c>
      <c r="O48" s="343">
        <v>743.4</v>
      </c>
      <c r="P48" s="344" t="s">
        <v>299</v>
      </c>
      <c r="Q48" s="345">
        <v>1328</v>
      </c>
      <c r="R48" s="335">
        <v>4.5</v>
      </c>
      <c r="S48" s="345">
        <f>R48*Q48</f>
        <v>5976</v>
      </c>
      <c r="T48" s="335">
        <v>796.8</v>
      </c>
      <c r="U48" s="346">
        <v>4.5</v>
      </c>
      <c r="V48" s="347">
        <f>T48*U48</f>
        <v>3585.6</v>
      </c>
      <c r="W48" s="335"/>
      <c r="X48" s="348">
        <v>0.15</v>
      </c>
      <c r="Y48" s="324"/>
      <c r="Z48" s="323"/>
    </row>
    <row r="49" spans="1:26" ht="20.399999999999999" x14ac:dyDescent="0.3">
      <c r="A49" s="280" t="s">
        <v>267</v>
      </c>
      <c r="B49" s="307" t="s">
        <v>268</v>
      </c>
      <c r="C49" s="305" t="s">
        <v>261</v>
      </c>
      <c r="D49" s="326">
        <v>190.3</v>
      </c>
      <c r="E49" s="309">
        <v>16</v>
      </c>
      <c r="F49" s="279">
        <f>E49*D49</f>
        <v>3044.8</v>
      </c>
      <c r="G49" s="478"/>
      <c r="H49" s="311">
        <v>173</v>
      </c>
      <c r="I49" s="311">
        <v>8</v>
      </c>
      <c r="J49" s="311">
        <f>I49*H49</f>
        <v>1384</v>
      </c>
      <c r="K49" s="490"/>
      <c r="L49" s="340">
        <v>0.32</v>
      </c>
      <c r="M49" s="339">
        <v>0.9</v>
      </c>
      <c r="N49" s="341">
        <v>0.1</v>
      </c>
      <c r="O49" s="343">
        <v>211.06</v>
      </c>
      <c r="P49" s="349"/>
      <c r="Q49" s="345"/>
      <c r="R49" s="335"/>
      <c r="S49" s="345"/>
      <c r="T49" s="335"/>
      <c r="U49" s="335"/>
      <c r="V49" s="337"/>
      <c r="W49" s="335"/>
      <c r="X49" s="336"/>
      <c r="Y49" s="322"/>
      <c r="Z49" s="323"/>
    </row>
    <row r="50" spans="1:26" ht="15.6" x14ac:dyDescent="0.3">
      <c r="A50" s="280" t="s">
        <v>269</v>
      </c>
      <c r="B50" s="307"/>
      <c r="C50" s="305"/>
      <c r="D50" s="311">
        <v>47</v>
      </c>
      <c r="E50" s="310"/>
      <c r="F50" s="279"/>
      <c r="G50" s="478"/>
      <c r="H50" s="311"/>
      <c r="I50" s="311"/>
      <c r="J50" s="311"/>
      <c r="K50" s="490"/>
      <c r="L50" s="340"/>
      <c r="M50" s="339"/>
      <c r="N50" s="341"/>
      <c r="O50" s="343"/>
      <c r="P50" s="344">
        <v>2251</v>
      </c>
      <c r="Q50" s="345">
        <v>537.75</v>
      </c>
      <c r="R50" s="335">
        <v>10</v>
      </c>
      <c r="S50" s="345">
        <f>R50*Q50</f>
        <v>5377.5</v>
      </c>
      <c r="T50" s="335">
        <v>337.65</v>
      </c>
      <c r="U50" s="335">
        <v>10</v>
      </c>
      <c r="V50" s="337">
        <f>U50*T50</f>
        <v>3376.5</v>
      </c>
      <c r="W50" s="335"/>
      <c r="X50" s="348">
        <v>0.15</v>
      </c>
      <c r="Y50" s="322"/>
      <c r="Z50" s="323"/>
    </row>
    <row r="51" spans="1:26" ht="15.6" x14ac:dyDescent="0.3">
      <c r="A51" s="280" t="s">
        <v>270</v>
      </c>
      <c r="B51" s="307" t="s">
        <v>271</v>
      </c>
      <c r="C51" s="305"/>
      <c r="D51" s="311">
        <v>180</v>
      </c>
      <c r="E51" s="309">
        <v>30</v>
      </c>
      <c r="F51" s="279">
        <f>E51*D51</f>
        <v>5400</v>
      </c>
      <c r="G51" s="478"/>
      <c r="H51" s="311">
        <v>164</v>
      </c>
      <c r="I51" s="311">
        <v>10</v>
      </c>
      <c r="J51" s="311">
        <f>I51*H51</f>
        <v>1640</v>
      </c>
      <c r="K51" s="490"/>
      <c r="L51" s="340">
        <v>1.4</v>
      </c>
      <c r="M51" s="339">
        <v>1.4</v>
      </c>
      <c r="N51" s="341">
        <v>0.1</v>
      </c>
      <c r="O51" s="343">
        <v>459.2</v>
      </c>
      <c r="P51" s="344">
        <v>420</v>
      </c>
      <c r="Q51" s="345">
        <v>32</v>
      </c>
      <c r="R51" s="335">
        <v>50</v>
      </c>
      <c r="S51" s="350">
        <f>R51*Q51</f>
        <v>1600</v>
      </c>
      <c r="T51" s="335">
        <v>42</v>
      </c>
      <c r="U51" s="335">
        <v>50</v>
      </c>
      <c r="V51" s="347">
        <f t="shared" ref="V51" si="3">T51*U51</f>
        <v>2100</v>
      </c>
      <c r="W51" s="335"/>
      <c r="X51" s="348">
        <v>0.1</v>
      </c>
      <c r="Y51" s="322"/>
      <c r="Z51" s="323"/>
    </row>
    <row r="52" spans="1:26" ht="20.399999999999999" x14ac:dyDescent="0.3">
      <c r="A52" s="280" t="s">
        <v>272</v>
      </c>
      <c r="B52" s="307" t="s">
        <v>273</v>
      </c>
      <c r="C52" s="305" t="s">
        <v>261</v>
      </c>
      <c r="D52" s="311">
        <v>150</v>
      </c>
      <c r="E52" s="309">
        <v>19</v>
      </c>
      <c r="F52" s="279">
        <v>2850</v>
      </c>
      <c r="G52" s="478"/>
      <c r="H52" s="311">
        <v>150</v>
      </c>
      <c r="I52" s="311">
        <v>8</v>
      </c>
      <c r="J52" s="311">
        <f>I52*H52</f>
        <v>1200</v>
      </c>
      <c r="K52" s="490"/>
      <c r="L52" s="339">
        <v>1.1000000000000001</v>
      </c>
      <c r="M52" s="340">
        <v>0.26</v>
      </c>
      <c r="N52" s="351">
        <v>0</v>
      </c>
      <c r="O52" s="352">
        <v>204</v>
      </c>
      <c r="P52" s="344" t="s">
        <v>300</v>
      </c>
      <c r="Q52" s="345">
        <v>17.3</v>
      </c>
      <c r="R52" s="335">
        <v>16</v>
      </c>
      <c r="S52" s="345">
        <f>R52*Q52</f>
        <v>276.8</v>
      </c>
      <c r="T52" s="335">
        <v>17.3</v>
      </c>
      <c r="U52" s="335">
        <v>16</v>
      </c>
      <c r="V52" s="337"/>
      <c r="W52" s="335"/>
      <c r="X52" s="348">
        <v>0.1</v>
      </c>
      <c r="Y52" s="322"/>
      <c r="Z52" s="323"/>
    </row>
    <row r="53" spans="1:26" ht="20.399999999999999" x14ac:dyDescent="0.3">
      <c r="A53" s="280" t="s">
        <v>262</v>
      </c>
      <c r="B53" s="307"/>
      <c r="C53" s="305"/>
      <c r="D53" s="311">
        <v>150</v>
      </c>
      <c r="E53" s="310"/>
      <c r="F53" s="279"/>
      <c r="G53" s="478"/>
      <c r="H53" s="311"/>
      <c r="I53" s="311"/>
      <c r="J53" s="311"/>
      <c r="K53" s="490"/>
      <c r="L53" s="339"/>
      <c r="M53" s="340"/>
      <c r="N53" s="333"/>
      <c r="O53" s="352"/>
      <c r="P53" s="349"/>
      <c r="Q53" s="345"/>
      <c r="R53" s="335"/>
      <c r="S53" s="345"/>
      <c r="T53" s="335"/>
      <c r="U53" s="335"/>
      <c r="V53" s="337">
        <f t="shared" ref="V53" si="4">U53*T53</f>
        <v>0</v>
      </c>
      <c r="W53" s="335"/>
      <c r="X53" s="336"/>
      <c r="Y53" s="322"/>
      <c r="Z53" s="323"/>
    </row>
    <row r="54" spans="1:26" ht="15.6" x14ac:dyDescent="0.3">
      <c r="A54" s="280" t="s">
        <v>274</v>
      </c>
      <c r="B54" s="307" t="s">
        <v>275</v>
      </c>
      <c r="C54" s="305"/>
      <c r="D54" s="311">
        <v>20</v>
      </c>
      <c r="E54" s="309">
        <v>110</v>
      </c>
      <c r="F54" s="279">
        <f>E54*D54</f>
        <v>2200</v>
      </c>
      <c r="G54" s="478"/>
      <c r="H54" s="311">
        <v>20</v>
      </c>
      <c r="I54" s="311">
        <v>25</v>
      </c>
      <c r="J54" s="311">
        <f>I54*H54</f>
        <v>500</v>
      </c>
      <c r="K54" s="490"/>
      <c r="L54" s="339"/>
      <c r="M54" s="340">
        <v>2.25</v>
      </c>
      <c r="N54" s="351">
        <v>0</v>
      </c>
      <c r="O54" s="352">
        <v>105</v>
      </c>
      <c r="P54" s="344">
        <v>164</v>
      </c>
      <c r="Q54" s="345">
        <v>16.399999999999999</v>
      </c>
      <c r="R54" s="335">
        <v>30</v>
      </c>
      <c r="S54" s="345">
        <f>R54*Q54</f>
        <v>491.99999999999994</v>
      </c>
      <c r="T54" s="335">
        <v>16.399999999999999</v>
      </c>
      <c r="U54" s="335">
        <v>30</v>
      </c>
      <c r="V54" s="347">
        <f t="shared" ref="V54" si="5">T54*U54</f>
        <v>491.99999999999994</v>
      </c>
      <c r="W54" s="335"/>
      <c r="X54" s="348">
        <v>0.1</v>
      </c>
      <c r="Y54" s="322"/>
      <c r="Z54" s="323"/>
    </row>
    <row r="55" spans="1:26" ht="15.6" x14ac:dyDescent="0.3">
      <c r="A55" s="280" t="s">
        <v>276</v>
      </c>
      <c r="B55" s="307" t="s">
        <v>275</v>
      </c>
      <c r="C55" s="305"/>
      <c r="D55" s="311">
        <v>1</v>
      </c>
      <c r="E55" s="310"/>
      <c r="F55" s="279"/>
      <c r="G55" s="478"/>
      <c r="H55" s="311"/>
      <c r="I55" s="311"/>
      <c r="J55" s="311"/>
      <c r="K55" s="490"/>
      <c r="L55" s="339"/>
      <c r="M55" s="340"/>
      <c r="N55" s="333"/>
      <c r="O55" s="352"/>
      <c r="P55" s="344"/>
      <c r="Q55" s="335"/>
      <c r="R55" s="335"/>
      <c r="S55" s="345"/>
      <c r="T55" s="335"/>
      <c r="U55" s="335"/>
      <c r="V55" s="337"/>
      <c r="W55" s="335"/>
      <c r="X55" s="336"/>
      <c r="Y55" s="322"/>
      <c r="Z55" s="323"/>
    </row>
    <row r="56" spans="1:26" ht="20.399999999999999" x14ac:dyDescent="0.3">
      <c r="A56" s="280" t="s">
        <v>277</v>
      </c>
      <c r="B56" s="307" t="s">
        <v>278</v>
      </c>
      <c r="C56" s="305" t="s">
        <v>279</v>
      </c>
      <c r="D56" s="311">
        <v>122</v>
      </c>
      <c r="E56" s="309">
        <v>12</v>
      </c>
      <c r="F56" s="279">
        <f t="shared" si="2"/>
        <v>1464</v>
      </c>
      <c r="G56" s="478"/>
      <c r="H56" s="311">
        <v>122</v>
      </c>
      <c r="I56" s="311">
        <v>3</v>
      </c>
      <c r="J56" s="311">
        <f>I56*H56</f>
        <v>366</v>
      </c>
      <c r="K56" s="490"/>
      <c r="L56" s="340">
        <v>0.55000000000000004</v>
      </c>
      <c r="M56" s="340">
        <v>0.23</v>
      </c>
      <c r="N56" s="333">
        <v>0</v>
      </c>
      <c r="O56" s="342">
        <v>95.16</v>
      </c>
      <c r="P56" s="349">
        <v>150</v>
      </c>
      <c r="Q56" s="335"/>
      <c r="R56" s="335"/>
      <c r="S56" s="345"/>
      <c r="T56" s="335"/>
      <c r="U56" s="335"/>
      <c r="V56" s="337">
        <f t="shared" ref="V56" si="6">U56*T56</f>
        <v>0</v>
      </c>
      <c r="W56" s="335"/>
      <c r="X56" s="336"/>
      <c r="Y56" s="322"/>
      <c r="Z56" s="323"/>
    </row>
    <row r="57" spans="1:26" ht="20.399999999999999" x14ac:dyDescent="0.3">
      <c r="A57" s="280" t="s">
        <v>280</v>
      </c>
      <c r="B57" s="307" t="s">
        <v>281</v>
      </c>
      <c r="C57" s="305" t="s">
        <v>282</v>
      </c>
      <c r="D57" s="311">
        <v>154</v>
      </c>
      <c r="E57" s="309">
        <v>10</v>
      </c>
      <c r="F57" s="279">
        <f>E57*D57</f>
        <v>1540</v>
      </c>
      <c r="G57" s="478"/>
      <c r="H57" s="311">
        <v>140</v>
      </c>
      <c r="I57" s="311">
        <v>6</v>
      </c>
      <c r="J57" s="311">
        <v>840</v>
      </c>
      <c r="K57" s="490"/>
      <c r="L57" s="340">
        <v>0.48</v>
      </c>
      <c r="M57" s="340">
        <v>0.3</v>
      </c>
      <c r="N57" s="351">
        <v>0.1</v>
      </c>
      <c r="O57" s="342">
        <v>109.2</v>
      </c>
      <c r="P57" s="353" t="s">
        <v>301</v>
      </c>
      <c r="Q57" s="335"/>
      <c r="R57" s="335"/>
      <c r="S57" s="345"/>
      <c r="T57" s="335"/>
      <c r="U57" s="335"/>
      <c r="V57" s="347">
        <f t="shared" ref="V57" si="7">T57*U57</f>
        <v>0</v>
      </c>
      <c r="W57" s="335"/>
      <c r="X57" s="336"/>
      <c r="Y57" s="322"/>
      <c r="Z57" s="323"/>
    </row>
    <row r="58" spans="1:26" ht="22.8" x14ac:dyDescent="0.3">
      <c r="A58" s="280" t="s">
        <v>283</v>
      </c>
      <c r="B58" s="307" t="s">
        <v>284</v>
      </c>
      <c r="C58" s="305" t="s">
        <v>282</v>
      </c>
      <c r="D58" s="327">
        <v>415.8</v>
      </c>
      <c r="E58" s="312">
        <v>3.3</v>
      </c>
      <c r="F58" s="279">
        <f>E58*D58</f>
        <v>1372.1399999999999</v>
      </c>
      <c r="G58" s="478"/>
      <c r="H58" s="311">
        <v>396</v>
      </c>
      <c r="I58" s="328">
        <v>2.5</v>
      </c>
      <c r="J58" s="311">
        <f>H58*I58</f>
        <v>990</v>
      </c>
      <c r="K58" s="490"/>
      <c r="L58" s="340">
        <v>0.13</v>
      </c>
      <c r="M58" s="340">
        <v>0</v>
      </c>
      <c r="N58" s="351">
        <v>0.05</v>
      </c>
      <c r="O58" s="342">
        <f>H58*L58</f>
        <v>51.480000000000004</v>
      </c>
      <c r="P58" s="349"/>
      <c r="Q58" s="335"/>
      <c r="R58" s="335"/>
      <c r="S58" s="345"/>
      <c r="T58" s="335"/>
      <c r="U58" s="335"/>
      <c r="V58" s="337"/>
      <c r="W58" s="335"/>
      <c r="X58" s="336"/>
      <c r="Y58" s="322"/>
      <c r="Z58" s="323"/>
    </row>
    <row r="59" spans="1:26" ht="18" x14ac:dyDescent="0.3">
      <c r="A59" s="280" t="s">
        <v>285</v>
      </c>
      <c r="B59" s="307" t="s">
        <v>286</v>
      </c>
      <c r="C59" s="305" t="s">
        <v>48</v>
      </c>
      <c r="D59" s="328">
        <v>654.35</v>
      </c>
      <c r="E59" s="310">
        <v>15</v>
      </c>
      <c r="F59" s="279">
        <f>E59*D59</f>
        <v>9815.25</v>
      </c>
      <c r="G59" s="478"/>
      <c r="H59" s="311">
        <v>569</v>
      </c>
      <c r="I59" s="311">
        <v>7</v>
      </c>
      <c r="J59" s="311">
        <f>I59*H59</f>
        <v>3983</v>
      </c>
      <c r="K59" s="490"/>
      <c r="L59" s="340">
        <v>1.2</v>
      </c>
      <c r="M59" s="340">
        <v>2.5</v>
      </c>
      <c r="N59" s="351">
        <v>0.15</v>
      </c>
      <c r="O59" s="342">
        <v>2105.3000000000002</v>
      </c>
      <c r="P59" s="344"/>
      <c r="Q59" s="354"/>
      <c r="R59" s="335"/>
      <c r="S59" s="345"/>
      <c r="T59" s="335"/>
      <c r="U59" s="335"/>
      <c r="V59" s="337">
        <f t="shared" ref="V59" si="8">U59*T59</f>
        <v>0</v>
      </c>
      <c r="W59" s="335"/>
      <c r="X59" s="336"/>
      <c r="Y59" s="322"/>
      <c r="Z59" s="323"/>
    </row>
    <row r="60" spans="1:26" ht="21" x14ac:dyDescent="0.3">
      <c r="A60" s="280" t="s">
        <v>287</v>
      </c>
      <c r="B60" s="307" t="s">
        <v>286</v>
      </c>
      <c r="C60" s="305" t="s">
        <v>48</v>
      </c>
      <c r="D60" s="328">
        <v>7</v>
      </c>
      <c r="E60" s="310"/>
      <c r="F60" s="279"/>
      <c r="G60" s="478"/>
      <c r="H60" s="311"/>
      <c r="I60" s="311"/>
      <c r="J60" s="311">
        <v>0</v>
      </c>
      <c r="K60" s="490"/>
      <c r="L60" s="340"/>
      <c r="M60" s="340"/>
      <c r="N60" s="351"/>
      <c r="O60" s="342"/>
      <c r="P60" s="344">
        <v>140</v>
      </c>
      <c r="Q60" s="354">
        <v>14</v>
      </c>
      <c r="R60" s="335">
        <v>10</v>
      </c>
      <c r="S60" s="345">
        <f>R60*Q60</f>
        <v>140</v>
      </c>
      <c r="T60" s="335">
        <v>7</v>
      </c>
      <c r="U60" s="335">
        <v>10</v>
      </c>
      <c r="V60" s="347">
        <f t="shared" ref="V60" si="9">T60*U60</f>
        <v>70</v>
      </c>
      <c r="W60" s="335"/>
      <c r="X60" s="355">
        <v>0.05</v>
      </c>
      <c r="Y60" s="322"/>
      <c r="Z60" s="323"/>
    </row>
    <row r="61" spans="1:26" ht="18" x14ac:dyDescent="0.3">
      <c r="A61" s="280" t="s">
        <v>288</v>
      </c>
      <c r="B61" s="313">
        <v>150</v>
      </c>
      <c r="C61" s="305" t="s">
        <v>261</v>
      </c>
      <c r="D61" s="311">
        <v>1654</v>
      </c>
      <c r="E61" s="314">
        <v>0.82</v>
      </c>
      <c r="F61" s="315">
        <f t="shared" si="2"/>
        <v>1356.28</v>
      </c>
      <c r="G61" s="478"/>
      <c r="H61" s="311">
        <v>1504</v>
      </c>
      <c r="I61" s="311">
        <v>1</v>
      </c>
      <c r="J61" s="356">
        <f>I61*H61</f>
        <v>1504</v>
      </c>
      <c r="K61" s="490"/>
      <c r="L61" s="333"/>
      <c r="M61" s="340">
        <v>7.0000000000000007E-2</v>
      </c>
      <c r="N61" s="341">
        <v>0</v>
      </c>
      <c r="O61" s="342">
        <v>105.28</v>
      </c>
      <c r="P61" s="344">
        <v>396</v>
      </c>
      <c r="Q61" s="354">
        <v>20</v>
      </c>
      <c r="R61" s="335">
        <v>3.3</v>
      </c>
      <c r="S61" s="345">
        <f>R61*Q61</f>
        <v>66</v>
      </c>
      <c r="T61" s="335"/>
      <c r="U61" s="335"/>
      <c r="V61" s="337"/>
      <c r="W61" s="335"/>
      <c r="X61" s="336"/>
      <c r="Y61" s="322"/>
      <c r="Z61" s="323"/>
    </row>
    <row r="62" spans="1:26" ht="21" x14ac:dyDescent="0.3">
      <c r="A62" s="280" t="s">
        <v>289</v>
      </c>
      <c r="B62" s="313" t="s">
        <v>290</v>
      </c>
      <c r="C62" s="305" t="s">
        <v>73</v>
      </c>
      <c r="D62" s="311">
        <v>22</v>
      </c>
      <c r="E62" s="314">
        <v>63</v>
      </c>
      <c r="F62" s="315">
        <f t="shared" si="2"/>
        <v>1386</v>
      </c>
      <c r="G62" s="478"/>
      <c r="H62" s="311">
        <v>22</v>
      </c>
      <c r="I62" s="311">
        <v>40</v>
      </c>
      <c r="J62" s="311">
        <f>I62*H62</f>
        <v>880</v>
      </c>
      <c r="K62" s="490"/>
      <c r="L62" s="333">
        <v>6</v>
      </c>
      <c r="M62" s="340">
        <v>3</v>
      </c>
      <c r="N62" s="341">
        <v>0</v>
      </c>
      <c r="O62" s="342">
        <v>198</v>
      </c>
      <c r="P62" s="344" t="s">
        <v>302</v>
      </c>
      <c r="Q62" s="354">
        <v>85.35</v>
      </c>
      <c r="R62" s="335">
        <v>15</v>
      </c>
      <c r="S62" s="345">
        <f>R62*Q62</f>
        <v>1280.25</v>
      </c>
      <c r="T62" s="335">
        <v>39.799999999999997</v>
      </c>
      <c r="U62" s="335">
        <v>15</v>
      </c>
      <c r="V62" s="337">
        <f t="shared" ref="V62" si="10">U62*T62</f>
        <v>597</v>
      </c>
      <c r="W62" s="335"/>
      <c r="X62" s="355">
        <v>7.0000000000000007E-2</v>
      </c>
      <c r="Y62" s="322"/>
      <c r="Z62" s="323"/>
    </row>
    <row r="63" spans="1:26" ht="20.399999999999999" x14ac:dyDescent="0.3">
      <c r="A63" s="280" t="s">
        <v>291</v>
      </c>
      <c r="B63" s="478"/>
      <c r="C63" s="479" t="s">
        <v>239</v>
      </c>
      <c r="D63" s="483">
        <v>7602</v>
      </c>
      <c r="E63" s="481">
        <v>11</v>
      </c>
      <c r="F63" s="482">
        <f t="shared" si="2"/>
        <v>83622</v>
      </c>
      <c r="G63" s="478"/>
      <c r="H63" s="333"/>
      <c r="I63" s="333"/>
      <c r="J63" s="357"/>
      <c r="K63" s="490"/>
      <c r="L63" s="333"/>
      <c r="M63" s="333"/>
      <c r="N63" s="333"/>
      <c r="O63" s="358"/>
      <c r="P63" s="349"/>
      <c r="Q63" s="335"/>
      <c r="R63" s="335"/>
      <c r="S63" s="345"/>
      <c r="T63" s="335"/>
      <c r="U63" s="335"/>
      <c r="V63" s="337"/>
      <c r="W63" s="335"/>
      <c r="X63" s="336"/>
      <c r="Y63" s="322"/>
      <c r="Z63" s="323"/>
    </row>
    <row r="64" spans="1:26" ht="15.6" x14ac:dyDescent="0.3">
      <c r="A64" s="280" t="s">
        <v>292</v>
      </c>
      <c r="B64" s="478"/>
      <c r="C64" s="479"/>
      <c r="D64" s="483"/>
      <c r="E64" s="481"/>
      <c r="F64" s="482"/>
      <c r="G64" s="478"/>
      <c r="H64" s="333"/>
      <c r="I64" s="333"/>
      <c r="J64" s="357"/>
      <c r="K64" s="490"/>
      <c r="L64" s="333"/>
      <c r="M64" s="333"/>
      <c r="N64" s="333"/>
      <c r="O64" s="334"/>
      <c r="P64" s="344"/>
      <c r="Q64" s="335"/>
      <c r="R64" s="335"/>
      <c r="S64" s="345"/>
      <c r="T64" s="335"/>
      <c r="U64" s="335"/>
      <c r="V64" s="337"/>
      <c r="W64" s="335"/>
      <c r="X64" s="336"/>
      <c r="Y64" s="322"/>
      <c r="Z64" s="323"/>
    </row>
    <row r="65" spans="1:26" ht="15.6" x14ac:dyDescent="0.3">
      <c r="A65" s="280" t="s">
        <v>293</v>
      </c>
      <c r="B65" s="478"/>
      <c r="C65" s="479"/>
      <c r="D65" s="483"/>
      <c r="E65" s="481"/>
      <c r="F65" s="482"/>
      <c r="G65" s="478"/>
      <c r="H65" s="333"/>
      <c r="I65" s="333"/>
      <c r="J65" s="333"/>
      <c r="K65" s="490"/>
      <c r="L65" s="333"/>
      <c r="M65" s="333"/>
      <c r="N65" s="333"/>
      <c r="O65" s="334"/>
      <c r="P65" s="344"/>
      <c r="Q65" s="335"/>
      <c r="R65" s="335"/>
      <c r="S65" s="345"/>
      <c r="T65" s="335"/>
      <c r="U65" s="335"/>
      <c r="V65" s="337"/>
      <c r="W65" s="335"/>
      <c r="X65" s="336"/>
      <c r="Y65" s="322"/>
      <c r="Z65" s="323"/>
    </row>
    <row r="66" spans="1:26" ht="15.6" x14ac:dyDescent="0.3">
      <c r="A66" s="280" t="s">
        <v>294</v>
      </c>
      <c r="B66" s="278"/>
      <c r="C66" s="305" t="s">
        <v>261</v>
      </c>
      <c r="D66" s="311">
        <v>420</v>
      </c>
      <c r="E66" s="306">
        <v>4</v>
      </c>
      <c r="F66" s="279">
        <f>E66*D66</f>
        <v>1680</v>
      </c>
      <c r="G66" s="478"/>
      <c r="H66" s="333"/>
      <c r="I66" s="333"/>
      <c r="J66" s="357"/>
      <c r="K66" s="490"/>
      <c r="L66" s="333"/>
      <c r="M66" s="333"/>
      <c r="N66" s="333"/>
      <c r="O66" s="358">
        <f>SUM(O45:O65)</f>
        <v>7085.5199999999995</v>
      </c>
      <c r="P66" s="344"/>
      <c r="Q66" s="335"/>
      <c r="R66" s="335"/>
      <c r="S66" s="345"/>
      <c r="T66" s="335"/>
      <c r="U66" s="335"/>
      <c r="V66" s="337"/>
      <c r="W66" s="335"/>
      <c r="X66" s="336"/>
      <c r="Y66" s="322"/>
      <c r="Z66" s="323"/>
    </row>
    <row r="67" spans="1:26" ht="15.6" x14ac:dyDescent="0.3">
      <c r="A67" s="280" t="s">
        <v>295</v>
      </c>
      <c r="B67" s="278"/>
      <c r="C67" s="305" t="s">
        <v>261</v>
      </c>
      <c r="D67" s="311">
        <v>420</v>
      </c>
      <c r="E67" s="306">
        <v>4</v>
      </c>
      <c r="F67" s="279">
        <f>E67*D67</f>
        <v>1680</v>
      </c>
      <c r="G67" s="478"/>
      <c r="H67" s="333"/>
      <c r="I67" s="333"/>
      <c r="J67" s="333"/>
      <c r="K67" s="490"/>
      <c r="L67" s="333"/>
      <c r="M67" s="333"/>
      <c r="N67" s="333"/>
      <c r="O67" s="334"/>
      <c r="P67" s="344"/>
      <c r="Q67" s="335"/>
      <c r="R67" s="335"/>
      <c r="S67" s="345"/>
      <c r="T67" s="335"/>
      <c r="U67" s="335"/>
      <c r="V67" s="337"/>
      <c r="W67" s="335"/>
      <c r="X67" s="336"/>
      <c r="Y67" s="322"/>
      <c r="Z67" s="323"/>
    </row>
    <row r="68" spans="1:26" ht="102.6" customHeight="1" x14ac:dyDescent="0.3">
      <c r="A68" s="280" t="s">
        <v>296</v>
      </c>
      <c r="B68" s="278"/>
      <c r="C68" s="305" t="s">
        <v>261</v>
      </c>
      <c r="D68" s="311">
        <v>420</v>
      </c>
      <c r="E68" s="306">
        <v>8</v>
      </c>
      <c r="F68" s="279">
        <f>E68*D68</f>
        <v>3360</v>
      </c>
      <c r="G68" s="478"/>
      <c r="H68" s="333"/>
      <c r="I68" s="333"/>
      <c r="J68" s="357">
        <f>SUM(J45:J67)</f>
        <v>37220</v>
      </c>
      <c r="K68" s="490"/>
      <c r="L68" s="333"/>
      <c r="M68" s="333"/>
      <c r="N68" s="333"/>
      <c r="O68" s="334"/>
      <c r="P68" s="344"/>
      <c r="Q68" s="335"/>
      <c r="R68" s="335"/>
      <c r="S68" s="345"/>
      <c r="T68" s="335"/>
      <c r="U68" s="335"/>
      <c r="V68" s="337"/>
      <c r="W68" s="335"/>
      <c r="X68" s="336"/>
      <c r="Y68" s="322"/>
      <c r="Z68" s="323"/>
    </row>
    <row r="69" spans="1:26" ht="16.2" thickBot="1" x14ac:dyDescent="0.35">
      <c r="A69" s="316"/>
      <c r="B69" s="317"/>
      <c r="C69" s="318"/>
      <c r="D69" s="319"/>
      <c r="E69" s="320"/>
      <c r="F69" s="321">
        <f>SUM(F15:F68)</f>
        <v>474037.97000000003</v>
      </c>
      <c r="G69" s="487"/>
      <c r="H69" s="359">
        <v>330</v>
      </c>
      <c r="I69" s="475"/>
      <c r="J69" s="475"/>
      <c r="K69" s="491"/>
      <c r="L69" s="476"/>
      <c r="M69" s="476"/>
      <c r="N69" s="476"/>
      <c r="O69" s="477"/>
      <c r="P69" s="360"/>
      <c r="Q69" s="361"/>
      <c r="R69" s="361"/>
      <c r="S69" s="362"/>
      <c r="T69" s="361"/>
      <c r="U69" s="361"/>
      <c r="V69" s="363"/>
      <c r="W69" s="361"/>
      <c r="X69" s="364"/>
      <c r="Y69" s="322"/>
      <c r="Z69" s="323"/>
    </row>
    <row r="70" spans="1:26" ht="16.2" thickBot="1" x14ac:dyDescent="0.35">
      <c r="A70" s="325" t="s">
        <v>297</v>
      </c>
      <c r="B70" s="281"/>
      <c r="C70" s="281"/>
      <c r="D70" s="281"/>
      <c r="E70" s="281"/>
      <c r="F70" s="282">
        <v>474038</v>
      </c>
      <c r="G70" s="281"/>
      <c r="H70" s="281"/>
      <c r="I70" s="325"/>
      <c r="J70" s="325">
        <v>37220</v>
      </c>
      <c r="K70" s="325"/>
      <c r="L70" s="325"/>
      <c r="M70" s="325"/>
      <c r="N70" s="325"/>
      <c r="O70" s="367">
        <v>7085.52</v>
      </c>
      <c r="P70" s="368"/>
      <c r="Q70" s="283"/>
      <c r="R70" s="283"/>
      <c r="S70" s="284">
        <f>SUM(S35:S69)</f>
        <v>15208.55</v>
      </c>
      <c r="T70" s="283"/>
      <c r="U70" s="283"/>
      <c r="V70" s="285">
        <f>SUM(V35:V69)</f>
        <v>10221.1</v>
      </c>
      <c r="W70" s="365"/>
      <c r="X70" s="366"/>
      <c r="Y70" s="277"/>
    </row>
    <row r="71" spans="1:26" ht="15.6" x14ac:dyDescent="0.3">
      <c r="A71" s="286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8"/>
      <c r="Y71" s="277"/>
    </row>
    <row r="72" spans="1:26" s="296" customFormat="1" ht="21" x14ac:dyDescent="0.4">
      <c r="A72" s="292" t="s">
        <v>298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7">
        <f>F70+J70+O70+S70+V70</f>
        <v>543773.17000000004</v>
      </c>
      <c r="T72" s="293"/>
      <c r="U72" s="293"/>
      <c r="V72" s="293"/>
      <c r="W72" s="293"/>
      <c r="X72" s="294"/>
      <c r="Y72" s="295"/>
    </row>
    <row r="73" spans="1:26" ht="15" thickBot="1" x14ac:dyDescent="0.35">
      <c r="A73" s="289"/>
      <c r="B73" s="290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1"/>
    </row>
    <row r="74" spans="1:26" ht="22.8" x14ac:dyDescent="0.4">
      <c r="A74" s="386" t="s">
        <v>17</v>
      </c>
      <c r="B74" s="387"/>
      <c r="C74" s="22"/>
      <c r="D74" s="22"/>
      <c r="E74" s="23"/>
      <c r="F74" s="24"/>
      <c r="G74" s="25"/>
      <c r="H74" s="24"/>
      <c r="I74" s="24"/>
      <c r="J74" s="24"/>
      <c r="K74" s="24">
        <f t="shared" ref="K74:V74" si="11">SUM(K67:K71)</f>
        <v>0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>
        <f t="shared" si="11"/>
        <v>10221.1</v>
      </c>
      <c r="W74" s="24"/>
      <c r="X74" s="24"/>
    </row>
    <row r="75" spans="1:26" ht="22.8" x14ac:dyDescent="0.4">
      <c r="A75" s="386" t="s">
        <v>18</v>
      </c>
      <c r="B75" s="387"/>
      <c r="C75" s="22"/>
      <c r="D75" s="22"/>
      <c r="E75" s="23"/>
      <c r="F75" s="24"/>
      <c r="G75" s="25"/>
      <c r="H75" s="24"/>
      <c r="I75" s="24"/>
      <c r="J75" s="24"/>
      <c r="K75" s="24">
        <f t="shared" ref="K75" si="12">K74*0.18</f>
        <v>0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1:26" ht="23.4" thickBot="1" x14ac:dyDescent="0.45">
      <c r="A76" s="388" t="s">
        <v>19</v>
      </c>
      <c r="B76" s="389"/>
      <c r="C76" s="27"/>
      <c r="D76" s="27"/>
      <c r="E76" s="28"/>
      <c r="F76" s="29"/>
      <c r="G76" s="25"/>
      <c r="H76" s="29"/>
      <c r="I76" s="29"/>
      <c r="J76" s="29"/>
      <c r="K76" s="29">
        <f t="shared" ref="K76" si="13">SUM(K74:K75)</f>
        <v>0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6" ht="21" x14ac:dyDescent="0.4">
      <c r="A77" s="30"/>
      <c r="B77" s="30"/>
      <c r="C77" s="31"/>
      <c r="D77" s="31"/>
      <c r="E77" s="32"/>
      <c r="F77" s="33"/>
      <c r="G77" s="34"/>
    </row>
    <row r="78" spans="1:26" ht="21" x14ac:dyDescent="0.4">
      <c r="A78" s="30"/>
      <c r="B78" s="30"/>
      <c r="C78" s="31"/>
      <c r="D78" s="31"/>
      <c r="E78" s="32"/>
      <c r="F78" s="33"/>
      <c r="G78" s="34"/>
    </row>
    <row r="79" spans="1:26" ht="21" x14ac:dyDescent="0.4">
      <c r="A79" s="30"/>
      <c r="B79" s="30"/>
      <c r="C79" s="31"/>
      <c r="D79" s="31"/>
      <c r="E79" s="32"/>
      <c r="F79" s="33"/>
      <c r="G79" s="34"/>
    </row>
    <row r="80" spans="1:26" ht="21" x14ac:dyDescent="0.4">
      <c r="A80" s="238"/>
      <c r="B80" s="239"/>
      <c r="C80" s="37"/>
      <c r="D80" s="37"/>
      <c r="E80" s="38"/>
      <c r="F80" s="39"/>
      <c r="G80" s="8"/>
    </row>
    <row r="81" spans="1:7" ht="21" x14ac:dyDescent="0.4">
      <c r="A81" s="403" t="s">
        <v>22</v>
      </c>
      <c r="B81" s="403"/>
      <c r="C81" s="403"/>
      <c r="D81" s="403"/>
      <c r="E81" s="403"/>
      <c r="F81" s="403"/>
      <c r="G81" s="40"/>
    </row>
    <row r="82" spans="1:7" ht="21" x14ac:dyDescent="0.4">
      <c r="A82" s="238"/>
      <c r="B82" s="239"/>
      <c r="C82" s="50"/>
      <c r="D82" s="50"/>
      <c r="E82" s="50" t="s">
        <v>24</v>
      </c>
      <c r="F82" s="50"/>
      <c r="G82" s="8"/>
    </row>
    <row r="83" spans="1:7" ht="21" x14ac:dyDescent="0.4">
      <c r="A83" s="10"/>
      <c r="B83" s="10"/>
      <c r="C83" s="50"/>
      <c r="D83" s="50"/>
      <c r="E83" s="50"/>
      <c r="F83" s="50"/>
      <c r="G83" s="8"/>
    </row>
    <row r="84" spans="1:7" ht="21" x14ac:dyDescent="0.4">
      <c r="A84" s="10"/>
      <c r="B84" s="10"/>
      <c r="C84" s="50"/>
      <c r="D84" s="50"/>
      <c r="E84" s="50"/>
      <c r="F84" s="50"/>
      <c r="G84" s="8"/>
    </row>
    <row r="85" spans="1:7" ht="21" x14ac:dyDescent="0.4">
      <c r="A85" s="10"/>
      <c r="B85" s="10"/>
      <c r="C85" s="50"/>
      <c r="D85" s="50"/>
      <c r="E85" s="50"/>
      <c r="F85" s="50"/>
      <c r="G85" s="8"/>
    </row>
    <row r="86" spans="1:7" ht="21" x14ac:dyDescent="0.4">
      <c r="A86" s="10"/>
      <c r="B86" s="10"/>
      <c r="C86" s="50"/>
      <c r="D86" s="50"/>
      <c r="E86" s="50"/>
      <c r="F86" s="50"/>
      <c r="G86" s="8"/>
    </row>
    <row r="87" spans="1:7" ht="21" x14ac:dyDescent="0.4">
      <c r="A87" s="10"/>
      <c r="B87" s="10"/>
      <c r="C87" s="50"/>
      <c r="D87" s="50"/>
      <c r="E87" s="50"/>
      <c r="F87" s="50"/>
      <c r="G87" s="8"/>
    </row>
    <row r="88" spans="1:7" ht="21" x14ac:dyDescent="0.4">
      <c r="A88" s="10"/>
      <c r="B88" s="10"/>
      <c r="C88" s="50"/>
      <c r="D88" s="50"/>
      <c r="E88" s="50"/>
      <c r="F88" s="50"/>
      <c r="G88" s="8"/>
    </row>
    <row r="89" spans="1:7" ht="21" x14ac:dyDescent="0.4">
      <c r="A89" s="404"/>
      <c r="B89" s="404"/>
      <c r="C89" s="50"/>
      <c r="D89" s="50"/>
      <c r="E89" s="50"/>
      <c r="F89" s="50"/>
      <c r="G89" s="8"/>
    </row>
    <row r="90" spans="1:7" ht="21" x14ac:dyDescent="0.4">
      <c r="A90" s="239"/>
      <c r="B90" s="239" t="s">
        <v>23</v>
      </c>
      <c r="C90" s="50"/>
      <c r="D90" s="50"/>
      <c r="E90" s="50" t="s">
        <v>39</v>
      </c>
      <c r="F90" s="50"/>
      <c r="G90" s="8"/>
    </row>
    <row r="91" spans="1:7" ht="21" x14ac:dyDescent="0.4">
      <c r="A91" s="405"/>
      <c r="B91" s="405"/>
      <c r="C91" s="50"/>
      <c r="D91" s="50"/>
      <c r="E91" s="50"/>
      <c r="F91" s="50"/>
      <c r="G91" s="8"/>
    </row>
  </sheetData>
  <mergeCells count="30">
    <mergeCell ref="G13:G69"/>
    <mergeCell ref="H13:J13"/>
    <mergeCell ref="K13:K69"/>
    <mergeCell ref="L13:O13"/>
    <mergeCell ref="C63:C65"/>
    <mergeCell ref="D63:D65"/>
    <mergeCell ref="E63:E65"/>
    <mergeCell ref="F63:F65"/>
    <mergeCell ref="A13:F13"/>
    <mergeCell ref="A91:B91"/>
    <mergeCell ref="I69:J69"/>
    <mergeCell ref="L69:O69"/>
    <mergeCell ref="E1:F1"/>
    <mergeCell ref="C3:F3"/>
    <mergeCell ref="C5:F5"/>
    <mergeCell ref="C7:G7"/>
    <mergeCell ref="C8:F9"/>
    <mergeCell ref="A10:F10"/>
    <mergeCell ref="B11:F11"/>
    <mergeCell ref="B42:B44"/>
    <mergeCell ref="C42:C44"/>
    <mergeCell ref="D42:D44"/>
    <mergeCell ref="E42:E44"/>
    <mergeCell ref="F42:F44"/>
    <mergeCell ref="B63:B65"/>
    <mergeCell ref="A74:B74"/>
    <mergeCell ref="A75:B75"/>
    <mergeCell ref="A76:B76"/>
    <mergeCell ref="A81:F81"/>
    <mergeCell ref="A89:B8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64"/>
  <sheetViews>
    <sheetView topLeftCell="A13" zoomScale="80" zoomScaleNormal="80" workbookViewId="0">
      <selection activeCell="M23" sqref="M23"/>
    </sheetView>
  </sheetViews>
  <sheetFormatPr defaultColWidth="9.109375" defaultRowHeight="21" x14ac:dyDescent="0.4"/>
  <cols>
    <col min="1" max="1" width="6.44140625" style="47" bestFit="1" customWidth="1"/>
    <col min="2" max="2" width="72.6640625" style="10" customWidth="1"/>
    <col min="3" max="3" width="9" style="49" bestFit="1" customWidth="1"/>
    <col min="4" max="4" width="11.33203125" style="47" bestFit="1" customWidth="1"/>
    <col min="5" max="5" width="11.33203125" style="48" customWidth="1"/>
    <col min="6" max="6" width="17.109375" style="48" bestFit="1" customWidth="1"/>
    <col min="7" max="253" width="9.109375" style="8"/>
    <col min="254" max="16384" width="9.109375" style="10"/>
  </cols>
  <sheetData>
    <row r="1" spans="1:253" s="2" customFormat="1" ht="22.8" x14ac:dyDescent="0.4">
      <c r="A1" s="1"/>
      <c r="C1" s="3"/>
      <c r="D1" s="1"/>
      <c r="E1" s="393" t="s">
        <v>5</v>
      </c>
      <c r="F1" s="39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75"/>
      <c r="F2" s="7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37"/>
      <c r="B3" s="51" t="s">
        <v>6</v>
      </c>
      <c r="C3" s="394" t="s">
        <v>34</v>
      </c>
      <c r="D3" s="394"/>
      <c r="E3" s="394"/>
      <c r="F3" s="394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37"/>
      <c r="B4" s="51"/>
      <c r="C4" s="76"/>
      <c r="D4" s="76"/>
      <c r="E4" s="77"/>
      <c r="F4" s="76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9"/>
      <c r="B5" s="52" t="s">
        <v>7</v>
      </c>
      <c r="C5" s="394" t="s">
        <v>34</v>
      </c>
      <c r="D5" s="394"/>
      <c r="E5" s="394"/>
      <c r="F5" s="394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9"/>
      <c r="B6" s="52"/>
      <c r="C6" s="74"/>
      <c r="D6" s="74"/>
      <c r="E6" s="74"/>
      <c r="F6" s="74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7" customFormat="1" ht="26.25" customHeight="1" x14ac:dyDescent="0.3">
      <c r="A7" s="37"/>
      <c r="B7" s="53" t="s">
        <v>8</v>
      </c>
      <c r="C7" s="404" t="s">
        <v>20</v>
      </c>
      <c r="D7" s="404"/>
      <c r="E7" s="404"/>
      <c r="F7" s="404"/>
      <c r="G7" s="40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</row>
    <row r="8" spans="1:253" s="2" customFormat="1" ht="102" customHeight="1" x14ac:dyDescent="0.4">
      <c r="A8" s="9"/>
      <c r="B8" s="53" t="s">
        <v>9</v>
      </c>
      <c r="C8" s="394" t="s">
        <v>33</v>
      </c>
      <c r="D8" s="394"/>
      <c r="E8" s="394"/>
      <c r="F8" s="394"/>
      <c r="G8" s="8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9"/>
      <c r="B9" s="53"/>
      <c r="C9" s="394"/>
      <c r="D9" s="394"/>
      <c r="E9" s="394"/>
      <c r="F9" s="394"/>
      <c r="G9" s="8"/>
      <c r="H9" s="4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395" t="s">
        <v>49</v>
      </c>
      <c r="B10" s="395"/>
      <c r="C10" s="395"/>
      <c r="D10" s="395"/>
      <c r="E10" s="395"/>
      <c r="F10" s="395"/>
      <c r="J10" s="9"/>
    </row>
    <row r="11" spans="1:253" ht="29.25" customHeight="1" thickBot="1" x14ac:dyDescent="0.45">
      <c r="A11" s="11"/>
      <c r="B11" s="396" t="s">
        <v>10</v>
      </c>
      <c r="C11" s="396"/>
      <c r="D11" s="396"/>
      <c r="E11" s="396"/>
      <c r="F11" s="396"/>
      <c r="J11" s="9"/>
    </row>
    <row r="12" spans="1:253" ht="16.5" customHeight="1" x14ac:dyDescent="0.4">
      <c r="A12" s="371" t="s">
        <v>11</v>
      </c>
      <c r="B12" s="374" t="s">
        <v>0</v>
      </c>
      <c r="C12" s="377" t="s">
        <v>12</v>
      </c>
      <c r="D12" s="374" t="s">
        <v>13</v>
      </c>
      <c r="E12" s="380" t="s">
        <v>14</v>
      </c>
      <c r="F12" s="383" t="s">
        <v>15</v>
      </c>
    </row>
    <row r="13" spans="1:253" ht="21.6" customHeight="1" x14ac:dyDescent="0.4">
      <c r="A13" s="372"/>
      <c r="B13" s="375"/>
      <c r="C13" s="378"/>
      <c r="D13" s="375"/>
      <c r="E13" s="381"/>
      <c r="F13" s="384"/>
    </row>
    <row r="14" spans="1:253" ht="33" customHeight="1" thickBot="1" x14ac:dyDescent="0.45">
      <c r="A14" s="373"/>
      <c r="B14" s="376"/>
      <c r="C14" s="379"/>
      <c r="D14" s="376"/>
      <c r="E14" s="382"/>
      <c r="F14" s="385"/>
    </row>
    <row r="15" spans="1:253" x14ac:dyDescent="0.4">
      <c r="A15" s="12">
        <v>1</v>
      </c>
      <c r="B15" s="13">
        <v>2</v>
      </c>
      <c r="C15" s="14">
        <v>3</v>
      </c>
      <c r="D15" s="13">
        <v>4</v>
      </c>
      <c r="E15" s="15">
        <v>5</v>
      </c>
      <c r="F15" s="16">
        <v>6</v>
      </c>
    </row>
    <row r="16" spans="1:253" s="60" customFormat="1" ht="35.4" customHeight="1" x14ac:dyDescent="0.35">
      <c r="A16" s="54">
        <v>1</v>
      </c>
      <c r="B16" s="127" t="s">
        <v>45</v>
      </c>
      <c r="C16" s="56" t="s">
        <v>21</v>
      </c>
      <c r="D16" s="128">
        <v>1773</v>
      </c>
      <c r="E16" s="67">
        <v>1.5</v>
      </c>
      <c r="F16" s="68">
        <f t="shared" ref="F16:F24" si="0">D16*E16</f>
        <v>2659.5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/>
      <c r="GV16" s="59"/>
      <c r="GW16" s="59"/>
      <c r="GX16" s="59"/>
      <c r="GY16" s="59"/>
      <c r="GZ16" s="59"/>
      <c r="HA16" s="59"/>
      <c r="HB16" s="59"/>
      <c r="HC16" s="59"/>
      <c r="HD16" s="59"/>
      <c r="HE16" s="59"/>
      <c r="HF16" s="59"/>
      <c r="HG16" s="59"/>
      <c r="HH16" s="59"/>
      <c r="HI16" s="59"/>
      <c r="HJ16" s="59"/>
      <c r="HK16" s="59"/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</row>
    <row r="17" spans="1:253" s="60" customFormat="1" ht="18" x14ac:dyDescent="0.35">
      <c r="A17" s="54">
        <v>2</v>
      </c>
      <c r="B17" s="129" t="s">
        <v>46</v>
      </c>
      <c r="C17" s="56" t="s">
        <v>2</v>
      </c>
      <c r="D17" s="57">
        <v>157</v>
      </c>
      <c r="E17" s="66">
        <v>0</v>
      </c>
      <c r="F17" s="68">
        <f t="shared" si="0"/>
        <v>0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</row>
    <row r="18" spans="1:253" s="60" customFormat="1" ht="18" x14ac:dyDescent="0.35">
      <c r="A18" s="54">
        <v>3</v>
      </c>
      <c r="B18" s="141" t="s">
        <v>50</v>
      </c>
      <c r="C18" s="141" t="s">
        <v>4</v>
      </c>
      <c r="D18" s="140">
        <v>10</v>
      </c>
      <c r="E18" s="163">
        <v>0</v>
      </c>
      <c r="F18" s="142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</row>
    <row r="19" spans="1:253" s="60" customFormat="1" ht="18" x14ac:dyDescent="0.35">
      <c r="A19" s="54">
        <v>4</v>
      </c>
      <c r="B19" s="141" t="s">
        <v>51</v>
      </c>
      <c r="C19" s="141" t="s">
        <v>4</v>
      </c>
      <c r="D19" s="140">
        <v>80</v>
      </c>
      <c r="E19" s="66">
        <v>0</v>
      </c>
      <c r="F19" s="143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</row>
    <row r="20" spans="1:253" s="60" customFormat="1" ht="18" x14ac:dyDescent="0.35">
      <c r="A20" s="54">
        <v>5</v>
      </c>
      <c r="B20" s="141" t="s">
        <v>52</v>
      </c>
      <c r="C20" s="56" t="s">
        <v>2</v>
      </c>
      <c r="D20" s="57">
        <v>70</v>
      </c>
      <c r="E20" s="163">
        <v>0</v>
      </c>
      <c r="F20" s="68">
        <f t="shared" si="0"/>
        <v>0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</row>
    <row r="21" spans="1:253" s="60" customFormat="1" ht="18" x14ac:dyDescent="0.35">
      <c r="A21" s="54">
        <v>6</v>
      </c>
      <c r="B21" s="141" t="s">
        <v>55</v>
      </c>
      <c r="C21" s="56" t="s">
        <v>2</v>
      </c>
      <c r="D21" s="57">
        <v>35</v>
      </c>
      <c r="E21" s="66">
        <v>0</v>
      </c>
      <c r="F21" s="68">
        <f t="shared" si="0"/>
        <v>0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</row>
    <row r="22" spans="1:253" s="60" customFormat="1" ht="18" x14ac:dyDescent="0.35">
      <c r="A22" s="54">
        <v>7</v>
      </c>
      <c r="B22" s="141" t="s">
        <v>54</v>
      </c>
      <c r="C22" s="56" t="s">
        <v>4</v>
      </c>
      <c r="D22" s="57">
        <v>70</v>
      </c>
      <c r="E22" s="163">
        <v>0</v>
      </c>
      <c r="F22" s="68">
        <f t="shared" si="0"/>
        <v>0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</row>
    <row r="23" spans="1:253" s="60" customFormat="1" ht="18" x14ac:dyDescent="0.35">
      <c r="A23" s="54">
        <v>8</v>
      </c>
      <c r="B23" s="141" t="s">
        <v>53</v>
      </c>
      <c r="C23" s="56" t="s">
        <v>4</v>
      </c>
      <c r="D23" s="57">
        <v>75</v>
      </c>
      <c r="E23" s="66">
        <v>0</v>
      </c>
      <c r="F23" s="68">
        <f t="shared" si="0"/>
        <v>0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</row>
    <row r="24" spans="1:253" s="60" customFormat="1" ht="18" x14ac:dyDescent="0.35">
      <c r="A24" s="54">
        <v>9</v>
      </c>
      <c r="B24" s="144" t="s">
        <v>56</v>
      </c>
      <c r="C24" s="56" t="s">
        <v>57</v>
      </c>
      <c r="D24" s="57">
        <v>80</v>
      </c>
      <c r="E24" s="163">
        <v>0</v>
      </c>
      <c r="F24" s="68">
        <f t="shared" si="0"/>
        <v>0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</row>
    <row r="25" spans="1:253" s="60" customFormat="1" ht="18" x14ac:dyDescent="0.35">
      <c r="A25" s="54">
        <v>11</v>
      </c>
      <c r="B25" s="55" t="s">
        <v>47</v>
      </c>
      <c r="C25" s="56" t="s">
        <v>48</v>
      </c>
      <c r="D25" s="57">
        <v>1200</v>
      </c>
      <c r="E25" s="66">
        <v>0</v>
      </c>
      <c r="F25" s="58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</row>
    <row r="26" spans="1:253" x14ac:dyDescent="0.4">
      <c r="A26" s="54"/>
      <c r="B26" s="55"/>
      <c r="C26" s="56"/>
      <c r="D26" s="57"/>
      <c r="E26" s="72"/>
      <c r="F26" s="58"/>
      <c r="G26" s="59"/>
    </row>
    <row r="27" spans="1:253" s="26" customFormat="1" ht="21.75" customHeight="1" x14ac:dyDescent="0.4">
      <c r="A27" s="54"/>
      <c r="B27" s="55"/>
      <c r="C27" s="56"/>
      <c r="D27" s="57"/>
      <c r="E27" s="72"/>
      <c r="F27" s="58"/>
      <c r="G27" s="14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</row>
    <row r="28" spans="1:253" s="26" customFormat="1" ht="21.75" customHeight="1" x14ac:dyDescent="0.4">
      <c r="A28" s="54"/>
      <c r="B28" s="55"/>
      <c r="C28" s="56"/>
      <c r="D28" s="57"/>
      <c r="E28" s="72"/>
      <c r="F28" s="58"/>
      <c r="G28" s="14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</row>
    <row r="29" spans="1:253" s="26" customFormat="1" ht="21.75" customHeight="1" x14ac:dyDescent="0.4">
      <c r="A29" s="54"/>
      <c r="B29" s="55"/>
      <c r="C29" s="56"/>
      <c r="D29" s="57"/>
      <c r="E29" s="72"/>
      <c r="F29" s="58"/>
      <c r="G29" s="14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</row>
    <row r="30" spans="1:253" s="35" customFormat="1" ht="18.75" customHeight="1" x14ac:dyDescent="0.4">
      <c r="A30" s="54"/>
      <c r="B30" s="55"/>
      <c r="C30" s="56"/>
      <c r="D30" s="57"/>
      <c r="E30" s="72"/>
      <c r="F30" s="58"/>
      <c r="G30" s="145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</row>
    <row r="31" spans="1:253" s="35" customFormat="1" ht="18.75" customHeight="1" x14ac:dyDescent="0.4">
      <c r="A31" s="54"/>
      <c r="B31" s="55"/>
      <c r="C31" s="56"/>
      <c r="D31" s="57"/>
      <c r="E31" s="72"/>
      <c r="F31" s="58"/>
      <c r="G31" s="14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</row>
    <row r="32" spans="1:253" s="35" customFormat="1" ht="18.75" customHeight="1" x14ac:dyDescent="0.4">
      <c r="A32" s="54"/>
      <c r="B32" s="55"/>
      <c r="C32" s="56"/>
      <c r="D32" s="57"/>
      <c r="E32" s="72"/>
      <c r="F32" s="58"/>
      <c r="G32" s="14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</row>
    <row r="33" spans="1:253" ht="18.75" customHeight="1" x14ac:dyDescent="0.4">
      <c r="A33" s="54"/>
      <c r="B33" s="55"/>
      <c r="C33" s="56"/>
      <c r="D33" s="57"/>
      <c r="E33" s="72"/>
      <c r="F33" s="58"/>
      <c r="G33" s="59"/>
    </row>
    <row r="34" spans="1:253" s="41" customFormat="1" x14ac:dyDescent="0.4">
      <c r="A34" s="54"/>
      <c r="B34" s="61"/>
      <c r="C34" s="56"/>
      <c r="D34" s="57"/>
      <c r="E34" s="146"/>
      <c r="F34" s="58"/>
      <c r="G34" s="147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</row>
    <row r="35" spans="1:253" ht="18.75" customHeight="1" x14ac:dyDescent="0.4">
      <c r="A35" s="399" t="s">
        <v>17</v>
      </c>
      <c r="B35" s="400"/>
      <c r="C35" s="148"/>
      <c r="D35" s="148"/>
      <c r="E35" s="149"/>
      <c r="F35" s="150">
        <f>SUM(F16:F34)</f>
        <v>2659.5</v>
      </c>
      <c r="G35" s="59"/>
    </row>
    <row r="36" spans="1:253" ht="15.75" customHeight="1" x14ac:dyDescent="0.4">
      <c r="A36" s="399" t="s">
        <v>18</v>
      </c>
      <c r="B36" s="400"/>
      <c r="C36" s="148"/>
      <c r="D36" s="148"/>
      <c r="E36" s="149"/>
      <c r="F36" s="150">
        <f>F35*0.18</f>
        <v>478.71</v>
      </c>
      <c r="G36" s="59"/>
    </row>
    <row r="37" spans="1:253" ht="15.75" customHeight="1" thickBot="1" x14ac:dyDescent="0.45">
      <c r="A37" s="401" t="s">
        <v>19</v>
      </c>
      <c r="B37" s="402"/>
      <c r="C37" s="151"/>
      <c r="D37" s="151"/>
      <c r="E37" s="152"/>
      <c r="F37" s="153">
        <f>SUM(F35:F36)</f>
        <v>3138.21</v>
      </c>
      <c r="G37" s="59"/>
    </row>
    <row r="38" spans="1:253" ht="15.75" customHeight="1" x14ac:dyDescent="0.4">
      <c r="A38" s="154"/>
      <c r="B38" s="154"/>
      <c r="C38" s="155"/>
      <c r="D38" s="155"/>
      <c r="E38" s="156"/>
      <c r="F38" s="157"/>
      <c r="G38" s="59"/>
    </row>
    <row r="39" spans="1:253" ht="15.75" customHeight="1" x14ac:dyDescent="0.4">
      <c r="A39" s="154"/>
      <c r="B39" s="154"/>
      <c r="C39" s="155"/>
      <c r="D39" s="155"/>
      <c r="E39" s="156"/>
      <c r="F39" s="157"/>
      <c r="G39" s="59"/>
    </row>
    <row r="40" spans="1:253" ht="15.75" customHeight="1" x14ac:dyDescent="0.4">
      <c r="A40" s="154"/>
      <c r="B40" s="154"/>
      <c r="C40" s="155"/>
      <c r="D40" s="155"/>
      <c r="E40" s="156"/>
      <c r="F40" s="157"/>
      <c r="G40" s="59"/>
    </row>
    <row r="41" spans="1:253" ht="15.75" customHeight="1" x14ac:dyDescent="0.4">
      <c r="A41" s="158"/>
      <c r="B41" s="159"/>
      <c r="C41" s="160"/>
      <c r="D41" s="160"/>
      <c r="E41" s="161"/>
      <c r="F41" s="162"/>
      <c r="G41" s="59"/>
    </row>
    <row r="42" spans="1:253" ht="15.75" customHeight="1" x14ac:dyDescent="0.4">
      <c r="A42" s="403" t="s">
        <v>22</v>
      </c>
      <c r="B42" s="403"/>
      <c r="C42" s="403"/>
      <c r="D42" s="403"/>
      <c r="E42" s="403"/>
      <c r="F42" s="403"/>
    </row>
    <row r="43" spans="1:253" ht="15.75" customHeight="1" x14ac:dyDescent="0.4">
      <c r="A43" s="11"/>
      <c r="B43" s="36"/>
      <c r="C43" s="50"/>
      <c r="D43" s="50"/>
      <c r="E43" s="64" t="s">
        <v>24</v>
      </c>
      <c r="F43" s="50"/>
    </row>
    <row r="44" spans="1:253" ht="16.5" customHeight="1" x14ac:dyDescent="0.4">
      <c r="A44" s="10"/>
      <c r="C44" s="50"/>
      <c r="D44" s="50"/>
      <c r="E44" s="64"/>
      <c r="F44" s="50"/>
    </row>
    <row r="45" spans="1:253" x14ac:dyDescent="0.4">
      <c r="A45" s="10"/>
      <c r="C45" s="50"/>
      <c r="D45" s="50"/>
      <c r="E45" s="64"/>
      <c r="F45" s="50"/>
    </row>
    <row r="46" spans="1:253" ht="21.75" customHeight="1" x14ac:dyDescent="0.4">
      <c r="A46" s="10"/>
      <c r="C46" s="50"/>
      <c r="D46" s="50"/>
      <c r="E46" s="64"/>
      <c r="F46" s="50"/>
    </row>
    <row r="47" spans="1:253" ht="16.5" customHeight="1" x14ac:dyDescent="0.4">
      <c r="A47" s="10"/>
      <c r="C47" s="50"/>
      <c r="D47" s="50"/>
      <c r="E47" s="64"/>
      <c r="F47" s="50"/>
    </row>
    <row r="48" spans="1:253" x14ac:dyDescent="0.4">
      <c r="A48" s="10"/>
      <c r="C48" s="50"/>
      <c r="D48" s="50"/>
      <c r="E48" s="64"/>
      <c r="F48" s="50"/>
    </row>
    <row r="49" spans="1:6" ht="10.5" customHeight="1" x14ac:dyDescent="0.4">
      <c r="A49" s="10"/>
      <c r="C49" s="50"/>
      <c r="D49" s="50"/>
      <c r="E49" s="64"/>
      <c r="F49" s="50"/>
    </row>
    <row r="50" spans="1:6" ht="29.25" customHeight="1" x14ac:dyDescent="0.4">
      <c r="A50" s="404"/>
      <c r="B50" s="404"/>
      <c r="C50" s="50"/>
      <c r="D50" s="50"/>
      <c r="E50" s="64"/>
      <c r="F50" s="50"/>
    </row>
    <row r="51" spans="1:6" ht="38.25" customHeight="1" x14ac:dyDescent="0.4">
      <c r="A51" s="36"/>
      <c r="B51" s="36" t="s">
        <v>23</v>
      </c>
      <c r="C51" s="50"/>
      <c r="D51" s="50"/>
      <c r="E51" s="64"/>
      <c r="F51" s="50"/>
    </row>
    <row r="52" spans="1:6" ht="10.5" customHeight="1" x14ac:dyDescent="0.4">
      <c r="A52" s="405"/>
      <c r="B52" s="405"/>
      <c r="C52" s="50"/>
      <c r="D52" s="50"/>
      <c r="E52" s="64"/>
      <c r="F52" s="50"/>
    </row>
    <row r="53" spans="1:6" ht="25.5" customHeight="1" x14ac:dyDescent="0.4">
      <c r="A53" s="390"/>
      <c r="B53" s="390"/>
      <c r="C53" s="409" t="s">
        <v>24</v>
      </c>
      <c r="D53" s="409"/>
      <c r="E53" s="409"/>
      <c r="F53" s="409"/>
    </row>
    <row r="54" spans="1:6" ht="16.5" customHeight="1" x14ac:dyDescent="0.4">
      <c r="A54" s="42"/>
      <c r="B54" s="42"/>
      <c r="C54" s="42"/>
      <c r="D54" s="43"/>
      <c r="E54" s="70"/>
      <c r="F54" s="44"/>
    </row>
    <row r="55" spans="1:6" x14ac:dyDescent="0.4">
      <c r="A55" s="406"/>
      <c r="B55" s="406"/>
      <c r="C55" s="11"/>
      <c r="D55" s="11"/>
      <c r="E55" s="397"/>
      <c r="F55" s="397"/>
    </row>
    <row r="56" spans="1:6" x14ac:dyDescent="0.4">
      <c r="A56" s="390"/>
      <c r="B56" s="390"/>
      <c r="C56" s="42"/>
      <c r="D56" s="43"/>
      <c r="E56" s="398"/>
      <c r="F56" s="398"/>
    </row>
    <row r="57" spans="1:6" x14ac:dyDescent="0.4">
      <c r="A57" s="390"/>
      <c r="B57" s="390"/>
      <c r="C57" s="42"/>
      <c r="D57" s="43"/>
      <c r="E57" s="398"/>
      <c r="F57" s="398"/>
    </row>
    <row r="58" spans="1:6" x14ac:dyDescent="0.4">
      <c r="A58" s="403"/>
      <c r="B58" s="403"/>
      <c r="C58" s="45"/>
      <c r="D58" s="11"/>
      <c r="E58" s="69"/>
      <c r="F58" s="46"/>
    </row>
    <row r="59" spans="1:6" x14ac:dyDescent="0.4">
      <c r="A59" s="407"/>
      <c r="B59" s="408"/>
      <c r="C59" s="45"/>
      <c r="D59" s="11"/>
      <c r="E59" s="397"/>
      <c r="F59" s="397"/>
    </row>
    <row r="60" spans="1:6" x14ac:dyDescent="0.4">
      <c r="A60" s="390"/>
      <c r="B60" s="390"/>
      <c r="C60" s="42"/>
      <c r="D60" s="43"/>
      <c r="E60" s="398"/>
      <c r="F60" s="398"/>
    </row>
    <row r="61" spans="1:6" x14ac:dyDescent="0.4">
      <c r="A61" s="42"/>
      <c r="B61" s="42"/>
      <c r="C61" s="42"/>
      <c r="D61" s="43"/>
      <c r="E61" s="70"/>
      <c r="F61" s="44"/>
    </row>
    <row r="62" spans="1:6" x14ac:dyDescent="0.4">
      <c r="A62" s="406"/>
      <c r="B62" s="406"/>
      <c r="C62" s="11"/>
      <c r="D62" s="11"/>
      <c r="E62" s="397"/>
      <c r="F62" s="397"/>
    </row>
    <row r="63" spans="1:6" x14ac:dyDescent="0.4">
      <c r="A63" s="390"/>
      <c r="B63" s="390"/>
      <c r="C63" s="42"/>
      <c r="D63" s="43"/>
      <c r="E63" s="398"/>
      <c r="F63" s="398"/>
    </row>
    <row r="64" spans="1:6" x14ac:dyDescent="0.4">
      <c r="A64" s="41"/>
      <c r="B64" s="41"/>
      <c r="C64" s="41"/>
    </row>
  </sheetData>
  <mergeCells count="36">
    <mergeCell ref="A62:B62"/>
    <mergeCell ref="E62:F62"/>
    <mergeCell ref="A63:B63"/>
    <mergeCell ref="E63:F63"/>
    <mergeCell ref="C7:G7"/>
    <mergeCell ref="C8:F9"/>
    <mergeCell ref="A57:B57"/>
    <mergeCell ref="E57:F57"/>
    <mergeCell ref="A58:B58"/>
    <mergeCell ref="A59:B59"/>
    <mergeCell ref="E59:F59"/>
    <mergeCell ref="A60:B60"/>
    <mergeCell ref="E60:F60"/>
    <mergeCell ref="A53:B53"/>
    <mergeCell ref="C53:F53"/>
    <mergeCell ref="A55:B55"/>
    <mergeCell ref="F12:F14"/>
    <mergeCell ref="E55:F55"/>
    <mergeCell ref="A56:B56"/>
    <mergeCell ref="E56:F56"/>
    <mergeCell ref="A35:B35"/>
    <mergeCell ref="A36:B36"/>
    <mergeCell ref="A37:B37"/>
    <mergeCell ref="A42:F42"/>
    <mergeCell ref="A50:B50"/>
    <mergeCell ref="A52:B52"/>
    <mergeCell ref="A12:A14"/>
    <mergeCell ref="B12:B14"/>
    <mergeCell ref="C12:C14"/>
    <mergeCell ref="D12:D14"/>
    <mergeCell ref="E12:E14"/>
    <mergeCell ref="E1:F1"/>
    <mergeCell ref="C3:F3"/>
    <mergeCell ref="C5:F5"/>
    <mergeCell ref="A10:F10"/>
    <mergeCell ref="B11:F1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5"/>
  <sheetViews>
    <sheetView topLeftCell="A24" zoomScale="115" zoomScaleNormal="115" workbookViewId="0">
      <selection activeCell="B27" sqref="B27"/>
    </sheetView>
  </sheetViews>
  <sheetFormatPr defaultColWidth="9.109375" defaultRowHeight="21" x14ac:dyDescent="0.4"/>
  <cols>
    <col min="1" max="1" width="3.5546875" style="47" customWidth="1"/>
    <col min="2" max="2" width="40.6640625" style="10" customWidth="1"/>
    <col min="3" max="3" width="7.77734375" style="49" customWidth="1"/>
    <col min="4" max="4" width="9.33203125" style="47" customWidth="1"/>
    <col min="5" max="5" width="7.6640625" style="48" customWidth="1"/>
    <col min="6" max="6" width="16.21875" style="48" customWidth="1"/>
    <col min="7" max="253" width="9.109375" style="8"/>
    <col min="254" max="16384" width="9.109375" style="10"/>
  </cols>
  <sheetData>
    <row r="1" spans="1:253" s="2" customFormat="1" ht="22.8" x14ac:dyDescent="0.4">
      <c r="A1" s="78"/>
      <c r="B1" s="79"/>
      <c r="C1" s="80"/>
      <c r="D1" s="78"/>
      <c r="E1" s="410" t="s">
        <v>5</v>
      </c>
      <c r="F1" s="410"/>
      <c r="G1" s="81"/>
      <c r="H1" s="8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8.4" customHeight="1" x14ac:dyDescent="0.4">
      <c r="A2" s="78"/>
      <c r="B2" s="79"/>
      <c r="C2" s="80"/>
      <c r="D2" s="78"/>
      <c r="E2" s="82"/>
      <c r="F2" s="82"/>
      <c r="G2" s="81"/>
      <c r="H2" s="8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9.6" hidden="1" customHeight="1" x14ac:dyDescent="0.4">
      <c r="A3" s="78"/>
      <c r="B3" s="79"/>
      <c r="C3" s="80"/>
      <c r="D3" s="78"/>
      <c r="E3" s="82"/>
      <c r="F3" s="82"/>
      <c r="G3" s="81"/>
      <c r="H3" s="8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21" customHeight="1" x14ac:dyDescent="0.4">
      <c r="A4" s="83"/>
      <c r="B4" s="84" t="s">
        <v>6</v>
      </c>
      <c r="C4" s="411" t="s">
        <v>34</v>
      </c>
      <c r="D4" s="411"/>
      <c r="E4" s="411"/>
      <c r="F4" s="411"/>
      <c r="G4" s="81"/>
      <c r="H4" s="8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10.199999999999999" customHeight="1" x14ac:dyDescent="0.4">
      <c r="A5" s="83"/>
      <c r="B5" s="84"/>
      <c r="C5" s="85"/>
      <c r="D5" s="85"/>
      <c r="E5" s="86"/>
      <c r="F5" s="85"/>
      <c r="G5" s="81"/>
      <c r="H5" s="8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31.2" customHeight="1" x14ac:dyDescent="0.4">
      <c r="A6" s="87"/>
      <c r="B6" s="88" t="s">
        <v>7</v>
      </c>
      <c r="C6" s="411" t="s">
        <v>34</v>
      </c>
      <c r="D6" s="411"/>
      <c r="E6" s="411"/>
      <c r="F6" s="411"/>
      <c r="G6" s="81"/>
      <c r="H6" s="8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7" customFormat="1" ht="1.2" customHeight="1" x14ac:dyDescent="0.3">
      <c r="A7" s="87"/>
      <c r="B7" s="88"/>
      <c r="C7" s="89"/>
      <c r="D7" s="89"/>
      <c r="E7" s="89"/>
      <c r="F7" s="89"/>
      <c r="G7" s="81"/>
      <c r="H7" s="9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</row>
    <row r="8" spans="1:253" s="2" customFormat="1" ht="33" customHeight="1" x14ac:dyDescent="0.4">
      <c r="A8" s="83"/>
      <c r="B8" s="91" t="s">
        <v>8</v>
      </c>
      <c r="C8" s="412" t="s">
        <v>20</v>
      </c>
      <c r="D8" s="412"/>
      <c r="E8" s="412"/>
      <c r="F8" s="412"/>
      <c r="G8" s="412"/>
      <c r="H8" s="81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36" customHeight="1" x14ac:dyDescent="0.4">
      <c r="A9" s="87"/>
      <c r="B9" s="91" t="s">
        <v>9</v>
      </c>
      <c r="C9" s="411" t="s">
        <v>33</v>
      </c>
      <c r="D9" s="411"/>
      <c r="E9" s="411"/>
      <c r="F9" s="411"/>
      <c r="G9" s="81"/>
      <c r="H9" s="81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50.4" customHeight="1" x14ac:dyDescent="0.4">
      <c r="A10" s="87"/>
      <c r="B10" s="91" t="s">
        <v>36</v>
      </c>
      <c r="C10" s="411"/>
      <c r="D10" s="411"/>
      <c r="E10" s="411"/>
      <c r="F10" s="411"/>
      <c r="G10" s="81"/>
      <c r="H10" s="81"/>
      <c r="J10" s="9"/>
    </row>
    <row r="11" spans="1:253" ht="31.2" customHeight="1" thickBot="1" x14ac:dyDescent="0.45">
      <c r="A11" s="92"/>
      <c r="B11" s="414" t="s">
        <v>10</v>
      </c>
      <c r="C11" s="414"/>
      <c r="D11" s="414"/>
      <c r="E11" s="414"/>
      <c r="F11" s="414"/>
      <c r="G11" s="81"/>
      <c r="H11" s="81"/>
      <c r="J11" s="9"/>
    </row>
    <row r="12" spans="1:253" ht="16.5" customHeight="1" x14ac:dyDescent="0.4">
      <c r="A12" s="415" t="s">
        <v>11</v>
      </c>
      <c r="B12" s="418" t="s">
        <v>0</v>
      </c>
      <c r="C12" s="421" t="s">
        <v>12</v>
      </c>
      <c r="D12" s="418" t="s">
        <v>13</v>
      </c>
      <c r="E12" s="424" t="s">
        <v>14</v>
      </c>
      <c r="F12" s="427" t="s">
        <v>15</v>
      </c>
      <c r="G12" s="81"/>
      <c r="H12" s="81"/>
    </row>
    <row r="13" spans="1:253" ht="21.75" customHeight="1" x14ac:dyDescent="0.4">
      <c r="A13" s="416"/>
      <c r="B13" s="419"/>
      <c r="C13" s="422"/>
      <c r="D13" s="419"/>
      <c r="E13" s="425"/>
      <c r="F13" s="428"/>
      <c r="G13" s="81"/>
      <c r="H13" s="81"/>
    </row>
    <row r="14" spans="1:253" ht="33" customHeight="1" thickBot="1" x14ac:dyDescent="0.45">
      <c r="A14" s="417"/>
      <c r="B14" s="420"/>
      <c r="C14" s="423"/>
      <c r="D14" s="420"/>
      <c r="E14" s="426"/>
      <c r="F14" s="429"/>
      <c r="G14" s="81"/>
      <c r="H14" s="81"/>
    </row>
    <row r="15" spans="1:253" ht="23.4" customHeight="1" x14ac:dyDescent="0.4">
      <c r="A15" s="93">
        <v>1</v>
      </c>
      <c r="B15" s="94">
        <v>2</v>
      </c>
      <c r="C15" s="95">
        <v>3</v>
      </c>
      <c r="D15" s="94">
        <v>4</v>
      </c>
      <c r="E15" s="96">
        <v>5</v>
      </c>
      <c r="F15" s="97">
        <v>6</v>
      </c>
      <c r="G15" s="81"/>
      <c r="H15" s="81"/>
    </row>
    <row r="16" spans="1:253" ht="31.2" customHeight="1" x14ac:dyDescent="0.4">
      <c r="A16" s="93"/>
      <c r="B16" s="125" t="s">
        <v>58</v>
      </c>
      <c r="C16" s="95"/>
      <c r="D16" s="94"/>
      <c r="E16" s="96"/>
      <c r="F16" s="97"/>
      <c r="G16" s="81"/>
      <c r="H16" s="81"/>
    </row>
    <row r="17" spans="1:253" s="60" customFormat="1" ht="18" x14ac:dyDescent="0.35">
      <c r="A17" s="98">
        <v>1</v>
      </c>
      <c r="B17" s="99" t="s">
        <v>30</v>
      </c>
      <c r="C17" s="100" t="s">
        <v>37</v>
      </c>
      <c r="D17" s="101">
        <v>2130</v>
      </c>
      <c r="E17" s="102">
        <v>10</v>
      </c>
      <c r="F17" s="103">
        <f t="shared" ref="F17:F28" si="0">D17*E17</f>
        <v>21300</v>
      </c>
      <c r="G17" s="81"/>
      <c r="H17" s="81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</row>
    <row r="18" spans="1:253" s="60" customFormat="1" ht="15" customHeight="1" x14ac:dyDescent="0.35">
      <c r="A18" s="98">
        <v>2</v>
      </c>
      <c r="B18" s="99" t="s">
        <v>29</v>
      </c>
      <c r="C18" s="100" t="s">
        <v>16</v>
      </c>
      <c r="D18" s="101">
        <v>252</v>
      </c>
      <c r="E18" s="102">
        <v>90</v>
      </c>
      <c r="F18" s="103">
        <f t="shared" si="0"/>
        <v>22680</v>
      </c>
      <c r="G18" s="81"/>
      <c r="H18" s="81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</row>
    <row r="19" spans="1:253" s="60" customFormat="1" ht="18" x14ac:dyDescent="0.35">
      <c r="A19" s="98">
        <v>4</v>
      </c>
      <c r="B19" s="104" t="s">
        <v>42</v>
      </c>
      <c r="C19" s="100" t="s">
        <v>1</v>
      </c>
      <c r="D19" s="101">
        <v>100</v>
      </c>
      <c r="E19" s="105">
        <v>0</v>
      </c>
      <c r="F19" s="103">
        <f t="shared" si="0"/>
        <v>0</v>
      </c>
      <c r="G19" s="81"/>
      <c r="H19" s="81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</row>
    <row r="20" spans="1:253" s="60" customFormat="1" ht="18" x14ac:dyDescent="0.35">
      <c r="A20" s="98">
        <v>5</v>
      </c>
      <c r="B20" s="104" t="s">
        <v>43</v>
      </c>
      <c r="C20" s="100" t="s">
        <v>1</v>
      </c>
      <c r="D20" s="101">
        <v>24.3</v>
      </c>
      <c r="E20" s="105">
        <v>0</v>
      </c>
      <c r="F20" s="103">
        <f t="shared" si="0"/>
        <v>0</v>
      </c>
      <c r="G20" s="81"/>
      <c r="H20" s="81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</row>
    <row r="21" spans="1:253" s="60" customFormat="1" ht="18" x14ac:dyDescent="0.35">
      <c r="A21" s="98">
        <v>6</v>
      </c>
      <c r="B21" s="104" t="s">
        <v>41</v>
      </c>
      <c r="C21" s="100" t="s">
        <v>3</v>
      </c>
      <c r="D21" s="106">
        <v>160</v>
      </c>
      <c r="E21" s="105">
        <v>0</v>
      </c>
      <c r="F21" s="103">
        <f t="shared" si="0"/>
        <v>0</v>
      </c>
      <c r="G21" s="81"/>
      <c r="H21" s="81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</row>
    <row r="22" spans="1:253" s="60" customFormat="1" ht="18" x14ac:dyDescent="0.35">
      <c r="A22" s="98">
        <v>7</v>
      </c>
      <c r="B22" s="104" t="s">
        <v>31</v>
      </c>
      <c r="C22" s="100" t="s">
        <v>3</v>
      </c>
      <c r="D22" s="106">
        <v>10</v>
      </c>
      <c r="E22" s="105">
        <v>0</v>
      </c>
      <c r="F22" s="103">
        <f t="shared" si="0"/>
        <v>0</v>
      </c>
      <c r="G22" s="81"/>
      <c r="H22" s="81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</row>
    <row r="23" spans="1:253" s="60" customFormat="1" ht="18" x14ac:dyDescent="0.35">
      <c r="A23" s="98">
        <v>8</v>
      </c>
      <c r="B23" s="104" t="s">
        <v>25</v>
      </c>
      <c r="C23" s="100" t="s">
        <v>26</v>
      </c>
      <c r="D23" s="101">
        <v>1200</v>
      </c>
      <c r="E23" s="105">
        <v>0</v>
      </c>
      <c r="F23" s="103">
        <f t="shared" si="0"/>
        <v>0</v>
      </c>
      <c r="G23" s="81"/>
      <c r="H23" s="81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</row>
    <row r="24" spans="1:253" s="60" customFormat="1" ht="18" x14ac:dyDescent="0.35">
      <c r="A24" s="98">
        <v>9</v>
      </c>
      <c r="B24" s="104" t="s">
        <v>40</v>
      </c>
      <c r="C24" s="100" t="s">
        <v>26</v>
      </c>
      <c r="D24" s="101">
        <v>900</v>
      </c>
      <c r="E24" s="105">
        <v>0</v>
      </c>
      <c r="F24" s="103">
        <f t="shared" si="0"/>
        <v>0</v>
      </c>
      <c r="G24" s="81"/>
      <c r="H24" s="81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</row>
    <row r="25" spans="1:253" s="60" customFormat="1" ht="18" x14ac:dyDescent="0.35">
      <c r="A25" s="98">
        <v>10</v>
      </c>
      <c r="B25" s="104" t="s">
        <v>27</v>
      </c>
      <c r="C25" s="100" t="s">
        <v>26</v>
      </c>
      <c r="D25" s="101">
        <v>1200</v>
      </c>
      <c r="E25" s="105">
        <v>0</v>
      </c>
      <c r="F25" s="103">
        <f t="shared" si="0"/>
        <v>0</v>
      </c>
      <c r="G25" s="81"/>
      <c r="H25" s="81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</row>
    <row r="26" spans="1:253" s="60" customFormat="1" ht="18" x14ac:dyDescent="0.35">
      <c r="A26" s="98">
        <v>11</v>
      </c>
      <c r="B26" s="104" t="s">
        <v>28</v>
      </c>
      <c r="C26" s="100" t="s">
        <v>2</v>
      </c>
      <c r="D26" s="101">
        <v>1620</v>
      </c>
      <c r="E26" s="105">
        <v>0</v>
      </c>
      <c r="F26" s="103">
        <f t="shared" si="0"/>
        <v>0</v>
      </c>
      <c r="G26" s="81"/>
      <c r="H26" s="81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</row>
    <row r="27" spans="1:253" s="60" customFormat="1" ht="18" x14ac:dyDescent="0.35">
      <c r="A27" s="98">
        <v>12</v>
      </c>
      <c r="B27" s="104" t="s">
        <v>68</v>
      </c>
      <c r="C27" s="100" t="s">
        <v>26</v>
      </c>
      <c r="D27" s="101">
        <v>200</v>
      </c>
      <c r="E27" s="105">
        <v>0</v>
      </c>
      <c r="F27" s="103">
        <f t="shared" si="0"/>
        <v>0</v>
      </c>
      <c r="G27" s="81"/>
      <c r="H27" s="81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</row>
    <row r="28" spans="1:253" s="60" customFormat="1" ht="16.2" customHeight="1" x14ac:dyDescent="0.35">
      <c r="A28" s="98">
        <v>13</v>
      </c>
      <c r="B28" s="104"/>
      <c r="C28" s="100"/>
      <c r="D28" s="101">
        <v>0</v>
      </c>
      <c r="E28" s="105">
        <v>0</v>
      </c>
      <c r="F28" s="103">
        <f t="shared" si="0"/>
        <v>0</v>
      </c>
      <c r="G28" s="81"/>
      <c r="H28" s="81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</row>
    <row r="29" spans="1:253" hidden="1" x14ac:dyDescent="0.4">
      <c r="A29" s="98">
        <v>23</v>
      </c>
      <c r="B29" s="104"/>
      <c r="C29" s="100"/>
      <c r="D29" s="101"/>
      <c r="E29" s="107"/>
      <c r="F29" s="108"/>
      <c r="G29" s="81"/>
      <c r="H29" s="81"/>
    </row>
    <row r="30" spans="1:253" hidden="1" x14ac:dyDescent="0.4">
      <c r="A30" s="98">
        <v>24</v>
      </c>
      <c r="B30" s="99"/>
      <c r="C30" s="100"/>
      <c r="D30" s="101"/>
      <c r="E30" s="107"/>
      <c r="F30" s="108"/>
      <c r="G30" s="81"/>
      <c r="H30" s="81"/>
    </row>
    <row r="31" spans="1:253" s="26" customFormat="1" ht="21.75" customHeight="1" x14ac:dyDescent="0.4">
      <c r="A31" s="430" t="s">
        <v>17</v>
      </c>
      <c r="B31" s="431"/>
      <c r="C31" s="109"/>
      <c r="D31" s="109"/>
      <c r="E31" s="110"/>
      <c r="F31" s="111">
        <f>SUM(F17:F30)</f>
        <v>43980</v>
      </c>
      <c r="G31" s="112"/>
      <c r="H31" s="112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</row>
    <row r="32" spans="1:253" s="26" customFormat="1" ht="21.75" customHeight="1" x14ac:dyDescent="0.4">
      <c r="A32" s="430" t="s">
        <v>18</v>
      </c>
      <c r="B32" s="431"/>
      <c r="C32" s="109"/>
      <c r="D32" s="109"/>
      <c r="E32" s="110"/>
      <c r="F32" s="111">
        <f>F31*0.18</f>
        <v>7916.4</v>
      </c>
      <c r="G32" s="112"/>
      <c r="H32" s="112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</row>
    <row r="33" spans="1:253" s="26" customFormat="1" ht="21.75" customHeight="1" thickBot="1" x14ac:dyDescent="0.45">
      <c r="A33" s="432" t="s">
        <v>19</v>
      </c>
      <c r="B33" s="433"/>
      <c r="C33" s="113"/>
      <c r="D33" s="113"/>
      <c r="E33" s="114"/>
      <c r="F33" s="115">
        <f>SUM(F31:F32)</f>
        <v>51896.4</v>
      </c>
      <c r="G33" s="112"/>
      <c r="H33" s="112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</row>
    <row r="34" spans="1:253" s="35" customFormat="1" ht="18.75" customHeight="1" x14ac:dyDescent="0.4">
      <c r="A34" s="116"/>
      <c r="B34" s="116"/>
      <c r="C34" s="117"/>
      <c r="D34" s="117"/>
      <c r="E34" s="118"/>
      <c r="F34" s="119"/>
      <c r="G34" s="112"/>
      <c r="H34" s="112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</row>
    <row r="35" spans="1:253" s="35" customFormat="1" ht="9.6" customHeight="1" x14ac:dyDescent="0.4">
      <c r="A35" s="116"/>
      <c r="B35" s="116"/>
      <c r="C35" s="117"/>
      <c r="D35" s="117"/>
      <c r="E35" s="118"/>
      <c r="F35" s="119"/>
      <c r="G35" s="112"/>
      <c r="H35" s="112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</row>
    <row r="36" spans="1:253" s="35" customFormat="1" ht="18.600000000000001" hidden="1" customHeight="1" x14ac:dyDescent="0.4">
      <c r="A36" s="116"/>
      <c r="B36" s="116"/>
      <c r="C36" s="117"/>
      <c r="D36" s="117"/>
      <c r="E36" s="118"/>
      <c r="F36" s="119"/>
      <c r="G36" s="112"/>
      <c r="H36" s="112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</row>
    <row r="37" spans="1:253" ht="18.600000000000001" hidden="1" customHeight="1" x14ac:dyDescent="0.4">
      <c r="A37" s="92"/>
      <c r="B37" s="120"/>
      <c r="C37" s="83"/>
      <c r="D37" s="83"/>
      <c r="E37" s="121"/>
      <c r="F37" s="122"/>
      <c r="G37" s="81"/>
      <c r="H37" s="81"/>
    </row>
    <row r="38" spans="1:253" s="41" customFormat="1" x14ac:dyDescent="0.4">
      <c r="A38" s="434" t="s">
        <v>38</v>
      </c>
      <c r="B38" s="434"/>
      <c r="C38" s="434"/>
      <c r="D38" s="434"/>
      <c r="E38" s="434"/>
      <c r="F38" s="434"/>
      <c r="G38" s="123"/>
      <c r="H38" s="123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</row>
    <row r="39" spans="1:253" ht="18.75" customHeight="1" x14ac:dyDescent="0.4">
      <c r="A39" s="92"/>
      <c r="B39" s="120"/>
      <c r="C39" s="124"/>
      <c r="D39" s="124"/>
      <c r="E39" s="124"/>
      <c r="F39" s="124"/>
      <c r="G39" s="81"/>
      <c r="H39" s="81"/>
    </row>
    <row r="40" spans="1:253" ht="15.6" customHeight="1" x14ac:dyDescent="0.4">
      <c r="A40" s="79"/>
      <c r="B40" s="120" t="s">
        <v>23</v>
      </c>
      <c r="C40" s="124" t="s">
        <v>32</v>
      </c>
      <c r="D40" s="126" t="s">
        <v>39</v>
      </c>
      <c r="E40" s="126"/>
      <c r="F40" s="124"/>
      <c r="G40" s="81"/>
      <c r="H40" s="81"/>
    </row>
    <row r="41" spans="1:253" ht="1.8" hidden="1" customHeight="1" x14ac:dyDescent="0.4">
      <c r="A41" s="79"/>
      <c r="B41" s="79"/>
      <c r="C41" s="124"/>
      <c r="D41" s="124"/>
      <c r="E41" s="124"/>
      <c r="F41" s="124"/>
      <c r="G41" s="81"/>
      <c r="H41" s="81"/>
    </row>
    <row r="42" spans="1:253" ht="15.6" hidden="1" customHeight="1" x14ac:dyDescent="0.4">
      <c r="A42" s="79"/>
      <c r="B42" s="79"/>
      <c r="C42" s="124"/>
      <c r="D42" s="124"/>
      <c r="E42" s="124"/>
      <c r="F42" s="124"/>
      <c r="G42" s="81"/>
      <c r="H42" s="81"/>
    </row>
    <row r="43" spans="1:253" ht="15.6" hidden="1" customHeight="1" x14ac:dyDescent="0.4">
      <c r="A43" s="79"/>
      <c r="B43" s="79"/>
      <c r="C43" s="124"/>
      <c r="D43" s="124"/>
      <c r="E43" s="124"/>
      <c r="F43" s="124"/>
      <c r="G43" s="81"/>
      <c r="H43" s="81"/>
    </row>
    <row r="44" spans="1:253" ht="15.6" hidden="1" customHeight="1" x14ac:dyDescent="0.4">
      <c r="A44" s="79"/>
      <c r="B44" s="79"/>
      <c r="C44" s="124"/>
      <c r="D44" s="124"/>
      <c r="E44" s="124"/>
      <c r="F44" s="124"/>
      <c r="G44" s="81"/>
      <c r="H44" s="81"/>
    </row>
    <row r="45" spans="1:253" ht="15.6" hidden="1" customHeight="1" x14ac:dyDescent="0.4">
      <c r="A45" s="79"/>
      <c r="B45" s="79"/>
      <c r="C45" s="124"/>
      <c r="D45" s="124"/>
      <c r="E45" s="124"/>
      <c r="F45" s="124"/>
      <c r="G45" s="81"/>
      <c r="H45" s="81"/>
    </row>
    <row r="46" spans="1:253" ht="15.6" hidden="1" customHeight="1" x14ac:dyDescent="0.4">
      <c r="A46" s="412"/>
      <c r="B46" s="412"/>
      <c r="C46" s="124"/>
      <c r="D46" s="124"/>
      <c r="E46" s="124"/>
      <c r="F46" s="124"/>
      <c r="G46" s="81"/>
      <c r="H46" s="81"/>
    </row>
    <row r="47" spans="1:253" ht="15.6" customHeight="1" x14ac:dyDescent="0.4">
      <c r="A47" s="120"/>
      <c r="B47" s="120"/>
      <c r="C47" s="124"/>
      <c r="D47" s="124"/>
      <c r="E47" s="124"/>
      <c r="F47" s="124"/>
      <c r="G47" s="81"/>
      <c r="H47" s="81"/>
    </row>
    <row r="48" spans="1:253" ht="16.5" customHeight="1" x14ac:dyDescent="0.4">
      <c r="A48" s="413"/>
      <c r="B48" s="413"/>
      <c r="C48" s="124"/>
      <c r="D48" s="124"/>
      <c r="E48" s="124"/>
      <c r="F48" s="124"/>
      <c r="G48" s="81"/>
      <c r="H48" s="81"/>
    </row>
    <row r="49" spans="1:8" x14ac:dyDescent="0.4">
      <c r="A49" s="435"/>
      <c r="B49" s="435"/>
      <c r="C49" s="436"/>
      <c r="D49" s="436"/>
      <c r="E49" s="436"/>
      <c r="F49" s="436"/>
      <c r="G49" s="81"/>
      <c r="H49" s="81"/>
    </row>
    <row r="50" spans="1:8" ht="38.25" customHeight="1" x14ac:dyDescent="0.4">
      <c r="A50" s="407"/>
      <c r="B50" s="408"/>
      <c r="C50" s="45"/>
      <c r="D50" s="11"/>
      <c r="E50" s="397"/>
      <c r="F50" s="397"/>
    </row>
    <row r="51" spans="1:8" ht="10.5" customHeight="1" x14ac:dyDescent="0.4">
      <c r="A51" s="390"/>
      <c r="B51" s="390"/>
      <c r="C51" s="42"/>
      <c r="D51" s="43"/>
      <c r="E51" s="398"/>
      <c r="F51" s="398"/>
    </row>
    <row r="52" spans="1:8" ht="25.5" customHeight="1" x14ac:dyDescent="0.4">
      <c r="A52" s="42"/>
      <c r="B52" s="42"/>
      <c r="C52" s="42"/>
      <c r="D52" s="43"/>
      <c r="E52" s="44"/>
      <c r="F52" s="44"/>
    </row>
    <row r="53" spans="1:8" ht="16.5" customHeight="1" x14ac:dyDescent="0.4">
      <c r="A53" s="406"/>
      <c r="B53" s="406"/>
      <c r="C53" s="11"/>
      <c r="D53" s="11"/>
      <c r="E53" s="397"/>
      <c r="F53" s="397"/>
    </row>
    <row r="54" spans="1:8" x14ac:dyDescent="0.4">
      <c r="A54" s="390"/>
      <c r="B54" s="390"/>
      <c r="C54" s="42"/>
      <c r="D54" s="43"/>
      <c r="E54" s="398"/>
      <c r="F54" s="398"/>
    </row>
    <row r="55" spans="1:8" x14ac:dyDescent="0.4">
      <c r="A55" s="41"/>
      <c r="B55" s="41"/>
      <c r="C55" s="41"/>
    </row>
  </sheetData>
  <mergeCells count="28">
    <mergeCell ref="A53:B53"/>
    <mergeCell ref="E53:F53"/>
    <mergeCell ref="A54:B54"/>
    <mergeCell ref="E54:F54"/>
    <mergeCell ref="A49:B49"/>
    <mergeCell ref="C49:F49"/>
    <mergeCell ref="A50:B50"/>
    <mergeCell ref="E50:F50"/>
    <mergeCell ref="A51:B51"/>
    <mergeCell ref="E51:F51"/>
    <mergeCell ref="A48:B48"/>
    <mergeCell ref="B11:F11"/>
    <mergeCell ref="A12:A14"/>
    <mergeCell ref="B12:B14"/>
    <mergeCell ref="C12:C14"/>
    <mergeCell ref="D12:D14"/>
    <mergeCell ref="E12:E14"/>
    <mergeCell ref="F12:F14"/>
    <mergeCell ref="A31:B31"/>
    <mergeCell ref="A32:B32"/>
    <mergeCell ref="A33:B33"/>
    <mergeCell ref="A38:F38"/>
    <mergeCell ref="A46:B46"/>
    <mergeCell ref="E1:F1"/>
    <mergeCell ref="C4:F4"/>
    <mergeCell ref="C6:F6"/>
    <mergeCell ref="C8:G8"/>
    <mergeCell ref="C9:F1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45"/>
  <sheetViews>
    <sheetView topLeftCell="A13" zoomScale="90" zoomScaleNormal="90" workbookViewId="0">
      <selection activeCell="J10" sqref="J10"/>
    </sheetView>
  </sheetViews>
  <sheetFormatPr defaultColWidth="9.109375" defaultRowHeight="21" x14ac:dyDescent="0.4"/>
  <cols>
    <col min="1" max="1" width="6.44140625" style="47" bestFit="1" customWidth="1"/>
    <col min="2" max="2" width="72.6640625" style="10" customWidth="1"/>
    <col min="3" max="3" width="9" style="49" bestFit="1" customWidth="1"/>
    <col min="4" max="4" width="12.33203125" style="47" bestFit="1" customWidth="1"/>
    <col min="5" max="5" width="11.33203125" style="48" customWidth="1"/>
    <col min="6" max="6" width="18.44140625" style="48" customWidth="1"/>
    <col min="7" max="253" width="9.109375" style="8"/>
    <col min="254" max="16384" width="9.109375" style="10"/>
  </cols>
  <sheetData>
    <row r="1" spans="1:253" s="2" customFormat="1" ht="22.8" x14ac:dyDescent="0.4">
      <c r="A1" s="1"/>
      <c r="C1" s="3"/>
      <c r="D1" s="1"/>
      <c r="E1" s="393" t="s">
        <v>5</v>
      </c>
      <c r="F1" s="39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2.8" x14ac:dyDescent="0.4">
      <c r="A2" s="1"/>
      <c r="C2" s="3"/>
      <c r="D2" s="1"/>
      <c r="E2" s="138"/>
      <c r="F2" s="13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8" customHeight="1" x14ac:dyDescent="0.4">
      <c r="A3" s="37"/>
      <c r="B3" s="51" t="s">
        <v>6</v>
      </c>
      <c r="C3" s="394" t="s">
        <v>34</v>
      </c>
      <c r="D3" s="394"/>
      <c r="E3" s="394"/>
      <c r="F3" s="394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4">
      <c r="A4" s="37"/>
      <c r="B4" s="51"/>
      <c r="C4" s="135"/>
      <c r="D4" s="135"/>
      <c r="E4" s="77"/>
      <c r="F4" s="135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4">
      <c r="A5" s="9"/>
      <c r="B5" s="52" t="s">
        <v>7</v>
      </c>
      <c r="C5" s="394" t="s">
        <v>34</v>
      </c>
      <c r="D5" s="394"/>
      <c r="E5" s="394"/>
      <c r="F5" s="394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4">
      <c r="A6" s="9"/>
      <c r="B6" s="52"/>
      <c r="C6" s="74"/>
      <c r="D6" s="74"/>
      <c r="E6" s="74"/>
      <c r="F6" s="74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7" customFormat="1" ht="26.25" customHeight="1" x14ac:dyDescent="0.3">
      <c r="A7" s="37"/>
      <c r="B7" s="53" t="s">
        <v>8</v>
      </c>
      <c r="C7" s="404" t="s">
        <v>20</v>
      </c>
      <c r="D7" s="404"/>
      <c r="E7" s="404"/>
      <c r="F7" s="404"/>
      <c r="G7" s="40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</row>
    <row r="8" spans="1:253" s="2" customFormat="1" ht="102" customHeight="1" x14ac:dyDescent="0.4">
      <c r="A8" s="9"/>
      <c r="B8" s="53" t="s">
        <v>9</v>
      </c>
      <c r="C8" s="394" t="s">
        <v>33</v>
      </c>
      <c r="D8" s="394"/>
      <c r="E8" s="394"/>
      <c r="F8" s="394"/>
      <c r="G8" s="8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4">
      <c r="A9" s="9"/>
      <c r="B9" s="53"/>
      <c r="C9" s="394"/>
      <c r="D9" s="394"/>
      <c r="E9" s="394"/>
      <c r="F9" s="394"/>
      <c r="G9" s="8"/>
      <c r="H9" s="4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4">
      <c r="A10" s="395" t="s">
        <v>44</v>
      </c>
      <c r="B10" s="395"/>
      <c r="C10" s="395"/>
      <c r="D10" s="395"/>
      <c r="E10" s="395"/>
      <c r="F10" s="395"/>
      <c r="J10" s="9"/>
    </row>
    <row r="11" spans="1:253" ht="29.25" customHeight="1" thickBot="1" x14ac:dyDescent="0.45">
      <c r="A11" s="139"/>
      <c r="B11" s="437" t="s">
        <v>10</v>
      </c>
      <c r="C11" s="437"/>
      <c r="D11" s="437"/>
      <c r="E11" s="437"/>
      <c r="F11" s="437"/>
      <c r="J11" s="9"/>
    </row>
    <row r="12" spans="1:253" ht="16.5" customHeight="1" x14ac:dyDescent="0.4">
      <c r="A12" s="438" t="s">
        <v>11</v>
      </c>
      <c r="B12" s="441" t="s">
        <v>0</v>
      </c>
      <c r="C12" s="444" t="s">
        <v>12</v>
      </c>
      <c r="D12" s="441" t="s">
        <v>13</v>
      </c>
      <c r="E12" s="447" t="s">
        <v>14</v>
      </c>
      <c r="F12" s="450" t="s">
        <v>15</v>
      </c>
    </row>
    <row r="13" spans="1:253" ht="21.75" customHeight="1" x14ac:dyDescent="0.4">
      <c r="A13" s="439"/>
      <c r="B13" s="442"/>
      <c r="C13" s="445"/>
      <c r="D13" s="442"/>
      <c r="E13" s="448"/>
      <c r="F13" s="451"/>
    </row>
    <row r="14" spans="1:253" ht="33" customHeight="1" thickBot="1" x14ac:dyDescent="0.45">
      <c r="A14" s="440"/>
      <c r="B14" s="443"/>
      <c r="C14" s="446"/>
      <c r="D14" s="443"/>
      <c r="E14" s="449"/>
      <c r="F14" s="452"/>
    </row>
    <row r="15" spans="1:253" x14ac:dyDescent="0.4">
      <c r="A15" s="12">
        <v>1</v>
      </c>
      <c r="B15" s="13">
        <v>2</v>
      </c>
      <c r="C15" s="14">
        <v>3</v>
      </c>
      <c r="D15" s="13">
        <v>4</v>
      </c>
      <c r="E15" s="15">
        <v>5</v>
      </c>
      <c r="F15" s="16">
        <v>6</v>
      </c>
    </row>
    <row r="16" spans="1:253" s="60" customFormat="1" ht="36" x14ac:dyDescent="0.35">
      <c r="A16" s="54">
        <v>1</v>
      </c>
      <c r="B16" s="63" t="s">
        <v>69</v>
      </c>
      <c r="C16" s="56" t="s">
        <v>21</v>
      </c>
      <c r="D16" s="57">
        <v>2000</v>
      </c>
      <c r="E16" s="65">
        <v>3</v>
      </c>
      <c r="F16" s="68">
        <f t="shared" ref="F16:F17" si="0">D16*E16</f>
        <v>6000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/>
      <c r="GV16" s="59"/>
      <c r="GW16" s="59"/>
      <c r="GX16" s="59"/>
      <c r="GY16" s="59"/>
      <c r="GZ16" s="59"/>
      <c r="HA16" s="59"/>
      <c r="HB16" s="59"/>
      <c r="HC16" s="59"/>
      <c r="HD16" s="59"/>
      <c r="HE16" s="59"/>
      <c r="HF16" s="59"/>
      <c r="HG16" s="59"/>
      <c r="HH16" s="59"/>
      <c r="HI16" s="59"/>
      <c r="HJ16" s="59"/>
      <c r="HK16" s="59"/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</row>
    <row r="17" spans="1:253" s="60" customFormat="1" ht="18" x14ac:dyDescent="0.35">
      <c r="A17" s="54">
        <v>2</v>
      </c>
      <c r="B17" s="61" t="s">
        <v>29</v>
      </c>
      <c r="C17" s="56" t="s">
        <v>16</v>
      </c>
      <c r="D17" s="57">
        <v>263</v>
      </c>
      <c r="E17" s="65">
        <v>90</v>
      </c>
      <c r="F17" s="68">
        <f t="shared" si="0"/>
        <v>23670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</row>
    <row r="18" spans="1:253" s="60" customFormat="1" ht="18" x14ac:dyDescent="0.35">
      <c r="A18" s="54">
        <v>3</v>
      </c>
      <c r="B18" s="61" t="s">
        <v>70</v>
      </c>
      <c r="C18" s="56" t="s">
        <v>3</v>
      </c>
      <c r="D18" s="57">
        <v>2</v>
      </c>
      <c r="E18" s="65"/>
      <c r="F18" s="68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</row>
    <row r="19" spans="1:253" x14ac:dyDescent="0.4">
      <c r="A19" s="54">
        <v>4</v>
      </c>
      <c r="B19" s="21" t="s">
        <v>71</v>
      </c>
      <c r="C19" s="17" t="s">
        <v>48</v>
      </c>
      <c r="D19" s="18">
        <v>4000</v>
      </c>
      <c r="E19" s="19">
        <v>1.5</v>
      </c>
      <c r="F19" s="20">
        <f>E19*D19</f>
        <v>6000</v>
      </c>
      <c r="I19" s="8" t="s">
        <v>32</v>
      </c>
    </row>
    <row r="20" spans="1:253" x14ac:dyDescent="0.4">
      <c r="A20" s="54">
        <v>5</v>
      </c>
      <c r="B20" s="21" t="s">
        <v>72</v>
      </c>
      <c r="C20" s="17" t="s">
        <v>73</v>
      </c>
      <c r="D20" s="18">
        <v>444</v>
      </c>
      <c r="E20" s="19"/>
      <c r="F20" s="20"/>
    </row>
    <row r="21" spans="1:253" s="26" customFormat="1" ht="21.75" customHeight="1" x14ac:dyDescent="0.4">
      <c r="A21" s="453" t="s">
        <v>17</v>
      </c>
      <c r="B21" s="454"/>
      <c r="C21" s="22"/>
      <c r="D21" s="22"/>
      <c r="E21" s="23"/>
      <c r="F21" s="24">
        <f>SUM(F16:F19)</f>
        <v>35670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</row>
    <row r="22" spans="1:253" s="26" customFormat="1" ht="21.75" customHeight="1" x14ac:dyDescent="0.4">
      <c r="A22" s="453" t="s">
        <v>18</v>
      </c>
      <c r="B22" s="454"/>
      <c r="C22" s="22"/>
      <c r="D22" s="22"/>
      <c r="E22" s="23"/>
      <c r="F22" s="24">
        <f>F21*0.18</f>
        <v>6420.5999999999995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</row>
    <row r="23" spans="1:253" s="26" customFormat="1" ht="21.75" customHeight="1" thickBot="1" x14ac:dyDescent="0.45">
      <c r="A23" s="455" t="s">
        <v>19</v>
      </c>
      <c r="B23" s="456"/>
      <c r="C23" s="27"/>
      <c r="D23" s="27"/>
      <c r="E23" s="28"/>
      <c r="F23" s="29">
        <f>SUM(F21:F22)</f>
        <v>42090.6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</row>
    <row r="24" spans="1:253" s="35" customFormat="1" ht="18.75" customHeight="1" x14ac:dyDescent="0.4">
      <c r="A24" s="30"/>
      <c r="B24" s="30"/>
      <c r="C24" s="31"/>
      <c r="D24" s="31"/>
      <c r="E24" s="32"/>
      <c r="F24" s="3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</row>
    <row r="25" spans="1:253" s="35" customFormat="1" ht="13.8" customHeight="1" x14ac:dyDescent="0.4">
      <c r="A25" s="30"/>
      <c r="B25" s="30"/>
      <c r="C25" s="31"/>
      <c r="D25" s="31"/>
      <c r="E25" s="32"/>
      <c r="F25" s="33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</row>
    <row r="26" spans="1:253" s="35" customFormat="1" ht="18.600000000000001" hidden="1" customHeight="1" x14ac:dyDescent="0.4">
      <c r="A26" s="30"/>
      <c r="B26" s="30"/>
      <c r="C26" s="31"/>
      <c r="D26" s="31"/>
      <c r="E26" s="32"/>
      <c r="F26" s="33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</row>
    <row r="27" spans="1:253" ht="18.600000000000001" hidden="1" customHeight="1" x14ac:dyDescent="0.4">
      <c r="A27" s="139"/>
      <c r="B27" s="134"/>
      <c r="C27" s="37"/>
      <c r="D27" s="37"/>
      <c r="E27" s="38"/>
      <c r="F27" s="39"/>
    </row>
    <row r="28" spans="1:253" s="41" customFormat="1" x14ac:dyDescent="0.4">
      <c r="A28" s="403" t="s">
        <v>22</v>
      </c>
      <c r="B28" s="403"/>
      <c r="C28" s="403"/>
      <c r="D28" s="403"/>
      <c r="E28" s="403"/>
      <c r="F28" s="403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</row>
    <row r="29" spans="1:253" ht="18.75" customHeight="1" x14ac:dyDescent="0.4">
      <c r="A29" s="139"/>
      <c r="B29" s="134"/>
      <c r="C29" s="50"/>
      <c r="D29" s="50"/>
      <c r="E29" s="50" t="s">
        <v>24</v>
      </c>
      <c r="F29" s="50"/>
    </row>
    <row r="30" spans="1:253" ht="15.75" customHeight="1" x14ac:dyDescent="0.4">
      <c r="A30" s="10"/>
      <c r="C30" s="50"/>
      <c r="D30" s="50"/>
      <c r="E30" s="50"/>
      <c r="F30" s="50"/>
    </row>
    <row r="31" spans="1:253" ht="15.75" customHeight="1" x14ac:dyDescent="0.4">
      <c r="A31" s="10"/>
      <c r="C31" s="50"/>
      <c r="D31" s="50"/>
      <c r="E31" s="50"/>
      <c r="F31" s="50"/>
    </row>
    <row r="32" spans="1:253" ht="9.6" customHeight="1" x14ac:dyDescent="0.4">
      <c r="A32" s="10"/>
      <c r="C32" s="50"/>
      <c r="D32" s="50"/>
      <c r="E32" s="50"/>
      <c r="F32" s="50"/>
    </row>
    <row r="33" spans="1:6" ht="15.6" hidden="1" customHeight="1" x14ac:dyDescent="0.4">
      <c r="A33" s="10"/>
      <c r="C33" s="50"/>
      <c r="D33" s="50"/>
      <c r="E33" s="50"/>
      <c r="F33" s="50"/>
    </row>
    <row r="34" spans="1:6" ht="15.6" hidden="1" customHeight="1" x14ac:dyDescent="0.4">
      <c r="A34" s="10"/>
      <c r="C34" s="50"/>
      <c r="D34" s="50"/>
      <c r="E34" s="50"/>
      <c r="F34" s="50"/>
    </row>
    <row r="35" spans="1:6" ht="15.6" hidden="1" customHeight="1" x14ac:dyDescent="0.4">
      <c r="A35" s="10"/>
      <c r="C35" s="50"/>
      <c r="D35" s="50"/>
      <c r="E35" s="50"/>
      <c r="F35" s="50"/>
    </row>
    <row r="36" spans="1:6" ht="15.6" hidden="1" customHeight="1" x14ac:dyDescent="0.4">
      <c r="A36" s="404"/>
      <c r="B36" s="404"/>
      <c r="C36" s="50"/>
      <c r="D36" s="50"/>
      <c r="E36" s="50"/>
      <c r="F36" s="50"/>
    </row>
    <row r="37" spans="1:6" ht="15.75" customHeight="1" x14ac:dyDescent="0.4">
      <c r="A37" s="134"/>
      <c r="B37" s="134" t="s">
        <v>23</v>
      </c>
      <c r="C37" s="50"/>
      <c r="D37" s="50"/>
      <c r="E37" s="50" t="s">
        <v>39</v>
      </c>
      <c r="F37" s="50"/>
    </row>
    <row r="38" spans="1:6" ht="16.5" customHeight="1" x14ac:dyDescent="0.4">
      <c r="A38" s="405"/>
      <c r="B38" s="405"/>
      <c r="C38" s="50"/>
      <c r="D38" s="50"/>
      <c r="E38" s="50"/>
      <c r="F38" s="50"/>
    </row>
    <row r="39" spans="1:6" x14ac:dyDescent="0.4">
      <c r="A39" s="390"/>
      <c r="B39" s="390"/>
      <c r="C39" s="409"/>
      <c r="D39" s="409"/>
      <c r="E39" s="409"/>
      <c r="F39" s="409"/>
    </row>
    <row r="40" spans="1:6" ht="38.25" customHeight="1" x14ac:dyDescent="0.4">
      <c r="A40" s="407"/>
      <c r="B40" s="407"/>
      <c r="C40" s="136"/>
      <c r="D40" s="139"/>
      <c r="E40" s="397"/>
      <c r="F40" s="397"/>
    </row>
    <row r="41" spans="1:6" ht="10.5" customHeight="1" x14ac:dyDescent="0.4">
      <c r="A41" s="390"/>
      <c r="B41" s="390"/>
      <c r="C41" s="132"/>
      <c r="D41" s="137"/>
      <c r="E41" s="398"/>
      <c r="F41" s="398"/>
    </row>
    <row r="42" spans="1:6" ht="25.5" customHeight="1" x14ac:dyDescent="0.4">
      <c r="A42" s="132"/>
      <c r="B42" s="132"/>
      <c r="C42" s="132"/>
      <c r="D42" s="137"/>
      <c r="E42" s="133"/>
      <c r="F42" s="133"/>
    </row>
    <row r="43" spans="1:6" ht="16.5" customHeight="1" x14ac:dyDescent="0.4">
      <c r="A43" s="406"/>
      <c r="B43" s="406"/>
      <c r="C43" s="139"/>
      <c r="D43" s="139"/>
      <c r="E43" s="397"/>
      <c r="F43" s="397"/>
    </row>
    <row r="44" spans="1:6" x14ac:dyDescent="0.4">
      <c r="A44" s="390"/>
      <c r="B44" s="390"/>
      <c r="C44" s="132"/>
      <c r="D44" s="137"/>
      <c r="E44" s="398"/>
      <c r="F44" s="398"/>
    </row>
    <row r="45" spans="1:6" x14ac:dyDescent="0.4">
      <c r="A45" s="41"/>
      <c r="B45" s="41"/>
      <c r="C45" s="41"/>
    </row>
  </sheetData>
  <mergeCells count="29">
    <mergeCell ref="A10:F10"/>
    <mergeCell ref="E1:F1"/>
    <mergeCell ref="C3:F3"/>
    <mergeCell ref="C5:F5"/>
    <mergeCell ref="C7:G7"/>
    <mergeCell ref="C8:F9"/>
    <mergeCell ref="A38:B38"/>
    <mergeCell ref="B11:F11"/>
    <mergeCell ref="A12:A14"/>
    <mergeCell ref="B12:B14"/>
    <mergeCell ref="C12:C14"/>
    <mergeCell ref="D12:D14"/>
    <mergeCell ref="E12:E14"/>
    <mergeCell ref="F12:F14"/>
    <mergeCell ref="A21:B21"/>
    <mergeCell ref="A22:B22"/>
    <mergeCell ref="A23:B23"/>
    <mergeCell ref="A28:F28"/>
    <mergeCell ref="A36:B36"/>
    <mergeCell ref="A43:B43"/>
    <mergeCell ref="E43:F43"/>
    <mergeCell ref="A44:B44"/>
    <mergeCell ref="E44:F44"/>
    <mergeCell ref="A39:B39"/>
    <mergeCell ref="C39:F39"/>
    <mergeCell ref="A40:B40"/>
    <mergeCell ref="E40:F40"/>
    <mergeCell ref="A41:B41"/>
    <mergeCell ref="E41:F4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609B-FF36-4B4F-9EAA-B1A75059A1CA}">
  <dimension ref="A1:G41"/>
  <sheetViews>
    <sheetView topLeftCell="A22" zoomScale="122" zoomScaleNormal="122" workbookViewId="0">
      <selection activeCell="A22" sqref="A22:G39"/>
    </sheetView>
  </sheetViews>
  <sheetFormatPr defaultRowHeight="14.4" x14ac:dyDescent="0.3"/>
  <cols>
    <col min="1" max="1" width="7.109375" customWidth="1"/>
    <col min="2" max="2" width="61.33203125" customWidth="1"/>
    <col min="3" max="3" width="10.77734375" customWidth="1"/>
    <col min="4" max="4" width="15.44140625" customWidth="1"/>
    <col min="5" max="5" width="9.88671875" customWidth="1"/>
    <col min="6" max="6" width="21.21875" customWidth="1"/>
  </cols>
  <sheetData>
    <row r="1" spans="1:7" ht="18" x14ac:dyDescent="0.35">
      <c r="A1" s="224"/>
      <c r="B1" s="60"/>
      <c r="C1" s="225"/>
      <c r="D1" s="224"/>
      <c r="E1" s="226"/>
      <c r="F1" s="226"/>
      <c r="G1" s="59"/>
    </row>
    <row r="2" spans="1:7" ht="18" x14ac:dyDescent="0.35">
      <c r="A2" s="160"/>
      <c r="B2" s="227" t="s">
        <v>6</v>
      </c>
      <c r="C2" s="457" t="s">
        <v>34</v>
      </c>
      <c r="D2" s="457"/>
      <c r="E2" s="457"/>
      <c r="F2" s="457"/>
      <c r="G2" s="59"/>
    </row>
    <row r="3" spans="1:7" ht="18" x14ac:dyDescent="0.35">
      <c r="A3" s="160"/>
      <c r="B3" s="227"/>
      <c r="C3" s="228"/>
      <c r="D3" s="228"/>
      <c r="E3" s="229"/>
      <c r="F3" s="228"/>
      <c r="G3" s="59"/>
    </row>
    <row r="4" spans="1:7" ht="18" x14ac:dyDescent="0.35">
      <c r="A4" s="230"/>
      <c r="B4" s="231" t="s">
        <v>7</v>
      </c>
      <c r="C4" s="457" t="s">
        <v>34</v>
      </c>
      <c r="D4" s="457"/>
      <c r="E4" s="457"/>
      <c r="F4" s="457"/>
      <c r="G4" s="59"/>
    </row>
    <row r="5" spans="1:7" ht="18" x14ac:dyDescent="0.35">
      <c r="A5" s="230"/>
      <c r="B5" s="231"/>
      <c r="C5" s="232"/>
      <c r="D5" s="232"/>
      <c r="E5" s="232"/>
      <c r="F5" s="232"/>
      <c r="G5" s="59"/>
    </row>
    <row r="6" spans="1:7" ht="18" x14ac:dyDescent="0.3">
      <c r="A6" s="160"/>
      <c r="B6" s="233" t="s">
        <v>8</v>
      </c>
      <c r="C6" s="458" t="s">
        <v>20</v>
      </c>
      <c r="D6" s="458"/>
      <c r="E6" s="458"/>
      <c r="F6" s="458"/>
      <c r="G6" s="458"/>
    </row>
    <row r="7" spans="1:7" ht="18" x14ac:dyDescent="0.35">
      <c r="A7" s="230"/>
      <c r="B7" s="233" t="s">
        <v>9</v>
      </c>
      <c r="C7" s="457" t="s">
        <v>33</v>
      </c>
      <c r="D7" s="457"/>
      <c r="E7" s="457"/>
      <c r="F7" s="457"/>
      <c r="G7" s="59"/>
    </row>
    <row r="8" spans="1:7" ht="30.6" customHeight="1" x14ac:dyDescent="0.35">
      <c r="A8" s="230"/>
      <c r="B8" s="233"/>
      <c r="C8" s="457"/>
      <c r="D8" s="457"/>
      <c r="E8" s="457"/>
      <c r="F8" s="457"/>
      <c r="G8" s="59"/>
    </row>
    <row r="9" spans="1:7" ht="28.8" customHeight="1" x14ac:dyDescent="0.35">
      <c r="A9" s="459" t="s">
        <v>44</v>
      </c>
      <c r="B9" s="459"/>
      <c r="C9" s="459"/>
      <c r="D9" s="459"/>
      <c r="E9" s="459"/>
      <c r="F9" s="459"/>
      <c r="G9" s="59"/>
    </row>
    <row r="10" spans="1:7" ht="15" customHeight="1" thickBot="1" x14ac:dyDescent="0.45">
      <c r="A10" s="139"/>
      <c r="B10" s="396" t="s">
        <v>10</v>
      </c>
      <c r="C10" s="396"/>
      <c r="D10" s="396"/>
      <c r="E10" s="396"/>
      <c r="F10" s="396"/>
      <c r="G10" s="8"/>
    </row>
    <row r="11" spans="1:7" ht="21" x14ac:dyDescent="0.4">
      <c r="A11" s="371" t="s">
        <v>11</v>
      </c>
      <c r="B11" s="374" t="s">
        <v>0</v>
      </c>
      <c r="C11" s="377" t="s">
        <v>12</v>
      </c>
      <c r="D11" s="374" t="s">
        <v>13</v>
      </c>
      <c r="E11" s="380" t="s">
        <v>14</v>
      </c>
      <c r="F11" s="383" t="s">
        <v>15</v>
      </c>
      <c r="G11" s="8"/>
    </row>
    <row r="12" spans="1:7" ht="21" x14ac:dyDescent="0.4">
      <c r="A12" s="372"/>
      <c r="B12" s="375"/>
      <c r="C12" s="378"/>
      <c r="D12" s="375"/>
      <c r="E12" s="381"/>
      <c r="F12" s="384"/>
      <c r="G12" s="8"/>
    </row>
    <row r="13" spans="1:7" ht="21.6" thickBot="1" x14ac:dyDescent="0.45">
      <c r="A13" s="373"/>
      <c r="B13" s="376"/>
      <c r="C13" s="379"/>
      <c r="D13" s="376"/>
      <c r="E13" s="382"/>
      <c r="F13" s="385"/>
      <c r="G13" s="8"/>
    </row>
    <row r="14" spans="1:7" ht="21" x14ac:dyDescent="0.4">
      <c r="A14" s="12">
        <v>1</v>
      </c>
      <c r="B14" s="13">
        <v>2</v>
      </c>
      <c r="C14" s="14">
        <v>3</v>
      </c>
      <c r="D14" s="13">
        <v>4</v>
      </c>
      <c r="E14" s="15">
        <v>5</v>
      </c>
      <c r="F14" s="16">
        <v>6</v>
      </c>
      <c r="G14" s="8"/>
    </row>
    <row r="15" spans="1:7" ht="39" customHeight="1" x14ac:dyDescent="0.35">
      <c r="A15" s="54">
        <v>1</v>
      </c>
      <c r="B15" s="63" t="s">
        <v>128</v>
      </c>
      <c r="C15" s="56"/>
      <c r="D15" s="57"/>
      <c r="E15" s="65"/>
      <c r="F15" s="68"/>
      <c r="G15" s="59"/>
    </row>
    <row r="16" spans="1:7" ht="21.6" customHeight="1" x14ac:dyDescent="0.35">
      <c r="A16" s="54"/>
      <c r="B16" s="63" t="s">
        <v>129</v>
      </c>
      <c r="C16" s="56" t="s">
        <v>48</v>
      </c>
      <c r="D16" s="57">
        <v>2250</v>
      </c>
      <c r="E16" s="65"/>
      <c r="F16" s="68"/>
      <c r="G16" s="59"/>
    </row>
    <row r="17" spans="1:7" ht="18" x14ac:dyDescent="0.35">
      <c r="A17" s="54">
        <v>2</v>
      </c>
      <c r="B17" s="61" t="s">
        <v>74</v>
      </c>
      <c r="C17" s="56" t="s">
        <v>48</v>
      </c>
      <c r="D17" s="57">
        <v>2250</v>
      </c>
      <c r="E17" s="65"/>
      <c r="F17" s="68">
        <f t="shared" ref="F17" si="0">D17*E17</f>
        <v>0</v>
      </c>
      <c r="G17" s="59"/>
    </row>
    <row r="18" spans="1:7" ht="18" x14ac:dyDescent="0.35">
      <c r="A18" s="54">
        <v>3</v>
      </c>
      <c r="B18" s="61" t="s">
        <v>127</v>
      </c>
      <c r="C18" s="56" t="s">
        <v>115</v>
      </c>
      <c r="D18" s="57">
        <v>225</v>
      </c>
      <c r="E18" s="65"/>
      <c r="F18" s="68"/>
      <c r="G18" s="59"/>
    </row>
    <row r="19" spans="1:7" ht="21" x14ac:dyDescent="0.4">
      <c r="A19" s="54">
        <v>4</v>
      </c>
      <c r="B19" s="21" t="s">
        <v>71</v>
      </c>
      <c r="C19" s="17" t="s">
        <v>48</v>
      </c>
      <c r="D19" s="18">
        <v>4500</v>
      </c>
      <c r="E19" s="19">
        <v>1.5</v>
      </c>
      <c r="F19" s="20">
        <f>E19*D19</f>
        <v>6750</v>
      </c>
      <c r="G19" s="8"/>
    </row>
    <row r="20" spans="1:7" ht="21" x14ac:dyDescent="0.4">
      <c r="A20" s="54">
        <v>5</v>
      </c>
      <c r="B20" s="21" t="s">
        <v>80</v>
      </c>
      <c r="C20" s="17" t="s">
        <v>73</v>
      </c>
      <c r="D20" s="18">
        <v>500</v>
      </c>
      <c r="E20" s="19"/>
      <c r="F20" s="20"/>
      <c r="G20" s="8"/>
    </row>
    <row r="21" spans="1:7" ht="21" x14ac:dyDescent="0.4">
      <c r="A21" s="54"/>
      <c r="B21" s="21" t="s">
        <v>126</v>
      </c>
      <c r="C21" s="17" t="s">
        <v>115</v>
      </c>
      <c r="D21" s="18">
        <v>292.5</v>
      </c>
      <c r="E21" s="19">
        <v>90</v>
      </c>
      <c r="F21" s="20"/>
      <c r="G21" s="8"/>
    </row>
    <row r="22" spans="1:7" ht="22.8" x14ac:dyDescent="0.4">
      <c r="A22" s="386" t="s">
        <v>17</v>
      </c>
      <c r="B22" s="387"/>
      <c r="C22" s="22"/>
      <c r="D22" s="22"/>
      <c r="E22" s="23"/>
      <c r="F22" s="24">
        <f>SUM(F15:F19)</f>
        <v>6750</v>
      </c>
      <c r="G22" s="25"/>
    </row>
    <row r="23" spans="1:7" ht="22.8" x14ac:dyDescent="0.4">
      <c r="A23" s="386" t="s">
        <v>18</v>
      </c>
      <c r="B23" s="387"/>
      <c r="C23" s="22"/>
      <c r="D23" s="22"/>
      <c r="E23" s="23"/>
      <c r="F23" s="24">
        <f>F22*0.18</f>
        <v>1215</v>
      </c>
      <c r="G23" s="25"/>
    </row>
    <row r="24" spans="1:7" ht="23.4" thickBot="1" x14ac:dyDescent="0.45">
      <c r="A24" s="388" t="s">
        <v>19</v>
      </c>
      <c r="B24" s="389"/>
      <c r="C24" s="27"/>
      <c r="D24" s="27"/>
      <c r="E24" s="28"/>
      <c r="F24" s="29">
        <f>SUM(F22:F23)</f>
        <v>7965</v>
      </c>
      <c r="G24" s="25"/>
    </row>
    <row r="25" spans="1:7" ht="21" x14ac:dyDescent="0.4">
      <c r="A25" s="30"/>
      <c r="B25" s="30"/>
      <c r="C25" s="31"/>
      <c r="D25" s="31"/>
      <c r="E25" s="32"/>
      <c r="F25" s="33"/>
      <c r="G25" s="34"/>
    </row>
    <row r="26" spans="1:7" ht="21" x14ac:dyDescent="0.4">
      <c r="A26" s="30"/>
      <c r="B26" s="30"/>
      <c r="C26" s="31"/>
      <c r="D26" s="31"/>
      <c r="E26" s="32"/>
      <c r="F26" s="33"/>
      <c r="G26" s="34"/>
    </row>
    <row r="27" spans="1:7" ht="21" x14ac:dyDescent="0.4">
      <c r="A27" s="30"/>
      <c r="B27" s="30"/>
      <c r="C27" s="31"/>
      <c r="D27" s="31"/>
      <c r="E27" s="32"/>
      <c r="F27" s="33"/>
      <c r="G27" s="34"/>
    </row>
    <row r="28" spans="1:7" ht="21" x14ac:dyDescent="0.4">
      <c r="A28" s="139"/>
      <c r="B28" s="134"/>
      <c r="C28" s="37"/>
      <c r="D28" s="37"/>
      <c r="E28" s="38"/>
      <c r="F28" s="39"/>
      <c r="G28" s="8"/>
    </row>
    <row r="29" spans="1:7" ht="21" x14ac:dyDescent="0.4">
      <c r="A29" s="403" t="s">
        <v>22</v>
      </c>
      <c r="B29" s="403"/>
      <c r="C29" s="403"/>
      <c r="D29" s="403"/>
      <c r="E29" s="403"/>
      <c r="F29" s="403"/>
      <c r="G29" s="40"/>
    </row>
    <row r="30" spans="1:7" ht="21" x14ac:dyDescent="0.4">
      <c r="A30" s="139"/>
      <c r="B30" s="134"/>
      <c r="C30" s="50"/>
      <c r="D30" s="50"/>
      <c r="E30" s="50" t="s">
        <v>24</v>
      </c>
      <c r="F30" s="50"/>
      <c r="G30" s="8"/>
    </row>
    <row r="31" spans="1:7" ht="17.399999999999999" customHeight="1" x14ac:dyDescent="0.4">
      <c r="A31" s="10"/>
      <c r="B31" s="10"/>
      <c r="C31" s="50"/>
      <c r="D31" s="50"/>
      <c r="E31" s="50"/>
      <c r="F31" s="50"/>
      <c r="G31" s="8"/>
    </row>
    <row r="32" spans="1:7" ht="21" hidden="1" x14ac:dyDescent="0.4">
      <c r="A32" s="10"/>
      <c r="B32" s="10"/>
      <c r="C32" s="50"/>
      <c r="D32" s="50"/>
      <c r="E32" s="50"/>
      <c r="F32" s="50"/>
      <c r="G32" s="8"/>
    </row>
    <row r="33" spans="1:7" ht="21" hidden="1" x14ac:dyDescent="0.4">
      <c r="A33" s="10"/>
      <c r="B33" s="10"/>
      <c r="C33" s="50"/>
      <c r="D33" s="50"/>
      <c r="E33" s="50"/>
      <c r="F33" s="50"/>
      <c r="G33" s="8"/>
    </row>
    <row r="34" spans="1:7" ht="21" hidden="1" x14ac:dyDescent="0.4">
      <c r="A34" s="10"/>
      <c r="B34" s="10"/>
      <c r="C34" s="50"/>
      <c r="D34" s="50"/>
      <c r="E34" s="50"/>
      <c r="F34" s="50"/>
      <c r="G34" s="8"/>
    </row>
    <row r="35" spans="1:7" ht="21" hidden="1" x14ac:dyDescent="0.4">
      <c r="A35" s="10"/>
      <c r="B35" s="10"/>
      <c r="C35" s="50"/>
      <c r="D35" s="50"/>
      <c r="E35" s="50"/>
      <c r="F35" s="50"/>
      <c r="G35" s="8"/>
    </row>
    <row r="36" spans="1:7" ht="21" hidden="1" x14ac:dyDescent="0.4">
      <c r="A36" s="10"/>
      <c r="B36" s="10"/>
      <c r="C36" s="50"/>
      <c r="D36" s="50"/>
      <c r="E36" s="50"/>
      <c r="F36" s="50"/>
      <c r="G36" s="8"/>
    </row>
    <row r="37" spans="1:7" ht="21" x14ac:dyDescent="0.4">
      <c r="A37" s="404"/>
      <c r="B37" s="404"/>
      <c r="C37" s="50"/>
      <c r="D37" s="50"/>
      <c r="E37" s="50"/>
      <c r="F37" s="50"/>
      <c r="G37" s="8"/>
    </row>
    <row r="38" spans="1:7" ht="21" x14ac:dyDescent="0.4">
      <c r="A38" s="134"/>
      <c r="B38" s="134" t="s">
        <v>23</v>
      </c>
      <c r="C38" s="50"/>
      <c r="D38" s="50"/>
      <c r="E38" s="50" t="s">
        <v>39</v>
      </c>
      <c r="F38" s="50"/>
      <c r="G38" s="8"/>
    </row>
    <row r="39" spans="1:7" ht="21" x14ac:dyDescent="0.4">
      <c r="A39" s="405"/>
      <c r="B39" s="405"/>
      <c r="C39" s="50"/>
      <c r="D39" s="50"/>
      <c r="E39" s="50"/>
      <c r="F39" s="50"/>
      <c r="G39" s="8"/>
    </row>
    <row r="40" spans="1:7" ht="21" x14ac:dyDescent="0.4">
      <c r="A40" s="390"/>
      <c r="B40" s="390"/>
      <c r="C40" s="409"/>
      <c r="D40" s="409"/>
      <c r="E40" s="409"/>
      <c r="F40" s="409"/>
      <c r="G40" s="8"/>
    </row>
    <row r="41" spans="1:7" ht="21" x14ac:dyDescent="0.4">
      <c r="A41" s="407"/>
      <c r="B41" s="408"/>
      <c r="C41" s="136"/>
      <c r="D41" s="139"/>
      <c r="E41" s="397"/>
      <c r="F41" s="397"/>
      <c r="G41" s="8"/>
    </row>
  </sheetData>
  <mergeCells count="22">
    <mergeCell ref="A40:B40"/>
    <mergeCell ref="C40:F40"/>
    <mergeCell ref="A41:B41"/>
    <mergeCell ref="E41:F41"/>
    <mergeCell ref="A22:B22"/>
    <mergeCell ref="A23:B23"/>
    <mergeCell ref="A24:B24"/>
    <mergeCell ref="A29:F29"/>
    <mergeCell ref="A37:B37"/>
    <mergeCell ref="A39:B39"/>
    <mergeCell ref="F11:F13"/>
    <mergeCell ref="C2:F2"/>
    <mergeCell ref="C4:F4"/>
    <mergeCell ref="C6:G6"/>
    <mergeCell ref="C7:F8"/>
    <mergeCell ref="A9:F9"/>
    <mergeCell ref="B10:F10"/>
    <mergeCell ref="A11:A13"/>
    <mergeCell ref="B11:B13"/>
    <mergeCell ref="C11:C13"/>
    <mergeCell ref="D11:D13"/>
    <mergeCell ref="E11:E1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B214-3058-46AC-8E40-95516A7B7014}">
  <dimension ref="A1:G97"/>
  <sheetViews>
    <sheetView topLeftCell="A71" workbookViewId="0">
      <selection activeCell="A79" sqref="A79:F97"/>
    </sheetView>
  </sheetViews>
  <sheetFormatPr defaultRowHeight="14.4" x14ac:dyDescent="0.3"/>
  <cols>
    <col min="1" max="1" width="4.88671875" customWidth="1"/>
    <col min="2" max="2" width="54.109375" customWidth="1"/>
    <col min="3" max="3" width="8.44140625" customWidth="1"/>
    <col min="4" max="4" width="14" customWidth="1"/>
    <col min="5" max="5" width="11.21875" customWidth="1"/>
    <col min="6" max="6" width="21.44140625" customWidth="1"/>
  </cols>
  <sheetData>
    <row r="1" spans="1:7" ht="22.8" x14ac:dyDescent="0.4">
      <c r="A1" s="1"/>
      <c r="B1" s="2"/>
      <c r="C1" s="3"/>
      <c r="D1" s="1"/>
      <c r="E1" s="138"/>
      <c r="F1" s="138"/>
      <c r="G1" s="4"/>
    </row>
    <row r="2" spans="1:7" ht="21" x14ac:dyDescent="0.4">
      <c r="A2" s="37"/>
      <c r="B2" s="51" t="s">
        <v>6</v>
      </c>
      <c r="C2" s="394" t="s">
        <v>34</v>
      </c>
      <c r="D2" s="394"/>
      <c r="E2" s="394"/>
      <c r="F2" s="394"/>
      <c r="G2" s="8"/>
    </row>
    <row r="3" spans="1:7" ht="61.2" customHeight="1" x14ac:dyDescent="0.4">
      <c r="A3" s="37"/>
      <c r="B3" s="51"/>
      <c r="C3" s="135"/>
      <c r="D3" s="135"/>
      <c r="E3" s="77"/>
      <c r="F3" s="135"/>
      <c r="G3" s="8"/>
    </row>
    <row r="4" spans="1:7" ht="21" x14ac:dyDescent="0.4">
      <c r="A4" s="9"/>
      <c r="B4" s="52" t="s">
        <v>7</v>
      </c>
      <c r="C4" s="394" t="s">
        <v>34</v>
      </c>
      <c r="D4" s="394"/>
      <c r="E4" s="394"/>
      <c r="F4" s="394"/>
      <c r="G4" s="8"/>
    </row>
    <row r="5" spans="1:7" ht="61.8" customHeight="1" x14ac:dyDescent="0.4">
      <c r="A5" s="9"/>
      <c r="B5" s="52"/>
      <c r="C5" s="74"/>
      <c r="D5" s="74"/>
      <c r="E5" s="74"/>
      <c r="F5" s="74"/>
      <c r="G5" s="8"/>
    </row>
    <row r="6" spans="1:7" ht="21" x14ac:dyDescent="0.3">
      <c r="A6" s="37"/>
      <c r="B6" s="53" t="s">
        <v>8</v>
      </c>
      <c r="C6" s="404" t="s">
        <v>20</v>
      </c>
      <c r="D6" s="404"/>
      <c r="E6" s="404"/>
      <c r="F6" s="404"/>
      <c r="G6" s="404"/>
    </row>
    <row r="7" spans="1:7" ht="61.2" customHeight="1" x14ac:dyDescent="0.4">
      <c r="A7" s="9"/>
      <c r="B7" s="53" t="s">
        <v>9</v>
      </c>
      <c r="C7" s="394" t="s">
        <v>33</v>
      </c>
      <c r="D7" s="394"/>
      <c r="E7" s="394"/>
      <c r="F7" s="394"/>
      <c r="G7" s="8"/>
    </row>
    <row r="8" spans="1:7" ht="81.599999999999994" customHeight="1" x14ac:dyDescent="0.4">
      <c r="A8" s="9"/>
      <c r="B8" s="53"/>
      <c r="C8" s="394"/>
      <c r="D8" s="394"/>
      <c r="E8" s="394"/>
      <c r="F8" s="394"/>
      <c r="G8" s="8"/>
    </row>
    <row r="9" spans="1:7" ht="21" x14ac:dyDescent="0.4">
      <c r="A9" s="395" t="s">
        <v>44</v>
      </c>
      <c r="B9" s="395"/>
      <c r="C9" s="395"/>
      <c r="D9" s="395"/>
      <c r="E9" s="395"/>
      <c r="F9" s="395"/>
      <c r="G9" s="8"/>
    </row>
    <row r="10" spans="1:7" ht="28.2" thickBot="1" x14ac:dyDescent="0.45">
      <c r="A10" s="139"/>
      <c r="B10" s="437" t="s">
        <v>10</v>
      </c>
      <c r="C10" s="437"/>
      <c r="D10" s="437"/>
      <c r="E10" s="437"/>
      <c r="F10" s="437"/>
      <c r="G10" s="8"/>
    </row>
    <row r="11" spans="1:7" ht="21" x14ac:dyDescent="0.4">
      <c r="A11" s="371" t="s">
        <v>11</v>
      </c>
      <c r="B11" s="374" t="s">
        <v>0</v>
      </c>
      <c r="C11" s="377" t="s">
        <v>12</v>
      </c>
      <c r="D11" s="374" t="s">
        <v>13</v>
      </c>
      <c r="E11" s="460" t="s">
        <v>14</v>
      </c>
      <c r="F11" s="383" t="s">
        <v>15</v>
      </c>
      <c r="G11" s="10"/>
    </row>
    <row r="12" spans="1:7" ht="21" x14ac:dyDescent="0.4">
      <c r="A12" s="372"/>
      <c r="B12" s="375"/>
      <c r="C12" s="378"/>
      <c r="D12" s="375"/>
      <c r="E12" s="461"/>
      <c r="F12" s="384"/>
      <c r="G12" s="10"/>
    </row>
    <row r="13" spans="1:7" ht="21.6" thickBot="1" x14ac:dyDescent="0.45">
      <c r="A13" s="373"/>
      <c r="B13" s="376"/>
      <c r="C13" s="379"/>
      <c r="D13" s="376"/>
      <c r="E13" s="462"/>
      <c r="F13" s="385"/>
      <c r="G13" s="10"/>
    </row>
    <row r="14" spans="1:7" ht="21" x14ac:dyDescent="0.4">
      <c r="A14" s="12">
        <v>1</v>
      </c>
      <c r="B14" s="13">
        <v>2</v>
      </c>
      <c r="C14" s="14">
        <v>3</v>
      </c>
      <c r="D14" s="13">
        <v>4</v>
      </c>
      <c r="E14" s="187">
        <v>5</v>
      </c>
      <c r="F14" s="16">
        <v>6</v>
      </c>
      <c r="G14" s="10"/>
    </row>
    <row r="15" spans="1:7" ht="40.799999999999997" x14ac:dyDescent="0.4">
      <c r="A15" s="188"/>
      <c r="B15" s="189" t="s">
        <v>75</v>
      </c>
      <c r="C15" s="56"/>
      <c r="D15" s="190"/>
      <c r="E15" s="191"/>
      <c r="F15" s="58"/>
      <c r="G15" s="10"/>
    </row>
    <row r="16" spans="1:7" ht="49.2" customHeight="1" x14ac:dyDescent="0.35">
      <c r="A16" s="188">
        <v>1</v>
      </c>
      <c r="B16" s="200" t="s">
        <v>81</v>
      </c>
      <c r="C16" s="200" t="s">
        <v>76</v>
      </c>
      <c r="D16" s="201">
        <v>47</v>
      </c>
      <c r="E16" s="191">
        <v>2</v>
      </c>
      <c r="F16" s="68">
        <f t="shared" ref="F16:F38" si="0">D16*E16</f>
        <v>94</v>
      </c>
      <c r="G16" s="60"/>
    </row>
    <row r="17" spans="1:7" ht="38.4" customHeight="1" x14ac:dyDescent="0.35">
      <c r="A17" s="54">
        <v>2</v>
      </c>
      <c r="B17" s="200" t="s">
        <v>82</v>
      </c>
      <c r="C17" s="200" t="s">
        <v>76</v>
      </c>
      <c r="D17" s="201">
        <v>500</v>
      </c>
      <c r="E17" s="192">
        <v>4.42</v>
      </c>
      <c r="F17" s="68">
        <f t="shared" si="0"/>
        <v>2210</v>
      </c>
      <c r="G17" s="60"/>
    </row>
    <row r="18" spans="1:7" ht="46.2" customHeight="1" x14ac:dyDescent="0.35">
      <c r="A18" s="188">
        <v>3</v>
      </c>
      <c r="B18" s="200" t="s">
        <v>83</v>
      </c>
      <c r="C18" s="200" t="s">
        <v>76</v>
      </c>
      <c r="D18" s="201">
        <v>100</v>
      </c>
      <c r="E18" s="72">
        <v>6.68</v>
      </c>
      <c r="F18" s="68">
        <f t="shared" si="0"/>
        <v>668</v>
      </c>
      <c r="G18" s="60"/>
    </row>
    <row r="19" spans="1:7" ht="43.2" customHeight="1" x14ac:dyDescent="0.35">
      <c r="A19" s="54">
        <v>4</v>
      </c>
      <c r="B19" s="200" t="s">
        <v>84</v>
      </c>
      <c r="C19" s="200" t="s">
        <v>76</v>
      </c>
      <c r="D19" s="202">
        <v>1000</v>
      </c>
      <c r="E19" s="72">
        <v>1.04</v>
      </c>
      <c r="F19" s="68">
        <f t="shared" si="0"/>
        <v>1040</v>
      </c>
      <c r="G19" s="60"/>
    </row>
    <row r="20" spans="1:7" ht="37.799999999999997" customHeight="1" x14ac:dyDescent="0.35">
      <c r="A20" s="188">
        <v>5</v>
      </c>
      <c r="B20" s="200" t="s">
        <v>85</v>
      </c>
      <c r="C20" s="200" t="s">
        <v>76</v>
      </c>
      <c r="D20" s="201">
        <v>600</v>
      </c>
      <c r="E20" s="72">
        <v>3.85</v>
      </c>
      <c r="F20" s="68">
        <f t="shared" si="0"/>
        <v>2310</v>
      </c>
      <c r="G20" s="60"/>
    </row>
    <row r="21" spans="1:7" ht="31.8" customHeight="1" x14ac:dyDescent="0.35">
      <c r="A21" s="54">
        <v>6</v>
      </c>
      <c r="B21" s="200" t="s">
        <v>86</v>
      </c>
      <c r="C21" s="200" t="s">
        <v>76</v>
      </c>
      <c r="D21" s="201">
        <v>200</v>
      </c>
      <c r="E21" s="72">
        <v>1861.98</v>
      </c>
      <c r="F21" s="68">
        <f t="shared" si="0"/>
        <v>372396</v>
      </c>
      <c r="G21" s="60"/>
    </row>
    <row r="22" spans="1:7" ht="21" x14ac:dyDescent="0.35">
      <c r="A22" s="188">
        <v>7</v>
      </c>
      <c r="B22" s="200" t="s">
        <v>87</v>
      </c>
      <c r="C22" s="200" t="s">
        <v>76</v>
      </c>
      <c r="D22" s="201">
        <v>100</v>
      </c>
      <c r="E22" s="72">
        <v>1800</v>
      </c>
      <c r="F22" s="68">
        <f t="shared" si="0"/>
        <v>180000</v>
      </c>
      <c r="G22" s="60"/>
    </row>
    <row r="23" spans="1:7" ht="18" x14ac:dyDescent="0.35">
      <c r="A23" s="54">
        <v>8</v>
      </c>
      <c r="B23" s="200" t="s">
        <v>88</v>
      </c>
      <c r="C23" s="200" t="s">
        <v>76</v>
      </c>
      <c r="D23" s="201">
        <v>100</v>
      </c>
      <c r="E23" s="72">
        <v>2.1</v>
      </c>
      <c r="F23" s="68">
        <f t="shared" si="0"/>
        <v>210</v>
      </c>
      <c r="G23" s="60"/>
    </row>
    <row r="24" spans="1:7" ht="21" x14ac:dyDescent="0.35">
      <c r="A24" s="188">
        <v>9</v>
      </c>
      <c r="B24" s="200" t="s">
        <v>89</v>
      </c>
      <c r="C24" s="200" t="s">
        <v>76</v>
      </c>
      <c r="D24" s="202">
        <v>2817</v>
      </c>
      <c r="E24" s="72">
        <v>4.0999999999999996</v>
      </c>
      <c r="F24" s="68">
        <f t="shared" si="0"/>
        <v>11549.699999999999</v>
      </c>
      <c r="G24" s="60"/>
    </row>
    <row r="25" spans="1:7" ht="18" x14ac:dyDescent="0.35">
      <c r="A25" s="54">
        <v>10</v>
      </c>
      <c r="B25" s="200" t="s">
        <v>90</v>
      </c>
      <c r="C25" s="200" t="s">
        <v>76</v>
      </c>
      <c r="D25" s="201">
        <v>90</v>
      </c>
      <c r="E25" s="72">
        <v>1350</v>
      </c>
      <c r="F25" s="68">
        <f t="shared" si="0"/>
        <v>121500</v>
      </c>
      <c r="G25" s="60"/>
    </row>
    <row r="26" spans="1:7" ht="21" x14ac:dyDescent="0.4">
      <c r="A26" s="188">
        <v>11</v>
      </c>
      <c r="B26" s="200" t="s">
        <v>91</v>
      </c>
      <c r="C26" s="200" t="s">
        <v>76</v>
      </c>
      <c r="D26" s="202">
        <v>1000</v>
      </c>
      <c r="E26" s="72">
        <v>2.85</v>
      </c>
      <c r="F26" s="68">
        <f t="shared" si="0"/>
        <v>2850</v>
      </c>
      <c r="G26" s="10"/>
    </row>
    <row r="27" spans="1:7" ht="31.2" customHeight="1" x14ac:dyDescent="0.35">
      <c r="A27" s="54">
        <v>12</v>
      </c>
      <c r="B27" s="200" t="s">
        <v>92</v>
      </c>
      <c r="C27" s="200" t="s">
        <v>76</v>
      </c>
      <c r="D27" s="201">
        <v>192</v>
      </c>
      <c r="E27" s="193">
        <v>0.46</v>
      </c>
      <c r="F27" s="68">
        <f t="shared" si="0"/>
        <v>88.320000000000007</v>
      </c>
      <c r="G27" s="60"/>
    </row>
    <row r="28" spans="1:7" ht="30" customHeight="1" x14ac:dyDescent="0.35">
      <c r="A28" s="188">
        <v>13</v>
      </c>
      <c r="B28" s="200" t="s">
        <v>93</v>
      </c>
      <c r="C28" s="200" t="s">
        <v>76</v>
      </c>
      <c r="D28" s="202">
        <v>1798</v>
      </c>
      <c r="E28" s="193">
        <v>0.56000000000000005</v>
      </c>
      <c r="F28" s="68">
        <f t="shared" si="0"/>
        <v>1006.8800000000001</v>
      </c>
      <c r="G28" s="60"/>
    </row>
    <row r="29" spans="1:7" ht="37.200000000000003" customHeight="1" x14ac:dyDescent="0.35">
      <c r="A29" s="54">
        <v>14</v>
      </c>
      <c r="B29" s="200" t="s">
        <v>94</v>
      </c>
      <c r="C29" s="200" t="s">
        <v>76</v>
      </c>
      <c r="D29" s="217">
        <v>200</v>
      </c>
      <c r="E29" s="72">
        <v>0.8</v>
      </c>
      <c r="F29" s="68">
        <f t="shared" si="0"/>
        <v>160</v>
      </c>
      <c r="G29" s="60"/>
    </row>
    <row r="30" spans="1:7" ht="36.6" customHeight="1" x14ac:dyDescent="0.35">
      <c r="A30" s="188">
        <v>15</v>
      </c>
      <c r="B30" s="200" t="s">
        <v>95</v>
      </c>
      <c r="C30" s="200" t="s">
        <v>76</v>
      </c>
      <c r="D30" s="218">
        <v>1500</v>
      </c>
      <c r="E30" s="72">
        <v>0.06</v>
      </c>
      <c r="F30" s="68">
        <f t="shared" si="0"/>
        <v>90</v>
      </c>
      <c r="G30" s="60"/>
    </row>
    <row r="31" spans="1:7" ht="38.4" customHeight="1" x14ac:dyDescent="0.35">
      <c r="A31" s="54">
        <v>16</v>
      </c>
      <c r="B31" s="200" t="s">
        <v>96</v>
      </c>
      <c r="C31" s="200" t="s">
        <v>76</v>
      </c>
      <c r="D31" s="217">
        <v>100</v>
      </c>
      <c r="E31" s="72">
        <v>0.23</v>
      </c>
      <c r="F31" s="68">
        <f t="shared" si="0"/>
        <v>23</v>
      </c>
      <c r="G31" s="60"/>
    </row>
    <row r="32" spans="1:7" ht="32.4" customHeight="1" x14ac:dyDescent="0.35">
      <c r="A32" s="188">
        <v>17</v>
      </c>
      <c r="B32" s="200" t="s">
        <v>97</v>
      </c>
      <c r="C32" s="200" t="s">
        <v>2</v>
      </c>
      <c r="D32" s="201">
        <v>110</v>
      </c>
      <c r="E32" s="72">
        <v>2</v>
      </c>
      <c r="F32" s="68">
        <f t="shared" si="0"/>
        <v>220</v>
      </c>
      <c r="G32" s="60"/>
    </row>
    <row r="33" spans="1:7" ht="41.4" customHeight="1" x14ac:dyDescent="0.35">
      <c r="A33" s="54">
        <v>18</v>
      </c>
      <c r="B33" s="200" t="s">
        <v>98</v>
      </c>
      <c r="C33" s="200" t="s">
        <v>76</v>
      </c>
      <c r="D33" s="217">
        <v>16</v>
      </c>
      <c r="E33" s="72">
        <v>43.47</v>
      </c>
      <c r="F33" s="68">
        <f t="shared" si="0"/>
        <v>695.52</v>
      </c>
      <c r="G33" s="60"/>
    </row>
    <row r="34" spans="1:7" ht="45.6" customHeight="1" x14ac:dyDescent="0.35">
      <c r="A34" s="188">
        <v>19</v>
      </c>
      <c r="B34" s="200" t="s">
        <v>99</v>
      </c>
      <c r="C34" s="200" t="s">
        <v>76</v>
      </c>
      <c r="D34" s="217">
        <v>8</v>
      </c>
      <c r="E34" s="72">
        <v>0.39</v>
      </c>
      <c r="F34" s="68">
        <f t="shared" si="0"/>
        <v>3.12</v>
      </c>
      <c r="G34" s="60"/>
    </row>
    <row r="35" spans="1:7" ht="39.6" customHeight="1" x14ac:dyDescent="0.35">
      <c r="A35" s="54">
        <v>20</v>
      </c>
      <c r="B35" s="200" t="s">
        <v>100</v>
      </c>
      <c r="C35" s="200" t="s">
        <v>76</v>
      </c>
      <c r="D35" s="217">
        <v>8</v>
      </c>
      <c r="E35" s="72">
        <v>0.95</v>
      </c>
      <c r="F35" s="68">
        <f t="shared" si="0"/>
        <v>7.6</v>
      </c>
      <c r="G35" s="60"/>
    </row>
    <row r="36" spans="1:7" ht="45.6" customHeight="1" x14ac:dyDescent="0.4">
      <c r="A36" s="188">
        <v>21</v>
      </c>
      <c r="B36" s="194" t="s">
        <v>77</v>
      </c>
      <c r="C36" s="56" t="s">
        <v>76</v>
      </c>
      <c r="D36" s="57">
        <v>110</v>
      </c>
      <c r="E36" s="67">
        <v>0.45</v>
      </c>
      <c r="F36" s="68">
        <f t="shared" si="0"/>
        <v>49.5</v>
      </c>
      <c r="G36" s="10"/>
    </row>
    <row r="37" spans="1:7" ht="36.6" customHeight="1" x14ac:dyDescent="0.4">
      <c r="A37" s="54">
        <v>22</v>
      </c>
      <c r="B37" s="194" t="s">
        <v>78</v>
      </c>
      <c r="C37" s="56" t="s">
        <v>76</v>
      </c>
      <c r="D37" s="57">
        <v>500</v>
      </c>
      <c r="E37" s="67">
        <v>0.55000000000000004</v>
      </c>
      <c r="F37" s="68">
        <f t="shared" si="0"/>
        <v>275</v>
      </c>
      <c r="G37" s="10"/>
    </row>
    <row r="38" spans="1:7" ht="47.4" customHeight="1" x14ac:dyDescent="0.4">
      <c r="A38" s="188">
        <v>23</v>
      </c>
      <c r="B38" s="194" t="s">
        <v>79</v>
      </c>
      <c r="C38" s="56" t="s">
        <v>2</v>
      </c>
      <c r="D38" s="57">
        <v>3000</v>
      </c>
      <c r="E38" s="67">
        <v>0.6</v>
      </c>
      <c r="F38" s="68">
        <f t="shared" si="0"/>
        <v>1800</v>
      </c>
      <c r="G38" s="10"/>
    </row>
    <row r="39" spans="1:7" ht="30" customHeight="1" x14ac:dyDescent="0.4">
      <c r="A39" s="54">
        <v>24</v>
      </c>
      <c r="B39" s="205" t="s">
        <v>101</v>
      </c>
      <c r="C39" s="56"/>
      <c r="D39" s="206">
        <v>1070</v>
      </c>
      <c r="E39" s="203"/>
      <c r="F39" s="68"/>
      <c r="G39" s="10"/>
    </row>
    <row r="40" spans="1:7" ht="21" x14ac:dyDescent="0.4">
      <c r="A40" s="188">
        <v>25</v>
      </c>
      <c r="B40" s="205" t="s">
        <v>102</v>
      </c>
      <c r="C40" s="196"/>
      <c r="D40" s="207">
        <v>760</v>
      </c>
      <c r="E40" s="204"/>
      <c r="F40" s="68"/>
      <c r="G40" s="10"/>
    </row>
    <row r="41" spans="1:7" ht="21" x14ac:dyDescent="0.4">
      <c r="A41" s="54">
        <v>26</v>
      </c>
      <c r="B41" s="205" t="s">
        <v>103</v>
      </c>
      <c r="C41" s="196" t="s">
        <v>76</v>
      </c>
      <c r="D41" s="207">
        <v>800</v>
      </c>
      <c r="E41" s="204"/>
      <c r="F41" s="68"/>
      <c r="G41" s="10"/>
    </row>
    <row r="42" spans="1:7" ht="21" x14ac:dyDescent="0.4">
      <c r="A42" s="188">
        <v>27</v>
      </c>
      <c r="B42" s="205" t="s">
        <v>104</v>
      </c>
      <c r="C42" s="196" t="s">
        <v>76</v>
      </c>
      <c r="D42" s="207">
        <v>200</v>
      </c>
      <c r="E42" s="204"/>
      <c r="F42" s="68"/>
      <c r="G42" s="10"/>
    </row>
    <row r="43" spans="1:7" ht="21" x14ac:dyDescent="0.4">
      <c r="A43" s="54">
        <v>28</v>
      </c>
      <c r="B43" s="205" t="s">
        <v>105</v>
      </c>
      <c r="C43" s="196" t="s">
        <v>2</v>
      </c>
      <c r="D43" s="207">
        <v>20</v>
      </c>
      <c r="E43" s="204"/>
      <c r="F43" s="68"/>
      <c r="G43" s="10"/>
    </row>
    <row r="44" spans="1:7" ht="21" x14ac:dyDescent="0.4">
      <c r="A44" s="188">
        <v>29</v>
      </c>
      <c r="B44" s="205" t="s">
        <v>103</v>
      </c>
      <c r="C44" s="196" t="s">
        <v>76</v>
      </c>
      <c r="D44" s="206">
        <v>2000</v>
      </c>
      <c r="E44" s="204"/>
      <c r="F44" s="68"/>
      <c r="G44" s="41"/>
    </row>
    <row r="45" spans="1:7" ht="22.8" x14ac:dyDescent="0.4">
      <c r="A45" s="54">
        <v>30</v>
      </c>
      <c r="B45" s="205" t="s">
        <v>104</v>
      </c>
      <c r="C45" s="196" t="s">
        <v>76</v>
      </c>
      <c r="D45" s="207">
        <v>180</v>
      </c>
      <c r="E45" s="204"/>
      <c r="F45" s="68"/>
      <c r="G45" s="26"/>
    </row>
    <row r="46" spans="1:7" ht="22.8" x14ac:dyDescent="0.4">
      <c r="A46" s="188">
        <v>31</v>
      </c>
      <c r="B46" s="205" t="s">
        <v>106</v>
      </c>
      <c r="C46" s="196" t="s">
        <v>76</v>
      </c>
      <c r="D46" s="206">
        <v>7300</v>
      </c>
      <c r="E46" s="204"/>
      <c r="F46" s="68"/>
      <c r="G46" s="26"/>
    </row>
    <row r="47" spans="1:7" ht="22.8" x14ac:dyDescent="0.4">
      <c r="A47" s="54">
        <v>32</v>
      </c>
      <c r="B47" s="205" t="s">
        <v>107</v>
      </c>
      <c r="C47" s="196" t="s">
        <v>76</v>
      </c>
      <c r="D47" s="207">
        <v>85</v>
      </c>
      <c r="E47" s="204"/>
      <c r="F47" s="68"/>
      <c r="G47" s="26"/>
    </row>
    <row r="48" spans="1:7" ht="21" x14ac:dyDescent="0.4">
      <c r="A48" s="188">
        <v>33</v>
      </c>
      <c r="B48" s="205" t="s">
        <v>108</v>
      </c>
      <c r="C48" s="196" t="s">
        <v>76</v>
      </c>
      <c r="D48" s="207">
        <v>66</v>
      </c>
      <c r="E48" s="204"/>
      <c r="F48" s="68"/>
      <c r="G48" s="35"/>
    </row>
    <row r="49" spans="1:7" ht="21" x14ac:dyDescent="0.4">
      <c r="A49" s="54">
        <v>34</v>
      </c>
      <c r="B49" s="208" t="s">
        <v>109</v>
      </c>
      <c r="C49" s="196" t="s">
        <v>76</v>
      </c>
      <c r="D49" s="209">
        <v>100</v>
      </c>
      <c r="E49" s="207"/>
      <c r="F49" s="68"/>
      <c r="G49" s="35"/>
    </row>
    <row r="50" spans="1:7" ht="21" x14ac:dyDescent="0.4">
      <c r="A50" s="188">
        <v>35</v>
      </c>
      <c r="B50" s="208" t="s">
        <v>110</v>
      </c>
      <c r="C50" s="196" t="s">
        <v>76</v>
      </c>
      <c r="D50" s="209">
        <v>100</v>
      </c>
      <c r="E50" s="207"/>
      <c r="F50" s="68"/>
      <c r="G50" s="35"/>
    </row>
    <row r="51" spans="1:7" ht="21" x14ac:dyDescent="0.4">
      <c r="A51" s="54">
        <v>36</v>
      </c>
      <c r="B51" s="208" t="s">
        <v>111</v>
      </c>
      <c r="C51" s="196" t="s">
        <v>76</v>
      </c>
      <c r="D51" s="209">
        <v>30</v>
      </c>
      <c r="E51" s="207"/>
      <c r="F51" s="68"/>
      <c r="G51" s="10"/>
    </row>
    <row r="52" spans="1:7" ht="21" x14ac:dyDescent="0.4">
      <c r="A52" s="188">
        <v>37</v>
      </c>
      <c r="B52" s="208" t="s">
        <v>112</v>
      </c>
      <c r="C52" s="196" t="s">
        <v>76</v>
      </c>
      <c r="D52" s="210">
        <v>1140</v>
      </c>
      <c r="E52" s="207"/>
      <c r="F52" s="68"/>
      <c r="G52" s="41"/>
    </row>
    <row r="53" spans="1:7" ht="21" x14ac:dyDescent="0.4">
      <c r="A53" s="54">
        <v>38</v>
      </c>
      <c r="B53" s="208" t="s">
        <v>113</v>
      </c>
      <c r="C53" s="196" t="s">
        <v>76</v>
      </c>
      <c r="D53" s="209">
        <v>10</v>
      </c>
      <c r="E53" s="207"/>
      <c r="F53" s="68"/>
      <c r="G53" s="10"/>
    </row>
    <row r="54" spans="1:7" ht="21" x14ac:dyDescent="0.4">
      <c r="A54" s="188">
        <v>39</v>
      </c>
      <c r="B54" s="208" t="s">
        <v>114</v>
      </c>
      <c r="C54" s="196" t="s">
        <v>76</v>
      </c>
      <c r="D54" s="209">
        <v>380</v>
      </c>
      <c r="E54" s="207"/>
      <c r="F54" s="68"/>
      <c r="G54" s="10"/>
    </row>
    <row r="55" spans="1:7" ht="21" x14ac:dyDescent="0.4">
      <c r="A55" s="54">
        <v>40</v>
      </c>
      <c r="B55" s="205" t="s">
        <v>81</v>
      </c>
      <c r="C55" s="196"/>
      <c r="D55" s="207">
        <v>47</v>
      </c>
      <c r="E55" s="207"/>
      <c r="F55" s="68"/>
      <c r="G55" s="10"/>
    </row>
    <row r="56" spans="1:7" ht="21" x14ac:dyDescent="0.4">
      <c r="A56" s="188">
        <v>41</v>
      </c>
      <c r="B56" s="205" t="s">
        <v>82</v>
      </c>
      <c r="C56" s="196"/>
      <c r="D56" s="207">
        <v>500</v>
      </c>
      <c r="E56" s="207"/>
      <c r="F56" s="68"/>
      <c r="G56" s="10"/>
    </row>
    <row r="57" spans="1:7" ht="21" x14ac:dyDescent="0.4">
      <c r="A57" s="54">
        <v>42</v>
      </c>
      <c r="B57" s="205" t="s">
        <v>83</v>
      </c>
      <c r="C57" s="196"/>
      <c r="D57" s="207">
        <v>100</v>
      </c>
      <c r="E57" s="207"/>
      <c r="F57" s="68"/>
      <c r="G57" s="10"/>
    </row>
    <row r="58" spans="1:7" ht="21" x14ac:dyDescent="0.4">
      <c r="A58" s="188">
        <v>43</v>
      </c>
      <c r="B58" s="205" t="s">
        <v>84</v>
      </c>
      <c r="C58" s="196"/>
      <c r="D58" s="206">
        <v>1000</v>
      </c>
      <c r="E58" s="207"/>
      <c r="F58" s="68"/>
      <c r="G58" s="10"/>
    </row>
    <row r="59" spans="1:7" ht="21" x14ac:dyDescent="0.4">
      <c r="A59" s="54">
        <v>44</v>
      </c>
      <c r="B59" s="205" t="s">
        <v>85</v>
      </c>
      <c r="C59" s="196"/>
      <c r="D59" s="207">
        <v>600</v>
      </c>
      <c r="E59" s="207"/>
      <c r="F59" s="68"/>
      <c r="G59" s="10"/>
    </row>
    <row r="60" spans="1:7" ht="21" x14ac:dyDescent="0.4">
      <c r="A60" s="188">
        <v>45</v>
      </c>
      <c r="B60" s="205" t="s">
        <v>86</v>
      </c>
      <c r="C60" s="196"/>
      <c r="D60" s="207">
        <v>200</v>
      </c>
      <c r="E60" s="207"/>
      <c r="F60" s="68"/>
      <c r="G60" s="10"/>
    </row>
    <row r="61" spans="1:7" ht="21" x14ac:dyDescent="0.4">
      <c r="A61" s="54">
        <v>46</v>
      </c>
      <c r="B61" s="205" t="s">
        <v>87</v>
      </c>
      <c r="C61" s="196"/>
      <c r="D61" s="207">
        <v>100</v>
      </c>
      <c r="E61" s="207"/>
      <c r="F61" s="68"/>
      <c r="G61" s="10"/>
    </row>
    <row r="62" spans="1:7" ht="21" x14ac:dyDescent="0.4">
      <c r="A62" s="188">
        <v>47</v>
      </c>
      <c r="B62" s="205" t="s">
        <v>88</v>
      </c>
      <c r="C62" s="196"/>
      <c r="D62" s="207">
        <v>100</v>
      </c>
      <c r="E62" s="207"/>
      <c r="F62" s="68"/>
      <c r="G62" s="10"/>
    </row>
    <row r="63" spans="1:7" ht="21" x14ac:dyDescent="0.4">
      <c r="A63" s="54">
        <v>48</v>
      </c>
      <c r="B63" s="205" t="s">
        <v>89</v>
      </c>
      <c r="C63" s="196"/>
      <c r="D63" s="206">
        <v>2817</v>
      </c>
      <c r="E63" s="207"/>
      <c r="F63" s="68"/>
      <c r="G63" s="10"/>
    </row>
    <row r="64" spans="1:7" ht="21" x14ac:dyDescent="0.3">
      <c r="A64" s="188">
        <v>49</v>
      </c>
      <c r="B64" s="205" t="s">
        <v>90</v>
      </c>
      <c r="C64" s="196"/>
      <c r="D64" s="207">
        <v>90</v>
      </c>
      <c r="E64" s="207"/>
      <c r="F64" s="68"/>
    </row>
    <row r="65" spans="1:6" ht="18" x14ac:dyDescent="0.3">
      <c r="A65" s="54">
        <v>50</v>
      </c>
      <c r="B65" s="205" t="s">
        <v>91</v>
      </c>
      <c r="C65" s="196"/>
      <c r="D65" s="206">
        <v>1000</v>
      </c>
      <c r="E65" s="207"/>
      <c r="F65" s="68"/>
    </row>
    <row r="66" spans="1:6" ht="21" x14ac:dyDescent="0.3">
      <c r="A66" s="188">
        <v>51</v>
      </c>
      <c r="B66" s="205" t="s">
        <v>92</v>
      </c>
      <c r="C66" s="196"/>
      <c r="D66" s="207">
        <v>192</v>
      </c>
      <c r="E66" s="207"/>
      <c r="F66" s="68"/>
    </row>
    <row r="67" spans="1:6" ht="18" x14ac:dyDescent="0.3">
      <c r="A67" s="54">
        <v>52</v>
      </c>
      <c r="B67" s="205" t="s">
        <v>93</v>
      </c>
      <c r="C67" s="196"/>
      <c r="D67" s="206">
        <v>1798</v>
      </c>
      <c r="E67" s="207"/>
      <c r="F67" s="68"/>
    </row>
    <row r="68" spans="1:6" ht="21" x14ac:dyDescent="0.3">
      <c r="A68" s="188">
        <v>53</v>
      </c>
      <c r="B68" s="205" t="s">
        <v>94</v>
      </c>
      <c r="C68" s="196"/>
      <c r="D68" s="207">
        <v>200</v>
      </c>
      <c r="E68" s="207"/>
      <c r="F68" s="68"/>
    </row>
    <row r="69" spans="1:6" ht="18" x14ac:dyDescent="0.3">
      <c r="A69" s="54">
        <v>54</v>
      </c>
      <c r="B69" s="205" t="s">
        <v>95</v>
      </c>
      <c r="C69" s="196"/>
      <c r="D69" s="206">
        <v>1500</v>
      </c>
      <c r="E69" s="207"/>
      <c r="F69" s="68"/>
    </row>
    <row r="70" spans="1:6" ht="21" x14ac:dyDescent="0.3">
      <c r="A70" s="188">
        <v>55</v>
      </c>
      <c r="B70" s="205" t="s">
        <v>96</v>
      </c>
      <c r="C70" s="196"/>
      <c r="D70" s="207">
        <v>100</v>
      </c>
      <c r="E70" s="207"/>
      <c r="F70" s="68"/>
    </row>
    <row r="71" spans="1:6" ht="18" x14ac:dyDescent="0.3">
      <c r="A71" s="54">
        <v>56</v>
      </c>
      <c r="B71" s="205" t="s">
        <v>97</v>
      </c>
      <c r="C71" s="196"/>
      <c r="D71" s="207">
        <v>110</v>
      </c>
      <c r="E71" s="207"/>
      <c r="F71" s="68"/>
    </row>
    <row r="72" spans="1:6" ht="21" x14ac:dyDescent="0.3">
      <c r="A72" s="188">
        <v>57</v>
      </c>
      <c r="B72" s="205" t="s">
        <v>98</v>
      </c>
      <c r="C72" s="196"/>
      <c r="D72" s="207">
        <v>16</v>
      </c>
      <c r="E72" s="207"/>
      <c r="F72" s="68"/>
    </row>
    <row r="73" spans="1:6" ht="18" x14ac:dyDescent="0.3">
      <c r="A73" s="54">
        <v>58</v>
      </c>
      <c r="B73" s="205" t="s">
        <v>99</v>
      </c>
      <c r="C73" s="196"/>
      <c r="D73" s="207">
        <v>8</v>
      </c>
      <c r="E73" s="207"/>
      <c r="F73" s="68"/>
    </row>
    <row r="74" spans="1:6" ht="21" x14ac:dyDescent="0.3">
      <c r="A74" s="188">
        <v>59</v>
      </c>
      <c r="B74" s="205" t="s">
        <v>100</v>
      </c>
      <c r="C74" s="196"/>
      <c r="D74" s="207">
        <v>8</v>
      </c>
      <c r="E74" s="207"/>
      <c r="F74" s="68"/>
    </row>
    <row r="75" spans="1:6" ht="21" x14ac:dyDescent="0.3">
      <c r="A75" s="195"/>
      <c r="B75" s="205"/>
      <c r="C75" s="196"/>
      <c r="D75" s="207"/>
      <c r="E75" s="207"/>
      <c r="F75" s="68"/>
    </row>
    <row r="76" spans="1:6" ht="21" x14ac:dyDescent="0.3">
      <c r="A76" s="195"/>
      <c r="B76" s="205"/>
      <c r="C76" s="196"/>
      <c r="D76" s="207"/>
      <c r="E76" s="207"/>
      <c r="F76" s="68"/>
    </row>
    <row r="77" spans="1:6" ht="21" x14ac:dyDescent="0.3">
      <c r="A77" s="195"/>
      <c r="B77" s="205"/>
      <c r="C77" s="196"/>
      <c r="D77" s="207"/>
      <c r="E77" s="204"/>
      <c r="F77" s="68"/>
    </row>
    <row r="78" spans="1:6" ht="21" x14ac:dyDescent="0.3">
      <c r="A78" s="195"/>
      <c r="B78" s="205"/>
      <c r="C78" s="196"/>
      <c r="D78" s="207"/>
      <c r="E78" s="204"/>
      <c r="F78" s="68"/>
    </row>
    <row r="79" spans="1:6" ht="22.8" x14ac:dyDescent="0.3">
      <c r="A79" s="453" t="s">
        <v>17</v>
      </c>
      <c r="B79" s="454"/>
      <c r="C79" s="22"/>
      <c r="D79" s="22"/>
      <c r="E79" s="204"/>
      <c r="F79" s="24">
        <f>SUM(F12:F36)</f>
        <v>697177.6399999999</v>
      </c>
    </row>
    <row r="80" spans="1:6" ht="22.8" x14ac:dyDescent="0.3">
      <c r="A80" s="453" t="s">
        <v>18</v>
      </c>
      <c r="B80" s="454"/>
      <c r="C80" s="22"/>
      <c r="D80" s="22"/>
      <c r="E80" s="204"/>
      <c r="F80" s="24">
        <f>F79*0.18</f>
        <v>125491.97519999997</v>
      </c>
    </row>
    <row r="81" spans="1:6" ht="23.4" thickBot="1" x14ac:dyDescent="0.35">
      <c r="A81" s="455" t="s">
        <v>19</v>
      </c>
      <c r="B81" s="456"/>
      <c r="C81" s="27"/>
      <c r="D81" s="27"/>
      <c r="E81" s="204"/>
      <c r="F81" s="29">
        <f>SUM(F79:F80)</f>
        <v>822669.61519999988</v>
      </c>
    </row>
    <row r="82" spans="1:6" ht="21" x14ac:dyDescent="0.35">
      <c r="A82" s="173"/>
      <c r="B82" s="173"/>
      <c r="C82" s="174"/>
      <c r="D82" s="132"/>
      <c r="E82" s="197"/>
      <c r="F82" s="176"/>
    </row>
    <row r="83" spans="1:6" ht="21" x14ac:dyDescent="0.3">
      <c r="A83" s="173"/>
      <c r="B83" s="173"/>
      <c r="C83" s="174"/>
      <c r="D83" s="167"/>
      <c r="E83" s="197"/>
      <c r="F83" s="176"/>
    </row>
    <row r="84" spans="1:6" ht="21" x14ac:dyDescent="0.3">
      <c r="A84" s="173"/>
      <c r="B84" s="173"/>
      <c r="C84" s="174"/>
      <c r="D84" s="167"/>
      <c r="E84" s="197"/>
      <c r="F84" s="176"/>
    </row>
    <row r="85" spans="1:6" ht="21" x14ac:dyDescent="0.3">
      <c r="A85" s="167"/>
      <c r="B85" s="177"/>
      <c r="C85" s="49"/>
      <c r="D85" s="167"/>
      <c r="E85" s="198"/>
      <c r="F85" s="179"/>
    </row>
    <row r="86" spans="1:6" ht="20.399999999999999" x14ac:dyDescent="0.35">
      <c r="A86" s="132" t="s">
        <v>22</v>
      </c>
      <c r="B86" s="132"/>
      <c r="C86" s="132"/>
      <c r="D86" s="167"/>
      <c r="E86" s="132"/>
      <c r="F86" s="132"/>
    </row>
    <row r="87" spans="1:6" ht="20.399999999999999" x14ac:dyDescent="0.3">
      <c r="A87" s="167"/>
      <c r="B87" s="177"/>
      <c r="C87" s="180"/>
      <c r="D87" s="167"/>
      <c r="E87" s="199" t="s">
        <v>24</v>
      </c>
      <c r="F87" s="180"/>
    </row>
    <row r="88" spans="1:6" ht="21" x14ac:dyDescent="0.4">
      <c r="A88" s="10"/>
      <c r="B88" s="10"/>
      <c r="C88" s="180"/>
      <c r="D88" s="167"/>
      <c r="E88" s="199"/>
      <c r="F88" s="180"/>
    </row>
    <row r="89" spans="1:6" ht="21" x14ac:dyDescent="0.4">
      <c r="A89" s="10"/>
      <c r="B89" s="10"/>
      <c r="C89" s="180"/>
      <c r="D89" s="167"/>
      <c r="E89" s="199"/>
      <c r="F89" s="180"/>
    </row>
    <row r="90" spans="1:6" ht="21" x14ac:dyDescent="0.4">
      <c r="A90" s="10"/>
      <c r="B90" s="10"/>
      <c r="C90" s="180"/>
      <c r="D90" s="167"/>
      <c r="E90" s="199"/>
      <c r="F90" s="180"/>
    </row>
    <row r="91" spans="1:6" ht="21" x14ac:dyDescent="0.4">
      <c r="A91" s="10"/>
      <c r="B91" s="10"/>
      <c r="C91" s="180"/>
      <c r="D91" s="167"/>
      <c r="E91" s="199"/>
      <c r="F91" s="180"/>
    </row>
    <row r="92" spans="1:6" ht="21" x14ac:dyDescent="0.4">
      <c r="A92" s="10"/>
      <c r="B92" s="10"/>
      <c r="C92" s="180"/>
      <c r="D92" s="167"/>
      <c r="E92" s="199"/>
      <c r="F92" s="180"/>
    </row>
    <row r="93" spans="1:6" ht="21" x14ac:dyDescent="0.4">
      <c r="A93" s="10"/>
      <c r="B93" s="10"/>
      <c r="C93" s="180"/>
      <c r="D93" s="137"/>
      <c r="E93" s="199"/>
      <c r="F93" s="180"/>
    </row>
    <row r="94" spans="1:6" ht="20.399999999999999" x14ac:dyDescent="0.3">
      <c r="A94" s="391"/>
      <c r="B94" s="391"/>
      <c r="C94" s="180"/>
      <c r="E94" s="199"/>
      <c r="F94" s="180"/>
    </row>
    <row r="95" spans="1:6" ht="20.399999999999999" x14ac:dyDescent="0.3">
      <c r="A95" s="177"/>
      <c r="B95" s="177" t="s">
        <v>23</v>
      </c>
      <c r="C95" s="180"/>
      <c r="E95" s="199"/>
      <c r="F95" s="180"/>
    </row>
    <row r="96" spans="1:6" ht="20.399999999999999" x14ac:dyDescent="0.3">
      <c r="A96" s="369"/>
      <c r="B96" s="369"/>
      <c r="C96" s="180"/>
      <c r="E96" s="199"/>
      <c r="F96" s="180"/>
    </row>
    <row r="97" spans="1:6" ht="20.399999999999999" x14ac:dyDescent="0.35">
      <c r="A97" s="390"/>
      <c r="B97" s="390"/>
      <c r="C97" s="137" t="s">
        <v>24</v>
      </c>
      <c r="E97" s="137"/>
      <c r="F97" s="137"/>
    </row>
  </sheetData>
  <mergeCells count="18">
    <mergeCell ref="A97:B97"/>
    <mergeCell ref="A96:B96"/>
    <mergeCell ref="C2:F2"/>
    <mergeCell ref="C4:F4"/>
    <mergeCell ref="C6:G6"/>
    <mergeCell ref="C7:F8"/>
    <mergeCell ref="A9:F9"/>
    <mergeCell ref="B10:F10"/>
    <mergeCell ref="A79:B79"/>
    <mergeCell ref="A80:B80"/>
    <mergeCell ref="A81:B81"/>
    <mergeCell ref="A94:B94"/>
    <mergeCell ref="A11:A13"/>
    <mergeCell ref="B11:B13"/>
    <mergeCell ref="C11:C13"/>
    <mergeCell ref="D11:D13"/>
    <mergeCell ref="E11:E13"/>
    <mergeCell ref="F11:F1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292E-30AC-4488-89EF-B22453EA6F92}">
  <dimension ref="A1:O45"/>
  <sheetViews>
    <sheetView topLeftCell="A8" workbookViewId="0">
      <selection activeCell="A15" sqref="A15:F15"/>
    </sheetView>
  </sheetViews>
  <sheetFormatPr defaultRowHeight="14.4" x14ac:dyDescent="0.3"/>
  <cols>
    <col min="1" max="1" width="6.5546875" customWidth="1"/>
    <col min="2" max="2" width="47.33203125" customWidth="1"/>
    <col min="6" max="6" width="23.33203125" customWidth="1"/>
  </cols>
  <sheetData>
    <row r="1" spans="1:7" ht="22.8" x14ac:dyDescent="0.4">
      <c r="A1" s="1"/>
      <c r="B1" s="2"/>
      <c r="C1" s="3"/>
      <c r="D1" s="1"/>
      <c r="E1" s="393" t="s">
        <v>5</v>
      </c>
      <c r="F1" s="393"/>
      <c r="G1" s="4"/>
    </row>
    <row r="2" spans="1:7" ht="22.8" x14ac:dyDescent="0.4">
      <c r="A2" s="1"/>
      <c r="B2" s="2"/>
      <c r="C2" s="3"/>
      <c r="D2" s="1"/>
      <c r="E2" s="183"/>
      <c r="F2" s="183"/>
      <c r="G2" s="4"/>
    </row>
    <row r="3" spans="1:7" ht="21" x14ac:dyDescent="0.4">
      <c r="A3" s="37"/>
      <c r="B3" s="51" t="s">
        <v>6</v>
      </c>
      <c r="C3" s="394" t="s">
        <v>34</v>
      </c>
      <c r="D3" s="394"/>
      <c r="E3" s="394"/>
      <c r="F3" s="394"/>
      <c r="G3" s="8"/>
    </row>
    <row r="4" spans="1:7" ht="21" x14ac:dyDescent="0.4">
      <c r="A4" s="37"/>
      <c r="B4" s="51"/>
      <c r="C4" s="184"/>
      <c r="D4" s="184"/>
      <c r="E4" s="77"/>
      <c r="F4" s="184"/>
      <c r="G4" s="8"/>
    </row>
    <row r="5" spans="1:7" ht="21" x14ac:dyDescent="0.4">
      <c r="A5" s="9"/>
      <c r="B5" s="52" t="s">
        <v>7</v>
      </c>
      <c r="C5" s="394" t="s">
        <v>34</v>
      </c>
      <c r="D5" s="394"/>
      <c r="E5" s="394"/>
      <c r="F5" s="394"/>
      <c r="G5" s="8"/>
    </row>
    <row r="6" spans="1:7" ht="21" x14ac:dyDescent="0.4">
      <c r="A6" s="9"/>
      <c r="B6" s="52"/>
      <c r="C6" s="74"/>
      <c r="D6" s="74"/>
      <c r="E6" s="74"/>
      <c r="F6" s="74"/>
      <c r="G6" s="8"/>
    </row>
    <row r="7" spans="1:7" ht="21" x14ac:dyDescent="0.3">
      <c r="A7" s="37"/>
      <c r="B7" s="53" t="s">
        <v>8</v>
      </c>
      <c r="C7" s="404" t="s">
        <v>20</v>
      </c>
      <c r="D7" s="404"/>
      <c r="E7" s="404"/>
      <c r="F7" s="404"/>
      <c r="G7" s="404"/>
    </row>
    <row r="8" spans="1:7" ht="21" x14ac:dyDescent="0.4">
      <c r="A8" s="9"/>
      <c r="B8" s="53" t="s">
        <v>9</v>
      </c>
      <c r="C8" s="394" t="s">
        <v>33</v>
      </c>
      <c r="D8" s="394"/>
      <c r="E8" s="394"/>
      <c r="F8" s="394"/>
      <c r="G8" s="8"/>
    </row>
    <row r="9" spans="1:7" ht="32.4" customHeight="1" x14ac:dyDescent="0.4">
      <c r="A9" s="9"/>
      <c r="B9" s="53"/>
      <c r="C9" s="394"/>
      <c r="D9" s="394"/>
      <c r="E9" s="394"/>
      <c r="F9" s="394"/>
      <c r="G9" s="8"/>
    </row>
    <row r="10" spans="1:7" ht="21" x14ac:dyDescent="0.4">
      <c r="A10" s="395" t="s">
        <v>44</v>
      </c>
      <c r="B10" s="395"/>
      <c r="C10" s="395"/>
      <c r="D10" s="395"/>
      <c r="E10" s="395"/>
      <c r="F10" s="395"/>
      <c r="G10" s="8"/>
    </row>
    <row r="11" spans="1:7" ht="28.2" thickBot="1" x14ac:dyDescent="0.45">
      <c r="A11" s="186"/>
      <c r="B11" s="437" t="s">
        <v>10</v>
      </c>
      <c r="C11" s="437"/>
      <c r="D11" s="437"/>
      <c r="E11" s="437"/>
      <c r="F11" s="437"/>
      <c r="G11" s="8"/>
    </row>
    <row r="12" spans="1:7" ht="21" x14ac:dyDescent="0.4">
      <c r="A12" s="438" t="s">
        <v>11</v>
      </c>
      <c r="B12" s="441" t="s">
        <v>0</v>
      </c>
      <c r="C12" s="444" t="s">
        <v>12</v>
      </c>
      <c r="D12" s="441" t="s">
        <v>13</v>
      </c>
      <c r="E12" s="447" t="s">
        <v>14</v>
      </c>
      <c r="F12" s="450" t="s">
        <v>15</v>
      </c>
      <c r="G12" s="8"/>
    </row>
    <row r="13" spans="1:7" ht="21" x14ac:dyDescent="0.4">
      <c r="A13" s="439"/>
      <c r="B13" s="442"/>
      <c r="C13" s="445"/>
      <c r="D13" s="442"/>
      <c r="E13" s="448"/>
      <c r="F13" s="451"/>
      <c r="G13" s="8"/>
    </row>
    <row r="14" spans="1:7" ht="14.4" customHeight="1" thickBot="1" x14ac:dyDescent="0.45">
      <c r="A14" s="440"/>
      <c r="B14" s="443"/>
      <c r="C14" s="446"/>
      <c r="D14" s="443"/>
      <c r="E14" s="449"/>
      <c r="F14" s="452"/>
      <c r="G14" s="8"/>
    </row>
    <row r="15" spans="1:7" ht="21" x14ac:dyDescent="0.4">
      <c r="A15" s="12">
        <v>1</v>
      </c>
      <c r="B15" s="13">
        <v>2</v>
      </c>
      <c r="C15" s="14">
        <v>3</v>
      </c>
      <c r="D15" s="13">
        <v>4</v>
      </c>
      <c r="E15" s="15">
        <v>5</v>
      </c>
      <c r="F15" s="16">
        <v>6</v>
      </c>
      <c r="G15" s="8"/>
    </row>
    <row r="16" spans="1:7" ht="18" x14ac:dyDescent="0.35">
      <c r="A16" s="220">
        <v>1</v>
      </c>
      <c r="B16" s="221" t="s">
        <v>117</v>
      </c>
      <c r="C16" s="200" t="s">
        <v>2</v>
      </c>
      <c r="D16" s="200"/>
      <c r="E16" s="222"/>
      <c r="F16" s="219"/>
    </row>
    <row r="17" spans="1:15" ht="18" x14ac:dyDescent="0.35">
      <c r="A17" s="219"/>
      <c r="B17" s="219" t="s">
        <v>116</v>
      </c>
      <c r="C17" s="219"/>
      <c r="D17" s="219">
        <v>4</v>
      </c>
      <c r="E17" s="223">
        <v>0</v>
      </c>
      <c r="F17" s="219"/>
    </row>
    <row r="18" spans="1:15" ht="18" x14ac:dyDescent="0.35">
      <c r="A18" s="219">
        <v>2</v>
      </c>
      <c r="B18" s="219" t="s">
        <v>118</v>
      </c>
      <c r="C18" s="219"/>
      <c r="D18" s="219"/>
      <c r="E18" s="219"/>
      <c r="F18" s="219"/>
    </row>
    <row r="19" spans="1:15" ht="18" x14ac:dyDescent="0.35">
      <c r="A19" s="219"/>
      <c r="B19" s="219" t="s">
        <v>119</v>
      </c>
      <c r="C19" s="219" t="s">
        <v>2</v>
      </c>
      <c r="D19" s="219">
        <v>2</v>
      </c>
      <c r="E19" s="223">
        <v>0</v>
      </c>
      <c r="F19" s="219"/>
    </row>
    <row r="20" spans="1:15" ht="18" x14ac:dyDescent="0.35">
      <c r="A20" s="219">
        <v>3</v>
      </c>
      <c r="B20" s="219" t="s">
        <v>120</v>
      </c>
      <c r="C20" s="219"/>
      <c r="D20" s="219"/>
      <c r="E20" s="223">
        <v>0</v>
      </c>
      <c r="F20" s="219"/>
    </row>
    <row r="21" spans="1:15" ht="18" x14ac:dyDescent="0.35">
      <c r="A21" s="219"/>
      <c r="B21" s="219" t="s">
        <v>124</v>
      </c>
      <c r="C21" s="219" t="s">
        <v>2</v>
      </c>
      <c r="D21" s="219">
        <v>1</v>
      </c>
      <c r="E21" s="223">
        <v>0</v>
      </c>
      <c r="F21" s="219"/>
    </row>
    <row r="22" spans="1:15" ht="18" x14ac:dyDescent="0.35">
      <c r="A22" s="219">
        <v>4</v>
      </c>
      <c r="B22" s="200" t="s">
        <v>121</v>
      </c>
      <c r="C22" s="219"/>
      <c r="D22" s="219"/>
      <c r="E22" s="223">
        <v>0</v>
      </c>
      <c r="F22" s="219"/>
    </row>
    <row r="23" spans="1:15" ht="18" x14ac:dyDescent="0.35">
      <c r="A23" s="219"/>
      <c r="B23" s="219" t="s">
        <v>122</v>
      </c>
      <c r="C23" s="219"/>
      <c r="D23" s="219"/>
      <c r="E23" s="223">
        <v>0</v>
      </c>
      <c r="F23" s="219"/>
    </row>
    <row r="24" spans="1:15" ht="18" x14ac:dyDescent="0.35">
      <c r="A24" s="219"/>
      <c r="B24" s="219" t="s">
        <v>123</v>
      </c>
      <c r="C24" s="219" t="s">
        <v>2</v>
      </c>
      <c r="D24" s="219">
        <v>1</v>
      </c>
      <c r="E24" s="223">
        <v>0</v>
      </c>
      <c r="F24" s="219"/>
    </row>
    <row r="25" spans="1:15" ht="18" x14ac:dyDescent="0.35">
      <c r="A25" s="219"/>
      <c r="B25" s="219"/>
      <c r="C25" s="219"/>
      <c r="D25" s="219"/>
      <c r="E25" s="223">
        <v>0</v>
      </c>
      <c r="F25" s="219"/>
      <c r="O25" t="s">
        <v>125</v>
      </c>
    </row>
    <row r="26" spans="1:15" ht="18" x14ac:dyDescent="0.35">
      <c r="A26" s="219"/>
      <c r="B26" s="219"/>
      <c r="C26" s="219"/>
      <c r="D26" s="219"/>
      <c r="E26" s="223">
        <v>0</v>
      </c>
      <c r="F26" s="219"/>
    </row>
    <row r="27" spans="1:15" ht="18" x14ac:dyDescent="0.35">
      <c r="A27" s="219"/>
      <c r="B27" s="219"/>
      <c r="C27" s="219"/>
      <c r="D27" s="219"/>
      <c r="E27" s="219">
        <v>0</v>
      </c>
      <c r="F27" s="219"/>
    </row>
    <row r="28" spans="1:15" ht="22.8" x14ac:dyDescent="0.4">
      <c r="A28" s="386" t="s">
        <v>17</v>
      </c>
      <c r="B28" s="387"/>
      <c r="C28" s="22"/>
      <c r="D28" s="23"/>
      <c r="E28" s="23"/>
      <c r="F28" s="24"/>
      <c r="G28" s="26"/>
    </row>
    <row r="29" spans="1:15" ht="22.8" x14ac:dyDescent="0.4">
      <c r="A29" s="386" t="s">
        <v>18</v>
      </c>
      <c r="B29" s="387"/>
      <c r="C29" s="22"/>
      <c r="D29" s="23"/>
      <c r="E29" s="23"/>
      <c r="F29" s="24">
        <f>F28*0.18</f>
        <v>0</v>
      </c>
      <c r="G29" s="26"/>
    </row>
    <row r="30" spans="1:15" ht="23.4" thickBot="1" x14ac:dyDescent="0.45">
      <c r="A30" s="388" t="s">
        <v>19</v>
      </c>
      <c r="B30" s="389"/>
      <c r="C30" s="27"/>
      <c r="D30" s="28"/>
      <c r="E30" s="28"/>
      <c r="F30" s="29">
        <f>SUM(F28:F29)</f>
        <v>0</v>
      </c>
      <c r="G30" s="26"/>
    </row>
    <row r="31" spans="1:15" ht="21" x14ac:dyDescent="0.4">
      <c r="A31" s="173"/>
      <c r="B31" s="173"/>
      <c r="C31" s="174"/>
      <c r="D31" s="175"/>
      <c r="E31" s="175"/>
      <c r="F31" s="176"/>
      <c r="G31" s="35"/>
    </row>
    <row r="32" spans="1:15" ht="21" x14ac:dyDescent="0.4">
      <c r="A32" s="173"/>
      <c r="B32" s="173"/>
      <c r="C32" s="174"/>
      <c r="D32" s="175"/>
      <c r="E32" s="175"/>
      <c r="F32" s="176"/>
      <c r="G32" s="35"/>
    </row>
    <row r="33" spans="1:7" ht="21" x14ac:dyDescent="0.4">
      <c r="A33" s="173"/>
      <c r="B33" s="173"/>
      <c r="C33" s="174"/>
      <c r="D33" s="175"/>
      <c r="E33" s="175"/>
      <c r="F33" s="176"/>
      <c r="G33" s="35"/>
    </row>
    <row r="34" spans="1:7" ht="21" x14ac:dyDescent="0.4">
      <c r="A34" s="185"/>
      <c r="B34" s="182"/>
      <c r="C34" s="49"/>
      <c r="D34" s="178"/>
      <c r="E34" s="178"/>
      <c r="F34" s="179"/>
      <c r="G34" s="10"/>
    </row>
    <row r="35" spans="1:7" ht="21" x14ac:dyDescent="0.4">
      <c r="A35" s="390" t="s">
        <v>22</v>
      </c>
      <c r="B35" s="390"/>
      <c r="C35" s="390"/>
      <c r="D35" s="390"/>
      <c r="E35" s="390"/>
      <c r="F35" s="390"/>
      <c r="G35" s="41"/>
    </row>
    <row r="36" spans="1:7" ht="21" x14ac:dyDescent="0.4">
      <c r="A36" s="185"/>
      <c r="B36" s="182"/>
      <c r="C36" s="180"/>
      <c r="D36" s="181"/>
      <c r="E36" s="180" t="s">
        <v>24</v>
      </c>
      <c r="F36" s="180"/>
      <c r="G36" s="10"/>
    </row>
    <row r="37" spans="1:7" ht="21" x14ac:dyDescent="0.4">
      <c r="A37" s="10"/>
      <c r="B37" s="10"/>
      <c r="C37" s="180"/>
      <c r="D37" s="181"/>
      <c r="E37" s="180"/>
      <c r="F37" s="180"/>
      <c r="G37" s="10"/>
    </row>
    <row r="38" spans="1:7" ht="21" x14ac:dyDescent="0.4">
      <c r="A38" s="10"/>
      <c r="B38" s="10"/>
      <c r="C38" s="180"/>
      <c r="D38" s="181"/>
      <c r="E38" s="180"/>
      <c r="F38" s="180"/>
      <c r="G38" s="10"/>
    </row>
    <row r="39" spans="1:7" ht="15.6" customHeight="1" x14ac:dyDescent="0.4">
      <c r="A39" s="10"/>
      <c r="B39" s="10"/>
      <c r="C39" s="180"/>
      <c r="D39" s="181"/>
      <c r="E39" s="180"/>
      <c r="F39" s="180"/>
      <c r="G39" s="10"/>
    </row>
    <row r="40" spans="1:7" ht="21" hidden="1" x14ac:dyDescent="0.4">
      <c r="A40" s="10"/>
      <c r="B40" s="10"/>
      <c r="C40" s="180"/>
      <c r="D40" s="181"/>
      <c r="E40" s="180"/>
      <c r="F40" s="180"/>
      <c r="G40" s="10"/>
    </row>
    <row r="41" spans="1:7" ht="21" hidden="1" x14ac:dyDescent="0.4">
      <c r="A41" s="10"/>
      <c r="B41" s="10"/>
      <c r="C41" s="180"/>
      <c r="D41" s="181"/>
      <c r="E41" s="180"/>
      <c r="F41" s="180"/>
      <c r="G41" s="10"/>
    </row>
    <row r="42" spans="1:7" ht="21" hidden="1" x14ac:dyDescent="0.4">
      <c r="A42" s="10"/>
      <c r="B42" s="10"/>
      <c r="C42" s="180"/>
      <c r="D42" s="181"/>
      <c r="E42" s="180"/>
      <c r="F42" s="180"/>
      <c r="G42" s="10"/>
    </row>
    <row r="43" spans="1:7" ht="21" hidden="1" x14ac:dyDescent="0.4">
      <c r="A43" s="391"/>
      <c r="B43" s="391"/>
      <c r="C43" s="180"/>
      <c r="D43" s="181"/>
      <c r="E43" s="180"/>
      <c r="F43" s="180"/>
      <c r="G43" s="10"/>
    </row>
    <row r="44" spans="1:7" ht="21" x14ac:dyDescent="0.4">
      <c r="A44" s="182"/>
      <c r="B44" s="182" t="s">
        <v>23</v>
      </c>
      <c r="C44" s="180"/>
      <c r="D44" s="181"/>
      <c r="E44" s="180" t="s">
        <v>39</v>
      </c>
      <c r="F44" s="180"/>
      <c r="G44" s="10"/>
    </row>
    <row r="45" spans="1:7" ht="21" x14ac:dyDescent="0.4">
      <c r="A45" s="369"/>
      <c r="B45" s="369"/>
      <c r="C45" s="180"/>
      <c r="D45" s="181"/>
      <c r="E45" s="180"/>
      <c r="F45" s="180"/>
      <c r="G45" s="10"/>
    </row>
  </sheetData>
  <mergeCells count="19">
    <mergeCell ref="A10:F10"/>
    <mergeCell ref="E1:F1"/>
    <mergeCell ref="C3:F3"/>
    <mergeCell ref="C5:F5"/>
    <mergeCell ref="C7:G7"/>
    <mergeCell ref="C8:F9"/>
    <mergeCell ref="A45:B45"/>
    <mergeCell ref="B11:F11"/>
    <mergeCell ref="A12:A14"/>
    <mergeCell ref="B12:B14"/>
    <mergeCell ref="C12:C14"/>
    <mergeCell ref="D12:D14"/>
    <mergeCell ref="E12:E14"/>
    <mergeCell ref="F12:F14"/>
    <mergeCell ref="A28:B28"/>
    <mergeCell ref="A29:B29"/>
    <mergeCell ref="A30:B30"/>
    <mergeCell ref="A35:F35"/>
    <mergeCell ref="A43:B43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09E2-14F8-4851-89DC-4772AF469FD1}">
  <dimension ref="A1:G92"/>
  <sheetViews>
    <sheetView workbookViewId="0">
      <selection sqref="A1:G15"/>
    </sheetView>
  </sheetViews>
  <sheetFormatPr defaultRowHeight="14.4" x14ac:dyDescent="0.3"/>
  <cols>
    <col min="1" max="1" width="5.21875" customWidth="1"/>
    <col min="2" max="2" width="45.5546875" customWidth="1"/>
    <col min="3" max="3" width="18.88671875" customWidth="1"/>
    <col min="4" max="4" width="15.44140625" customWidth="1"/>
    <col min="5" max="5" width="9.88671875" customWidth="1"/>
    <col min="6" max="6" width="21.88671875" customWidth="1"/>
  </cols>
  <sheetData>
    <row r="1" spans="1:7" ht="22.8" x14ac:dyDescent="0.4">
      <c r="A1" s="1"/>
      <c r="B1" s="2"/>
      <c r="C1" s="3"/>
      <c r="D1" s="1"/>
      <c r="E1" s="393" t="s">
        <v>5</v>
      </c>
      <c r="F1" s="393"/>
      <c r="G1" s="4"/>
    </row>
    <row r="2" spans="1:7" ht="22.8" x14ac:dyDescent="0.4">
      <c r="A2" s="1"/>
      <c r="B2" s="2"/>
      <c r="C2" s="3"/>
      <c r="D2" s="1"/>
      <c r="E2" s="212"/>
      <c r="F2" s="212"/>
      <c r="G2" s="4"/>
    </row>
    <row r="3" spans="1:7" ht="21" x14ac:dyDescent="0.4">
      <c r="A3" s="37"/>
      <c r="B3" s="51" t="s">
        <v>6</v>
      </c>
      <c r="C3" s="394" t="s">
        <v>34</v>
      </c>
      <c r="D3" s="394"/>
      <c r="E3" s="394"/>
      <c r="F3" s="394"/>
      <c r="G3" s="8"/>
    </row>
    <row r="4" spans="1:7" ht="21" x14ac:dyDescent="0.4">
      <c r="A4" s="37"/>
      <c r="B4" s="51"/>
      <c r="C4" s="213"/>
      <c r="D4" s="213"/>
      <c r="E4" s="77"/>
      <c r="F4" s="213"/>
      <c r="G4" s="8"/>
    </row>
    <row r="5" spans="1:7" ht="21" x14ac:dyDescent="0.4">
      <c r="A5" s="9"/>
      <c r="B5" s="52" t="s">
        <v>7</v>
      </c>
      <c r="C5" s="394" t="s">
        <v>34</v>
      </c>
      <c r="D5" s="394"/>
      <c r="E5" s="394"/>
      <c r="F5" s="394"/>
      <c r="G5" s="8"/>
    </row>
    <row r="6" spans="1:7" ht="21" x14ac:dyDescent="0.4">
      <c r="A6" s="9"/>
      <c r="B6" s="52"/>
      <c r="C6" s="74"/>
      <c r="D6" s="74"/>
      <c r="E6" s="74"/>
      <c r="F6" s="74"/>
      <c r="G6" s="8"/>
    </row>
    <row r="7" spans="1:7" ht="21" x14ac:dyDescent="0.3">
      <c r="A7" s="37"/>
      <c r="B7" s="53" t="s">
        <v>8</v>
      </c>
      <c r="C7" s="404" t="s">
        <v>20</v>
      </c>
      <c r="D7" s="404"/>
      <c r="E7" s="404"/>
      <c r="F7" s="404"/>
      <c r="G7" s="404"/>
    </row>
    <row r="8" spans="1:7" ht="21" x14ac:dyDescent="0.4">
      <c r="A8" s="9"/>
      <c r="B8" s="53" t="s">
        <v>9</v>
      </c>
      <c r="C8" s="394" t="s">
        <v>33</v>
      </c>
      <c r="D8" s="394"/>
      <c r="E8" s="394"/>
      <c r="F8" s="394"/>
      <c r="G8" s="8"/>
    </row>
    <row r="9" spans="1:7" ht="31.2" customHeight="1" x14ac:dyDescent="0.4">
      <c r="A9" s="9"/>
      <c r="B9" s="53"/>
      <c r="C9" s="394"/>
      <c r="D9" s="394"/>
      <c r="E9" s="394"/>
      <c r="F9" s="394"/>
      <c r="G9" s="8"/>
    </row>
    <row r="10" spans="1:7" ht="21" x14ac:dyDescent="0.4">
      <c r="A10" s="395" t="s">
        <v>44</v>
      </c>
      <c r="B10" s="395"/>
      <c r="C10" s="395"/>
      <c r="D10" s="395"/>
      <c r="E10" s="395"/>
      <c r="F10" s="395"/>
      <c r="G10" s="8"/>
    </row>
    <row r="11" spans="1:7" ht="28.2" thickBot="1" x14ac:dyDescent="0.45">
      <c r="A11" s="216"/>
      <c r="B11" s="437" t="s">
        <v>10</v>
      </c>
      <c r="C11" s="437"/>
      <c r="D11" s="437"/>
      <c r="E11" s="437"/>
      <c r="F11" s="437"/>
      <c r="G11" s="8"/>
    </row>
    <row r="12" spans="1:7" ht="21" x14ac:dyDescent="0.4">
      <c r="A12" s="438" t="s">
        <v>11</v>
      </c>
      <c r="B12" s="441" t="s">
        <v>0</v>
      </c>
      <c r="C12" s="444" t="s">
        <v>12</v>
      </c>
      <c r="D12" s="441" t="s">
        <v>13</v>
      </c>
      <c r="E12" s="447" t="s">
        <v>14</v>
      </c>
      <c r="F12" s="450" t="s">
        <v>15</v>
      </c>
      <c r="G12" s="8"/>
    </row>
    <row r="13" spans="1:7" ht="21" x14ac:dyDescent="0.4">
      <c r="A13" s="439"/>
      <c r="B13" s="442"/>
      <c r="C13" s="445"/>
      <c r="D13" s="442"/>
      <c r="E13" s="448"/>
      <c r="F13" s="451"/>
      <c r="G13" s="8"/>
    </row>
    <row r="14" spans="1:7" ht="28.2" customHeight="1" thickBot="1" x14ac:dyDescent="0.45">
      <c r="A14" s="439"/>
      <c r="B14" s="442"/>
      <c r="C14" s="445"/>
      <c r="D14" s="442"/>
      <c r="E14" s="448"/>
      <c r="F14" s="451"/>
      <c r="G14" s="8"/>
    </row>
    <row r="15" spans="1:7" ht="19.2" customHeight="1" thickBot="1" x14ac:dyDescent="0.35">
      <c r="A15" s="244">
        <v>1</v>
      </c>
      <c r="B15" s="245">
        <v>2</v>
      </c>
      <c r="C15" s="246">
        <v>3</v>
      </c>
      <c r="D15" s="245">
        <v>4</v>
      </c>
      <c r="E15" s="247">
        <v>5</v>
      </c>
      <c r="F15" s="248">
        <v>6</v>
      </c>
    </row>
    <row r="16" spans="1:7" ht="40.799999999999997" x14ac:dyDescent="0.3">
      <c r="A16" s="188"/>
      <c r="B16" s="189" t="s">
        <v>154</v>
      </c>
      <c r="C16" s="56"/>
      <c r="D16" s="190"/>
      <c r="E16" s="191"/>
      <c r="F16" s="58"/>
    </row>
    <row r="17" spans="1:6" ht="21" x14ac:dyDescent="0.35">
      <c r="A17" s="188"/>
      <c r="B17" s="129" t="s">
        <v>135</v>
      </c>
      <c r="C17" s="56"/>
      <c r="D17" s="57">
        <v>40</v>
      </c>
      <c r="E17" s="72">
        <v>12.93</v>
      </c>
      <c r="F17" s="68">
        <f t="shared" ref="F17:F70" si="0">D17*E17</f>
        <v>517.20000000000005</v>
      </c>
    </row>
    <row r="18" spans="1:6" ht="21" x14ac:dyDescent="0.35">
      <c r="A18" s="188"/>
      <c r="B18" s="129" t="s">
        <v>136</v>
      </c>
      <c r="C18" s="56" t="s">
        <v>2</v>
      </c>
      <c r="D18" s="57">
        <v>30</v>
      </c>
      <c r="E18" s="72">
        <v>90</v>
      </c>
      <c r="F18" s="68">
        <f t="shared" si="0"/>
        <v>2700</v>
      </c>
    </row>
    <row r="19" spans="1:6" ht="21" x14ac:dyDescent="0.35">
      <c r="A19" s="188"/>
      <c r="B19" s="249" t="s">
        <v>137</v>
      </c>
      <c r="C19" s="56" t="s">
        <v>48</v>
      </c>
      <c r="D19" s="57">
        <v>240</v>
      </c>
      <c r="E19" s="193">
        <v>28</v>
      </c>
      <c r="F19" s="68">
        <f t="shared" si="0"/>
        <v>6720</v>
      </c>
    </row>
    <row r="20" spans="1:6" ht="21" x14ac:dyDescent="0.35">
      <c r="A20" s="188"/>
      <c r="B20" s="249" t="s">
        <v>138</v>
      </c>
      <c r="C20" s="56" t="s">
        <v>76</v>
      </c>
      <c r="D20" s="57">
        <v>12</v>
      </c>
      <c r="E20" s="193">
        <v>15</v>
      </c>
      <c r="F20" s="68">
        <f t="shared" si="0"/>
        <v>180</v>
      </c>
    </row>
    <row r="21" spans="1:6" ht="21" x14ac:dyDescent="0.35">
      <c r="A21" s="188"/>
      <c r="B21" s="249" t="s">
        <v>139</v>
      </c>
      <c r="C21" s="56" t="s">
        <v>2</v>
      </c>
      <c r="D21" s="57">
        <v>6</v>
      </c>
      <c r="E21" s="72">
        <v>250</v>
      </c>
      <c r="F21" s="68">
        <f t="shared" si="0"/>
        <v>1500</v>
      </c>
    </row>
    <row r="22" spans="1:6" ht="21" x14ac:dyDescent="0.35">
      <c r="A22" s="188"/>
      <c r="B22" s="249" t="s">
        <v>140</v>
      </c>
      <c r="C22" s="56" t="s">
        <v>2</v>
      </c>
      <c r="D22" s="190">
        <v>2</v>
      </c>
      <c r="E22" s="72">
        <v>2500</v>
      </c>
      <c r="F22" s="68">
        <f t="shared" si="0"/>
        <v>5000</v>
      </c>
    </row>
    <row r="23" spans="1:6" ht="21" x14ac:dyDescent="0.35">
      <c r="A23" s="188"/>
      <c r="B23" s="249" t="s">
        <v>141</v>
      </c>
      <c r="C23" s="56" t="s">
        <v>134</v>
      </c>
      <c r="D23" s="190">
        <v>2</v>
      </c>
      <c r="E23" s="72">
        <v>550</v>
      </c>
      <c r="F23" s="68">
        <f t="shared" si="0"/>
        <v>1100</v>
      </c>
    </row>
    <row r="24" spans="1:6" ht="21" x14ac:dyDescent="0.35">
      <c r="A24" s="188"/>
      <c r="B24" s="249" t="s">
        <v>142</v>
      </c>
      <c r="C24" s="56" t="s">
        <v>2</v>
      </c>
      <c r="D24" s="190">
        <v>192</v>
      </c>
      <c r="E24" s="72">
        <v>12</v>
      </c>
      <c r="F24" s="68">
        <f t="shared" si="0"/>
        <v>2304</v>
      </c>
    </row>
    <row r="25" spans="1:6" ht="21" x14ac:dyDescent="0.35">
      <c r="A25" s="188"/>
      <c r="B25" s="249" t="s">
        <v>143</v>
      </c>
      <c r="C25" s="56" t="s">
        <v>2</v>
      </c>
      <c r="D25" s="190">
        <v>36</v>
      </c>
      <c r="E25" s="72">
        <v>12</v>
      </c>
      <c r="F25" s="68">
        <f t="shared" si="0"/>
        <v>432</v>
      </c>
    </row>
    <row r="26" spans="1:6" ht="21" x14ac:dyDescent="0.35">
      <c r="A26" s="188"/>
      <c r="B26" s="249" t="s">
        <v>144</v>
      </c>
      <c r="C26" s="56" t="s">
        <v>2</v>
      </c>
      <c r="D26" s="190">
        <v>14</v>
      </c>
      <c r="E26" s="72">
        <v>15</v>
      </c>
      <c r="F26" s="68">
        <f t="shared" si="0"/>
        <v>210</v>
      </c>
    </row>
    <row r="27" spans="1:6" ht="21" x14ac:dyDescent="0.35">
      <c r="A27" s="188"/>
      <c r="B27" s="249" t="s">
        <v>145</v>
      </c>
      <c r="C27" s="56" t="s">
        <v>76</v>
      </c>
      <c r="D27" s="190">
        <v>3200</v>
      </c>
      <c r="E27" s="72">
        <v>0.35</v>
      </c>
      <c r="F27" s="68">
        <f t="shared" si="0"/>
        <v>1120</v>
      </c>
    </row>
    <row r="28" spans="1:6" ht="21" x14ac:dyDescent="0.3">
      <c r="A28" s="188"/>
      <c r="B28" s="194" t="s">
        <v>146</v>
      </c>
      <c r="C28" s="56" t="s">
        <v>76</v>
      </c>
      <c r="D28" s="57">
        <v>1600</v>
      </c>
      <c r="E28" s="67">
        <v>0.25</v>
      </c>
      <c r="F28" s="68">
        <f t="shared" si="0"/>
        <v>400</v>
      </c>
    </row>
    <row r="29" spans="1:6" ht="21" x14ac:dyDescent="0.3">
      <c r="A29" s="188"/>
      <c r="B29" s="194" t="s">
        <v>147</v>
      </c>
      <c r="C29" s="56" t="s">
        <v>76</v>
      </c>
      <c r="D29" s="57">
        <v>40</v>
      </c>
      <c r="E29" s="67">
        <v>2.2000000000000002</v>
      </c>
      <c r="F29" s="68">
        <f t="shared" si="0"/>
        <v>88</v>
      </c>
    </row>
    <row r="30" spans="1:6" ht="36" x14ac:dyDescent="0.3">
      <c r="A30" s="188"/>
      <c r="B30" s="194" t="s">
        <v>148</v>
      </c>
      <c r="C30" s="56" t="s">
        <v>134</v>
      </c>
      <c r="D30" s="57">
        <v>2</v>
      </c>
      <c r="E30" s="67">
        <v>1150</v>
      </c>
      <c r="F30" s="68">
        <f t="shared" si="0"/>
        <v>2300</v>
      </c>
    </row>
    <row r="31" spans="1:6" ht="21" x14ac:dyDescent="0.3">
      <c r="A31" s="188"/>
      <c r="B31" s="194" t="s">
        <v>149</v>
      </c>
      <c r="C31" s="56" t="s">
        <v>76</v>
      </c>
      <c r="D31" s="57">
        <v>1700</v>
      </c>
      <c r="E31" s="67">
        <v>0.2</v>
      </c>
      <c r="F31" s="68">
        <f t="shared" si="0"/>
        <v>340</v>
      </c>
    </row>
    <row r="32" spans="1:6" ht="21" x14ac:dyDescent="0.3">
      <c r="A32" s="188"/>
      <c r="B32" s="194" t="s">
        <v>150</v>
      </c>
      <c r="C32" s="56" t="s">
        <v>76</v>
      </c>
      <c r="D32" s="57">
        <v>200</v>
      </c>
      <c r="E32" s="67">
        <v>2.1</v>
      </c>
      <c r="F32" s="68">
        <f t="shared" si="0"/>
        <v>420</v>
      </c>
    </row>
    <row r="33" spans="1:6" ht="21" x14ac:dyDescent="0.3">
      <c r="A33" s="188"/>
      <c r="B33" s="194" t="s">
        <v>151</v>
      </c>
      <c r="C33" s="56" t="s">
        <v>2</v>
      </c>
      <c r="D33" s="57">
        <v>6</v>
      </c>
      <c r="E33" s="67">
        <v>370</v>
      </c>
      <c r="F33" s="68">
        <f t="shared" si="0"/>
        <v>2220</v>
      </c>
    </row>
    <row r="34" spans="1:6" ht="21" x14ac:dyDescent="0.3">
      <c r="A34" s="188"/>
      <c r="B34" s="194" t="s">
        <v>152</v>
      </c>
      <c r="C34" s="56" t="s">
        <v>153</v>
      </c>
      <c r="D34" s="57">
        <v>4</v>
      </c>
      <c r="E34" s="67">
        <v>1800</v>
      </c>
      <c r="F34" s="68">
        <f t="shared" si="0"/>
        <v>7200</v>
      </c>
    </row>
    <row r="35" spans="1:6" ht="21" x14ac:dyDescent="0.3">
      <c r="A35" s="188"/>
      <c r="B35" s="194" t="s">
        <v>155</v>
      </c>
      <c r="C35" s="56" t="s">
        <v>2</v>
      </c>
      <c r="D35" s="57">
        <v>2</v>
      </c>
      <c r="E35" s="67">
        <v>8.4700000000000006</v>
      </c>
      <c r="F35" s="68">
        <f t="shared" si="0"/>
        <v>16.940000000000001</v>
      </c>
    </row>
    <row r="36" spans="1:6" ht="21" x14ac:dyDescent="0.3">
      <c r="A36" s="188"/>
      <c r="B36" s="194" t="s">
        <v>190</v>
      </c>
      <c r="C36" s="56" t="s">
        <v>2</v>
      </c>
      <c r="D36" s="57">
        <v>2</v>
      </c>
      <c r="E36" s="67">
        <v>2.29</v>
      </c>
      <c r="F36" s="68">
        <f t="shared" si="0"/>
        <v>4.58</v>
      </c>
    </row>
    <row r="37" spans="1:6" ht="21" x14ac:dyDescent="0.3">
      <c r="A37" s="195"/>
      <c r="B37" s="250" t="s">
        <v>191</v>
      </c>
      <c r="C37" s="56" t="s">
        <v>2</v>
      </c>
      <c r="D37" s="57">
        <v>120</v>
      </c>
      <c r="E37" s="67">
        <v>0.25</v>
      </c>
      <c r="F37" s="68">
        <f t="shared" si="0"/>
        <v>30</v>
      </c>
    </row>
    <row r="38" spans="1:6" ht="21" x14ac:dyDescent="0.35">
      <c r="A38" s="195"/>
      <c r="B38" s="250" t="s">
        <v>192</v>
      </c>
      <c r="C38" s="56" t="s">
        <v>26</v>
      </c>
      <c r="D38" s="128">
        <v>40</v>
      </c>
      <c r="E38" s="67">
        <v>2.0099999999999998</v>
      </c>
      <c r="F38" s="68">
        <f t="shared" si="0"/>
        <v>80.399999999999991</v>
      </c>
    </row>
    <row r="39" spans="1:6" ht="21" x14ac:dyDescent="0.35">
      <c r="A39" s="195"/>
      <c r="B39" s="250" t="s">
        <v>193</v>
      </c>
      <c r="C39" s="56" t="s">
        <v>130</v>
      </c>
      <c r="D39" s="128">
        <v>3</v>
      </c>
      <c r="E39" s="67">
        <v>49.1</v>
      </c>
      <c r="F39" s="68">
        <f t="shared" si="0"/>
        <v>147.30000000000001</v>
      </c>
    </row>
    <row r="40" spans="1:6" ht="21" x14ac:dyDescent="0.35">
      <c r="A40" s="195"/>
      <c r="B40" s="250" t="s">
        <v>194</v>
      </c>
      <c r="C40" s="56" t="s">
        <v>131</v>
      </c>
      <c r="D40" s="128">
        <v>40</v>
      </c>
      <c r="E40" s="67">
        <v>1.84</v>
      </c>
      <c r="F40" s="68">
        <f t="shared" si="0"/>
        <v>73.600000000000009</v>
      </c>
    </row>
    <row r="41" spans="1:6" ht="21" x14ac:dyDescent="0.35">
      <c r="A41" s="195"/>
      <c r="B41" s="250" t="s">
        <v>195</v>
      </c>
      <c r="C41" s="56" t="s">
        <v>26</v>
      </c>
      <c r="D41" s="128">
        <v>40</v>
      </c>
      <c r="E41" s="67">
        <v>2.0099999999999998</v>
      </c>
      <c r="F41" s="68">
        <f t="shared" si="0"/>
        <v>80.399999999999991</v>
      </c>
    </row>
    <row r="42" spans="1:6" ht="21" x14ac:dyDescent="0.35">
      <c r="A42" s="195"/>
      <c r="B42" s="250" t="s">
        <v>196</v>
      </c>
      <c r="C42" s="56" t="s">
        <v>2</v>
      </c>
      <c r="D42" s="128">
        <v>500</v>
      </c>
      <c r="E42" s="67">
        <v>0.12</v>
      </c>
      <c r="F42" s="68">
        <f t="shared" si="0"/>
        <v>60</v>
      </c>
    </row>
    <row r="43" spans="1:6" ht="21" x14ac:dyDescent="0.35">
      <c r="A43" s="195"/>
      <c r="B43" s="250" t="s">
        <v>166</v>
      </c>
      <c r="C43" s="56" t="s">
        <v>2</v>
      </c>
      <c r="D43" s="128">
        <v>30</v>
      </c>
      <c r="E43" s="67">
        <v>0.47</v>
      </c>
      <c r="F43" s="68">
        <f t="shared" si="0"/>
        <v>14.1</v>
      </c>
    </row>
    <row r="44" spans="1:6" ht="21" x14ac:dyDescent="0.35">
      <c r="A44" s="195"/>
      <c r="B44" s="250" t="s">
        <v>197</v>
      </c>
      <c r="C44" s="56" t="s">
        <v>2</v>
      </c>
      <c r="D44" s="128">
        <v>70</v>
      </c>
      <c r="E44" s="67">
        <v>0.34</v>
      </c>
      <c r="F44" s="68">
        <f t="shared" si="0"/>
        <v>23.8</v>
      </c>
    </row>
    <row r="45" spans="1:6" ht="21" x14ac:dyDescent="0.35">
      <c r="A45" s="195"/>
      <c r="B45" s="250" t="s">
        <v>167</v>
      </c>
      <c r="C45" s="56" t="s">
        <v>2</v>
      </c>
      <c r="D45" s="128">
        <v>150</v>
      </c>
      <c r="E45" s="67">
        <v>0.28000000000000003</v>
      </c>
      <c r="F45" s="68">
        <f t="shared" si="0"/>
        <v>42.000000000000007</v>
      </c>
    </row>
    <row r="46" spans="1:6" ht="18" x14ac:dyDescent="0.3">
      <c r="A46" s="54"/>
      <c r="B46" s="250" t="s">
        <v>168</v>
      </c>
      <c r="C46" s="56" t="s">
        <v>2</v>
      </c>
      <c r="D46" s="57">
        <v>70</v>
      </c>
      <c r="E46" s="66">
        <v>0.31</v>
      </c>
      <c r="F46" s="68">
        <f t="shared" si="0"/>
        <v>21.7</v>
      </c>
    </row>
    <row r="47" spans="1:6" ht="21" x14ac:dyDescent="0.35">
      <c r="A47" s="195"/>
      <c r="B47" s="250" t="s">
        <v>169</v>
      </c>
      <c r="C47" s="56" t="s">
        <v>2</v>
      </c>
      <c r="D47" s="128">
        <v>70</v>
      </c>
      <c r="E47" s="67">
        <v>0.51</v>
      </c>
      <c r="F47" s="68">
        <f t="shared" si="0"/>
        <v>35.700000000000003</v>
      </c>
    </row>
    <row r="48" spans="1:6" ht="21" x14ac:dyDescent="0.35">
      <c r="A48" s="195"/>
      <c r="B48" s="250" t="s">
        <v>170</v>
      </c>
      <c r="C48" s="56" t="s">
        <v>2</v>
      </c>
      <c r="D48" s="128">
        <v>70</v>
      </c>
      <c r="E48" s="67">
        <v>0.4</v>
      </c>
      <c r="F48" s="68">
        <f t="shared" si="0"/>
        <v>28</v>
      </c>
    </row>
    <row r="49" spans="1:6" ht="21" x14ac:dyDescent="0.35">
      <c r="A49" s="195"/>
      <c r="B49" s="250" t="s">
        <v>171</v>
      </c>
      <c r="C49" s="56" t="s">
        <v>2</v>
      </c>
      <c r="D49" s="128">
        <v>70</v>
      </c>
      <c r="E49" s="67">
        <v>0.63</v>
      </c>
      <c r="F49" s="68">
        <f t="shared" si="0"/>
        <v>44.1</v>
      </c>
    </row>
    <row r="50" spans="1:6" ht="21" x14ac:dyDescent="0.35">
      <c r="A50" s="195"/>
      <c r="B50" s="250" t="s">
        <v>172</v>
      </c>
      <c r="C50" s="56" t="s">
        <v>2</v>
      </c>
      <c r="D50" s="128">
        <v>150</v>
      </c>
      <c r="E50" s="67">
        <v>4.5999999999999996</v>
      </c>
      <c r="F50" s="68">
        <f t="shared" si="0"/>
        <v>690</v>
      </c>
    </row>
    <row r="51" spans="1:6" ht="21" x14ac:dyDescent="0.35">
      <c r="A51" s="195"/>
      <c r="B51" s="250" t="s">
        <v>173</v>
      </c>
      <c r="C51" s="56" t="s">
        <v>2</v>
      </c>
      <c r="D51" s="128">
        <v>64</v>
      </c>
      <c r="E51" s="67">
        <v>22</v>
      </c>
      <c r="F51" s="68">
        <f t="shared" si="0"/>
        <v>1408</v>
      </c>
    </row>
    <row r="52" spans="1:6" ht="21" x14ac:dyDescent="0.35">
      <c r="A52" s="195"/>
      <c r="B52" s="250" t="s">
        <v>174</v>
      </c>
      <c r="C52" s="56" t="s">
        <v>2</v>
      </c>
      <c r="D52" s="128">
        <v>38</v>
      </c>
      <c r="E52" s="67">
        <v>65</v>
      </c>
      <c r="F52" s="68">
        <f t="shared" si="0"/>
        <v>2470</v>
      </c>
    </row>
    <row r="53" spans="1:6" ht="36" x14ac:dyDescent="0.35">
      <c r="A53" s="195"/>
      <c r="B53" s="250" t="s">
        <v>175</v>
      </c>
      <c r="C53" s="56" t="s">
        <v>2</v>
      </c>
      <c r="D53" s="128">
        <v>180</v>
      </c>
      <c r="E53" s="67">
        <v>11</v>
      </c>
      <c r="F53" s="68">
        <f t="shared" si="0"/>
        <v>1980</v>
      </c>
    </row>
    <row r="54" spans="1:6" ht="21" x14ac:dyDescent="0.35">
      <c r="A54" s="195"/>
      <c r="B54" s="250" t="s">
        <v>176</v>
      </c>
      <c r="C54" s="56" t="s">
        <v>2</v>
      </c>
      <c r="D54" s="128">
        <v>3</v>
      </c>
      <c r="E54" s="67">
        <v>24.15</v>
      </c>
      <c r="F54" s="68">
        <f t="shared" si="0"/>
        <v>72.449999999999989</v>
      </c>
    </row>
    <row r="55" spans="1:6" ht="21" x14ac:dyDescent="0.35">
      <c r="A55" s="195"/>
      <c r="B55" s="250" t="s">
        <v>177</v>
      </c>
      <c r="C55" s="56" t="s">
        <v>2</v>
      </c>
      <c r="D55" s="128">
        <v>4</v>
      </c>
      <c r="E55" s="67">
        <v>24.15</v>
      </c>
      <c r="F55" s="68">
        <f t="shared" si="0"/>
        <v>96.6</v>
      </c>
    </row>
    <row r="56" spans="1:6" ht="21" x14ac:dyDescent="0.3">
      <c r="A56" s="195"/>
      <c r="B56" s="250" t="s">
        <v>178</v>
      </c>
      <c r="C56" s="56" t="s">
        <v>132</v>
      </c>
      <c r="D56" s="57">
        <v>3</v>
      </c>
      <c r="E56" s="67">
        <v>6</v>
      </c>
      <c r="F56" s="68">
        <f t="shared" si="0"/>
        <v>18</v>
      </c>
    </row>
    <row r="57" spans="1:6" ht="21" x14ac:dyDescent="0.3">
      <c r="A57" s="195"/>
      <c r="B57" s="250" t="s">
        <v>179</v>
      </c>
      <c r="C57" s="56" t="s">
        <v>132</v>
      </c>
      <c r="D57" s="57">
        <v>2</v>
      </c>
      <c r="E57" s="67">
        <v>3.5</v>
      </c>
      <c r="F57" s="68">
        <f t="shared" si="0"/>
        <v>7</v>
      </c>
    </row>
    <row r="58" spans="1:6" ht="21" x14ac:dyDescent="0.3">
      <c r="A58" s="195"/>
      <c r="B58" s="250" t="s">
        <v>180</v>
      </c>
      <c r="C58" s="56" t="s">
        <v>2</v>
      </c>
      <c r="D58" s="57">
        <v>5</v>
      </c>
      <c r="E58" s="67">
        <v>8.77</v>
      </c>
      <c r="F58" s="68">
        <f t="shared" si="0"/>
        <v>43.849999999999994</v>
      </c>
    </row>
    <row r="59" spans="1:6" ht="21" x14ac:dyDescent="0.3">
      <c r="A59" s="195"/>
      <c r="B59" s="250" t="s">
        <v>181</v>
      </c>
      <c r="C59" s="56" t="s">
        <v>2</v>
      </c>
      <c r="D59" s="57">
        <v>30</v>
      </c>
      <c r="E59" s="67">
        <v>85</v>
      </c>
      <c r="F59" s="68">
        <f t="shared" si="0"/>
        <v>2550</v>
      </c>
    </row>
    <row r="60" spans="1:6" ht="21" x14ac:dyDescent="0.3">
      <c r="A60" s="195"/>
      <c r="B60" s="250" t="s">
        <v>182</v>
      </c>
      <c r="C60" s="56" t="s">
        <v>2</v>
      </c>
      <c r="D60" s="57">
        <v>3</v>
      </c>
      <c r="E60" s="67">
        <v>450</v>
      </c>
      <c r="F60" s="68">
        <f t="shared" si="0"/>
        <v>1350</v>
      </c>
    </row>
    <row r="61" spans="1:6" ht="21" x14ac:dyDescent="0.3">
      <c r="A61" s="195"/>
      <c r="B61" s="250" t="s">
        <v>183</v>
      </c>
      <c r="C61" s="56" t="s">
        <v>2</v>
      </c>
      <c r="D61" s="57">
        <v>50</v>
      </c>
      <c r="E61" s="67">
        <v>0.81</v>
      </c>
      <c r="F61" s="68">
        <f t="shared" si="0"/>
        <v>40.5</v>
      </c>
    </row>
    <row r="62" spans="1:6" ht="21" x14ac:dyDescent="0.3">
      <c r="A62" s="195"/>
      <c r="B62" s="250" t="s">
        <v>184</v>
      </c>
      <c r="C62" s="56" t="s">
        <v>130</v>
      </c>
      <c r="D62" s="57">
        <v>40</v>
      </c>
      <c r="E62" s="67">
        <v>11.04</v>
      </c>
      <c r="F62" s="68">
        <f t="shared" si="0"/>
        <v>441.59999999999997</v>
      </c>
    </row>
    <row r="63" spans="1:6" ht="21" x14ac:dyDescent="0.3">
      <c r="A63" s="195"/>
      <c r="B63" s="250"/>
      <c r="C63" s="56"/>
      <c r="D63" s="57"/>
      <c r="E63" s="67"/>
      <c r="F63" s="68"/>
    </row>
    <row r="64" spans="1:6" ht="21" x14ac:dyDescent="0.3">
      <c r="A64" s="195"/>
      <c r="B64" s="250" t="s">
        <v>133</v>
      </c>
      <c r="C64" s="251" t="s">
        <v>64</v>
      </c>
      <c r="D64" s="57">
        <f>750*9</f>
        <v>6750</v>
      </c>
      <c r="E64" s="67">
        <v>1.5</v>
      </c>
      <c r="F64" s="68">
        <f t="shared" si="0"/>
        <v>10125</v>
      </c>
    </row>
    <row r="65" spans="1:6" ht="36" x14ac:dyDescent="0.3">
      <c r="A65" s="195"/>
      <c r="B65" s="250" t="s">
        <v>185</v>
      </c>
      <c r="C65" s="56" t="s">
        <v>2</v>
      </c>
      <c r="D65" s="57">
        <f>783+504</f>
        <v>1287</v>
      </c>
      <c r="E65" s="67">
        <v>1.45</v>
      </c>
      <c r="F65" s="68">
        <f t="shared" si="0"/>
        <v>1866.1499999999999</v>
      </c>
    </row>
    <row r="66" spans="1:6" ht="21" x14ac:dyDescent="0.3">
      <c r="A66" s="195"/>
      <c r="B66" s="250" t="s">
        <v>186</v>
      </c>
      <c r="C66" s="56" t="s">
        <v>2</v>
      </c>
      <c r="D66" s="57">
        <v>4</v>
      </c>
      <c r="E66" s="67">
        <v>355</v>
      </c>
      <c r="F66" s="68">
        <f t="shared" si="0"/>
        <v>1420</v>
      </c>
    </row>
    <row r="67" spans="1:6" ht="21" x14ac:dyDescent="0.3">
      <c r="A67" s="195"/>
      <c r="B67" s="250" t="s">
        <v>187</v>
      </c>
      <c r="C67" s="56" t="s">
        <v>134</v>
      </c>
      <c r="D67" s="57">
        <v>6</v>
      </c>
      <c r="E67" s="67">
        <v>516</v>
      </c>
      <c r="F67" s="68">
        <f t="shared" si="0"/>
        <v>3096</v>
      </c>
    </row>
    <row r="68" spans="1:6" ht="21" x14ac:dyDescent="0.3">
      <c r="A68" s="195"/>
      <c r="B68" s="250" t="s">
        <v>188</v>
      </c>
      <c r="C68" s="56" t="s">
        <v>2</v>
      </c>
      <c r="D68" s="57">
        <v>55</v>
      </c>
      <c r="E68" s="67">
        <v>61.91</v>
      </c>
      <c r="F68" s="68">
        <f t="shared" si="0"/>
        <v>3405.0499999999997</v>
      </c>
    </row>
    <row r="69" spans="1:6" ht="21" x14ac:dyDescent="0.3">
      <c r="A69" s="195"/>
      <c r="B69" s="250" t="s">
        <v>188</v>
      </c>
      <c r="C69" s="56" t="s">
        <v>2</v>
      </c>
      <c r="D69" s="57">
        <v>20</v>
      </c>
      <c r="E69" s="67">
        <v>60</v>
      </c>
      <c r="F69" s="68">
        <f t="shared" si="0"/>
        <v>1200</v>
      </c>
    </row>
    <row r="70" spans="1:6" ht="36" x14ac:dyDescent="0.3">
      <c r="A70" s="195"/>
      <c r="B70" s="250" t="s">
        <v>189</v>
      </c>
      <c r="C70" s="56" t="s">
        <v>76</v>
      </c>
      <c r="D70" s="57">
        <v>155</v>
      </c>
      <c r="E70" s="67">
        <v>1.1200000000000001</v>
      </c>
      <c r="F70" s="68">
        <f t="shared" si="0"/>
        <v>173.60000000000002</v>
      </c>
    </row>
    <row r="71" spans="1:6" ht="21" x14ac:dyDescent="0.3">
      <c r="A71" s="195"/>
      <c r="B71" s="250"/>
      <c r="C71" s="56"/>
      <c r="D71" s="57"/>
      <c r="E71" s="67"/>
      <c r="F71" s="68"/>
    </row>
    <row r="72" spans="1:6" ht="21" x14ac:dyDescent="0.3">
      <c r="A72" s="195"/>
      <c r="B72" s="250"/>
      <c r="C72" s="196"/>
      <c r="D72" s="18"/>
      <c r="E72" s="252"/>
      <c r="F72" s="68"/>
    </row>
    <row r="73" spans="1:6" ht="22.8" x14ac:dyDescent="0.3">
      <c r="A73" s="386" t="s">
        <v>17</v>
      </c>
      <c r="B73" s="387"/>
      <c r="C73" s="22"/>
      <c r="D73" s="22"/>
      <c r="E73" s="253"/>
      <c r="F73" s="24">
        <f>SUM(F17:F72)</f>
        <v>67907.62</v>
      </c>
    </row>
    <row r="74" spans="1:6" ht="22.8" x14ac:dyDescent="0.3">
      <c r="A74" s="386" t="s">
        <v>18</v>
      </c>
      <c r="B74" s="387"/>
      <c r="C74" s="22"/>
      <c r="D74" s="22"/>
      <c r="E74" s="253"/>
      <c r="F74" s="24">
        <f>F73*0.18</f>
        <v>12223.371599999999</v>
      </c>
    </row>
    <row r="75" spans="1:6" ht="23.4" thickBot="1" x14ac:dyDescent="0.35">
      <c r="A75" s="388" t="s">
        <v>19</v>
      </c>
      <c r="B75" s="389"/>
      <c r="C75" s="27"/>
      <c r="D75" s="27"/>
      <c r="E75" s="254"/>
      <c r="F75" s="29">
        <f>SUM(F73:F74)</f>
        <v>80130.991599999994</v>
      </c>
    </row>
    <row r="76" spans="1:6" ht="21" x14ac:dyDescent="0.3">
      <c r="A76" s="173"/>
      <c r="B76" s="173"/>
      <c r="C76" s="174"/>
      <c r="D76" s="174"/>
      <c r="E76" s="197"/>
      <c r="F76" s="176"/>
    </row>
    <row r="77" spans="1:6" ht="21" x14ac:dyDescent="0.3">
      <c r="A77" s="173"/>
      <c r="B77" s="173"/>
      <c r="C77" s="174"/>
      <c r="D77" s="174"/>
      <c r="E77" s="197"/>
      <c r="F77" s="176"/>
    </row>
    <row r="78" spans="1:6" ht="21" x14ac:dyDescent="0.3">
      <c r="A78" s="173"/>
      <c r="B78" s="173"/>
      <c r="C78" s="174"/>
      <c r="D78" s="174"/>
      <c r="E78" s="197"/>
      <c r="F78" s="176"/>
    </row>
    <row r="79" spans="1:6" ht="21" x14ac:dyDescent="0.3">
      <c r="A79" s="211"/>
      <c r="B79" s="214"/>
      <c r="C79" s="49"/>
      <c r="D79" s="49"/>
      <c r="E79" s="198"/>
      <c r="F79" s="179"/>
    </row>
    <row r="80" spans="1:6" ht="20.399999999999999" x14ac:dyDescent="0.35">
      <c r="A80" s="390" t="s">
        <v>22</v>
      </c>
      <c r="B80" s="390"/>
      <c r="C80" s="390"/>
      <c r="D80" s="390"/>
      <c r="E80" s="390"/>
      <c r="F80" s="390"/>
    </row>
    <row r="81" spans="1:6" ht="20.399999999999999" x14ac:dyDescent="0.3">
      <c r="A81" s="211"/>
      <c r="B81" s="214"/>
      <c r="C81" s="180"/>
      <c r="D81" s="211"/>
      <c r="E81" s="199" t="s">
        <v>24</v>
      </c>
      <c r="F81" s="180"/>
    </row>
    <row r="82" spans="1:6" ht="21" x14ac:dyDescent="0.4">
      <c r="A82" s="10"/>
      <c r="B82" s="10"/>
      <c r="C82" s="180"/>
      <c r="D82" s="211"/>
      <c r="E82" s="199"/>
      <c r="F82" s="180"/>
    </row>
    <row r="83" spans="1:6" ht="4.2" customHeight="1" x14ac:dyDescent="0.4">
      <c r="A83" s="10"/>
      <c r="B83" s="10"/>
      <c r="C83" s="180"/>
      <c r="D83" s="211"/>
      <c r="E83" s="199"/>
      <c r="F83" s="180"/>
    </row>
    <row r="84" spans="1:6" ht="21" hidden="1" x14ac:dyDescent="0.4">
      <c r="A84" s="10"/>
      <c r="B84" s="10"/>
      <c r="C84" s="180"/>
      <c r="D84" s="211"/>
      <c r="E84" s="199"/>
      <c r="F84" s="180"/>
    </row>
    <row r="85" spans="1:6" ht="21" hidden="1" x14ac:dyDescent="0.4">
      <c r="A85" s="10"/>
      <c r="B85" s="10"/>
      <c r="C85" s="180"/>
      <c r="D85" s="211"/>
      <c r="E85" s="199"/>
      <c r="F85" s="180"/>
    </row>
    <row r="86" spans="1:6" ht="1.2" customHeight="1" x14ac:dyDescent="0.4">
      <c r="A86" s="10"/>
      <c r="B86" s="10"/>
      <c r="C86" s="180"/>
      <c r="D86" s="211"/>
      <c r="E86" s="199"/>
      <c r="F86" s="180"/>
    </row>
    <row r="87" spans="1:6" ht="21" hidden="1" x14ac:dyDescent="0.4">
      <c r="A87" s="10"/>
      <c r="B87" s="10"/>
      <c r="C87" s="180"/>
      <c r="D87" s="211"/>
      <c r="E87" s="199"/>
      <c r="F87" s="180"/>
    </row>
    <row r="88" spans="1:6" ht="20.399999999999999" hidden="1" x14ac:dyDescent="0.3">
      <c r="A88" s="391"/>
      <c r="B88" s="391"/>
      <c r="C88" s="180"/>
      <c r="D88" s="211"/>
      <c r="E88" s="199"/>
      <c r="F88" s="180"/>
    </row>
    <row r="89" spans="1:6" ht="20.399999999999999" x14ac:dyDescent="0.3">
      <c r="A89" s="214"/>
      <c r="B89" s="214" t="s">
        <v>23</v>
      </c>
      <c r="C89" s="180"/>
      <c r="D89" s="211"/>
      <c r="E89" s="199" t="s">
        <v>39</v>
      </c>
      <c r="F89" s="180"/>
    </row>
    <row r="90" spans="1:6" ht="20.399999999999999" x14ac:dyDescent="0.3">
      <c r="A90" s="369"/>
      <c r="B90" s="369"/>
      <c r="C90" s="180"/>
      <c r="D90" s="211"/>
      <c r="E90" s="199"/>
      <c r="F90" s="180"/>
    </row>
    <row r="91" spans="1:6" ht="20.399999999999999" x14ac:dyDescent="0.35">
      <c r="A91" s="390"/>
      <c r="B91" s="390"/>
      <c r="C91" s="409"/>
      <c r="D91" s="409"/>
      <c r="E91" s="409"/>
      <c r="F91" s="409"/>
    </row>
    <row r="92" spans="1:6" ht="21" x14ac:dyDescent="0.4">
      <c r="A92" s="463"/>
      <c r="B92" s="464"/>
      <c r="C92" s="215"/>
      <c r="D92" s="211"/>
      <c r="E92" s="398"/>
      <c r="F92" s="398"/>
    </row>
  </sheetData>
  <mergeCells count="23">
    <mergeCell ref="A91:B91"/>
    <mergeCell ref="C91:F91"/>
    <mergeCell ref="A92:B92"/>
    <mergeCell ref="E92:F92"/>
    <mergeCell ref="A73:B73"/>
    <mergeCell ref="A74:B74"/>
    <mergeCell ref="A75:B75"/>
    <mergeCell ref="A80:F80"/>
    <mergeCell ref="A88:B88"/>
    <mergeCell ref="A90:B90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F218-CAA0-44D8-836B-8156929EB0A1}">
  <dimension ref="A1:G39"/>
  <sheetViews>
    <sheetView topLeftCell="A18" workbookViewId="0">
      <selection activeCell="N9" sqref="N9"/>
    </sheetView>
  </sheetViews>
  <sheetFormatPr defaultRowHeight="14.4" x14ac:dyDescent="0.3"/>
  <cols>
    <col min="1" max="1" width="9.88671875" customWidth="1"/>
    <col min="2" max="2" width="39.33203125" customWidth="1"/>
    <col min="3" max="3" width="7.33203125" customWidth="1"/>
    <col min="4" max="4" width="18" customWidth="1"/>
    <col min="5" max="5" width="17.6640625" customWidth="1"/>
    <col min="6" max="6" width="20.5546875" customWidth="1"/>
  </cols>
  <sheetData>
    <row r="1" spans="1:7" ht="22.8" x14ac:dyDescent="0.4">
      <c r="A1" s="1"/>
      <c r="B1" s="2"/>
      <c r="C1" s="3"/>
      <c r="D1" s="1"/>
      <c r="E1" s="393" t="s">
        <v>5</v>
      </c>
      <c r="F1" s="393"/>
      <c r="G1" s="4"/>
    </row>
    <row r="2" spans="1:7" ht="22.8" x14ac:dyDescent="0.4">
      <c r="A2" s="1"/>
      <c r="B2" s="2"/>
      <c r="C2" s="3"/>
      <c r="D2" s="1"/>
      <c r="E2" s="212"/>
      <c r="F2" s="212"/>
      <c r="G2" s="4"/>
    </row>
    <row r="3" spans="1:7" ht="21" x14ac:dyDescent="0.4">
      <c r="A3" s="37"/>
      <c r="B3" s="51" t="s">
        <v>6</v>
      </c>
      <c r="C3" s="394" t="s">
        <v>34</v>
      </c>
      <c r="D3" s="394"/>
      <c r="E3" s="394"/>
      <c r="F3" s="394"/>
      <c r="G3" s="8"/>
    </row>
    <row r="4" spans="1:7" ht="21" x14ac:dyDescent="0.4">
      <c r="A4" s="37"/>
      <c r="B4" s="51"/>
      <c r="C4" s="213"/>
      <c r="D4" s="213"/>
      <c r="E4" s="77"/>
      <c r="F4" s="213"/>
      <c r="G4" s="8"/>
    </row>
    <row r="5" spans="1:7" ht="21" x14ac:dyDescent="0.4">
      <c r="A5" s="9"/>
      <c r="B5" s="52" t="s">
        <v>7</v>
      </c>
      <c r="C5" s="394" t="s">
        <v>34</v>
      </c>
      <c r="D5" s="394"/>
      <c r="E5" s="394"/>
      <c r="F5" s="394"/>
      <c r="G5" s="8"/>
    </row>
    <row r="6" spans="1:7" ht="21" x14ac:dyDescent="0.4">
      <c r="A6" s="9"/>
      <c r="B6" s="52"/>
      <c r="C6" s="74"/>
      <c r="D6" s="74"/>
      <c r="E6" s="74"/>
      <c r="F6" s="74"/>
      <c r="G6" s="8"/>
    </row>
    <row r="7" spans="1:7" ht="21" x14ac:dyDescent="0.3">
      <c r="A7" s="37"/>
      <c r="B7" s="53" t="s">
        <v>8</v>
      </c>
      <c r="C7" s="404" t="s">
        <v>20</v>
      </c>
      <c r="D7" s="404"/>
      <c r="E7" s="404"/>
      <c r="F7" s="404"/>
      <c r="G7" s="404"/>
    </row>
    <row r="8" spans="1:7" ht="21" x14ac:dyDescent="0.4">
      <c r="A8" s="9"/>
      <c r="B8" s="53" t="s">
        <v>9</v>
      </c>
      <c r="C8" s="394" t="s">
        <v>33</v>
      </c>
      <c r="D8" s="394"/>
      <c r="E8" s="394"/>
      <c r="F8" s="394"/>
      <c r="G8" s="8"/>
    </row>
    <row r="9" spans="1:7" ht="48" customHeight="1" x14ac:dyDescent="0.4">
      <c r="A9" s="9"/>
      <c r="B9" s="53"/>
      <c r="C9" s="394"/>
      <c r="D9" s="394"/>
      <c r="E9" s="394"/>
      <c r="F9" s="394"/>
      <c r="G9" s="8"/>
    </row>
    <row r="10" spans="1:7" ht="21" x14ac:dyDescent="0.4">
      <c r="A10" s="395" t="s">
        <v>44</v>
      </c>
      <c r="B10" s="395"/>
      <c r="C10" s="395"/>
      <c r="D10" s="395"/>
      <c r="E10" s="395"/>
      <c r="F10" s="395"/>
      <c r="G10" s="8"/>
    </row>
    <row r="11" spans="1:7" ht="28.2" thickBot="1" x14ac:dyDescent="0.45">
      <c r="A11" s="216"/>
      <c r="B11" s="437" t="s">
        <v>10</v>
      </c>
      <c r="C11" s="437"/>
      <c r="D11" s="437"/>
      <c r="E11" s="437"/>
      <c r="F11" s="437"/>
      <c r="G11" s="8"/>
    </row>
    <row r="12" spans="1:7" ht="21" x14ac:dyDescent="0.4">
      <c r="A12" s="465" t="s">
        <v>11</v>
      </c>
      <c r="B12" s="467"/>
      <c r="C12" s="469" t="s">
        <v>12</v>
      </c>
      <c r="D12" s="467" t="s">
        <v>13</v>
      </c>
      <c r="E12" s="471" t="s">
        <v>14</v>
      </c>
      <c r="F12" s="473" t="s">
        <v>15</v>
      </c>
      <c r="G12" s="8"/>
    </row>
    <row r="13" spans="1:7" ht="21" x14ac:dyDescent="0.4">
      <c r="A13" s="466"/>
      <c r="B13" s="468"/>
      <c r="C13" s="470"/>
      <c r="D13" s="468"/>
      <c r="E13" s="472"/>
      <c r="F13" s="474"/>
      <c r="G13" s="8"/>
    </row>
    <row r="14" spans="1:7" ht="18.600000000000001" customHeight="1" thickBot="1" x14ac:dyDescent="0.45">
      <c r="A14" s="466"/>
      <c r="B14" s="468"/>
      <c r="C14" s="470"/>
      <c r="D14" s="468"/>
      <c r="E14" s="472"/>
      <c r="F14" s="474"/>
      <c r="G14" s="8"/>
    </row>
    <row r="15" spans="1:7" ht="18" thickBot="1" x14ac:dyDescent="0.35">
      <c r="A15" s="256">
        <v>1</v>
      </c>
      <c r="B15" s="257">
        <v>2</v>
      </c>
      <c r="C15" s="258">
        <v>3</v>
      </c>
      <c r="D15" s="257">
        <v>4</v>
      </c>
      <c r="E15" s="259">
        <v>5</v>
      </c>
      <c r="F15" s="260">
        <v>6</v>
      </c>
    </row>
    <row r="16" spans="1:7" ht="30" customHeight="1" x14ac:dyDescent="0.35">
      <c r="A16" s="54">
        <v>1</v>
      </c>
      <c r="B16" s="255" t="s">
        <v>156</v>
      </c>
      <c r="C16" s="56" t="s">
        <v>64</v>
      </c>
      <c r="D16" s="190"/>
      <c r="E16" s="72"/>
      <c r="F16" s="68"/>
    </row>
    <row r="17" spans="1:6" ht="28.8" customHeight="1" x14ac:dyDescent="0.35">
      <c r="A17" s="54">
        <v>2</v>
      </c>
      <c r="B17" s="194" t="s">
        <v>165</v>
      </c>
      <c r="C17" s="56"/>
      <c r="D17" s="66">
        <v>2385</v>
      </c>
      <c r="E17" s="72"/>
      <c r="F17" s="68"/>
    </row>
    <row r="18" spans="1:6" ht="36" x14ac:dyDescent="0.35">
      <c r="A18" s="54">
        <v>3</v>
      </c>
      <c r="B18" s="194" t="s">
        <v>164</v>
      </c>
      <c r="C18" s="56" t="s">
        <v>64</v>
      </c>
      <c r="D18" s="266">
        <v>1161</v>
      </c>
      <c r="E18" s="72"/>
      <c r="F18" s="68">
        <f t="shared" ref="F18:F20" si="0">D18*E18</f>
        <v>0</v>
      </c>
    </row>
    <row r="19" spans="1:6" ht="18" x14ac:dyDescent="0.35">
      <c r="A19" s="54">
        <v>4</v>
      </c>
      <c r="B19" s="194" t="s">
        <v>159</v>
      </c>
      <c r="C19" s="56" t="s">
        <v>64</v>
      </c>
      <c r="D19" s="266">
        <v>3000</v>
      </c>
      <c r="E19" s="67"/>
      <c r="F19" s="68">
        <f t="shared" si="0"/>
        <v>0</v>
      </c>
    </row>
    <row r="20" spans="1:6" ht="18" x14ac:dyDescent="0.35">
      <c r="A20" s="54">
        <v>6</v>
      </c>
      <c r="B20" s="194" t="s">
        <v>158</v>
      </c>
      <c r="C20" s="56" t="s">
        <v>64</v>
      </c>
      <c r="D20" s="266">
        <v>550</v>
      </c>
      <c r="E20" s="67"/>
      <c r="F20" s="68">
        <f t="shared" si="0"/>
        <v>0</v>
      </c>
    </row>
    <row r="21" spans="1:6" ht="18" x14ac:dyDescent="0.35">
      <c r="A21" s="54">
        <v>7</v>
      </c>
      <c r="B21" s="200" t="s">
        <v>157</v>
      </c>
      <c r="C21" s="222" t="s">
        <v>64</v>
      </c>
      <c r="D21" s="267">
        <v>533.5</v>
      </c>
      <c r="E21" s="222"/>
      <c r="F21" s="219"/>
    </row>
    <row r="22" spans="1:6" ht="18" x14ac:dyDescent="0.35">
      <c r="A22" s="54">
        <v>8</v>
      </c>
      <c r="B22" s="200" t="s">
        <v>163</v>
      </c>
      <c r="C22" s="222" t="s">
        <v>64</v>
      </c>
      <c r="D22" s="267">
        <v>1080</v>
      </c>
      <c r="E22" s="222"/>
      <c r="F22" s="219"/>
    </row>
    <row r="23" spans="1:6" ht="18" x14ac:dyDescent="0.35">
      <c r="A23" s="54">
        <v>9</v>
      </c>
      <c r="B23" s="200" t="s">
        <v>162</v>
      </c>
      <c r="C23" s="222"/>
      <c r="D23" s="267">
        <v>650</v>
      </c>
      <c r="E23" s="222"/>
      <c r="F23" s="219"/>
    </row>
    <row r="24" spans="1:6" ht="18" x14ac:dyDescent="0.35">
      <c r="A24" s="54">
        <v>10</v>
      </c>
      <c r="B24" s="200" t="s">
        <v>161</v>
      </c>
      <c r="C24" s="222"/>
      <c r="D24" s="267">
        <v>1</v>
      </c>
      <c r="E24" s="222"/>
      <c r="F24" s="219"/>
    </row>
    <row r="25" spans="1:6" ht="18" x14ac:dyDescent="0.35">
      <c r="A25" s="54">
        <v>11</v>
      </c>
      <c r="B25" s="200" t="s">
        <v>160</v>
      </c>
      <c r="C25" s="222"/>
      <c r="D25" s="222"/>
      <c r="E25" s="222"/>
      <c r="F25" s="243"/>
    </row>
    <row r="26" spans="1:6" ht="21" x14ac:dyDescent="0.3">
      <c r="A26" s="173"/>
      <c r="B26" s="173"/>
      <c r="C26" s="174"/>
      <c r="D26" s="174"/>
      <c r="E26" s="197"/>
      <c r="F26" s="176"/>
    </row>
    <row r="27" spans="1:6" ht="21" x14ac:dyDescent="0.3">
      <c r="A27" s="235"/>
      <c r="B27" s="234"/>
      <c r="C27" s="49"/>
      <c r="D27" s="49"/>
      <c r="E27" s="198"/>
      <c r="F27" s="179"/>
    </row>
    <row r="28" spans="1:6" ht="20.399999999999999" x14ac:dyDescent="0.35">
      <c r="A28" s="390" t="s">
        <v>22</v>
      </c>
      <c r="B28" s="390"/>
      <c r="C28" s="390"/>
      <c r="D28" s="390"/>
      <c r="E28" s="390"/>
      <c r="F28" s="390"/>
    </row>
    <row r="29" spans="1:6" ht="20.399999999999999" x14ac:dyDescent="0.3">
      <c r="A29" s="235"/>
      <c r="B29" s="234"/>
      <c r="C29" s="180"/>
      <c r="D29" s="235"/>
      <c r="E29" s="199" t="s">
        <v>24</v>
      </c>
      <c r="F29" s="180"/>
    </row>
    <row r="30" spans="1:6" ht="21" x14ac:dyDescent="0.4">
      <c r="A30" s="10"/>
      <c r="B30" s="10"/>
      <c r="C30" s="180"/>
      <c r="D30" s="235"/>
      <c r="E30" s="199"/>
      <c r="F30" s="180"/>
    </row>
    <row r="31" spans="1:6" ht="4.8" customHeight="1" x14ac:dyDescent="0.4">
      <c r="A31" s="10"/>
      <c r="B31" s="10"/>
      <c r="C31" s="180"/>
      <c r="D31" s="235"/>
      <c r="E31" s="199"/>
      <c r="F31" s="180"/>
    </row>
    <row r="32" spans="1:6" ht="21" hidden="1" x14ac:dyDescent="0.4">
      <c r="A32" s="10"/>
      <c r="B32" s="10"/>
      <c r="C32" s="180"/>
      <c r="D32" s="235"/>
      <c r="E32" s="199"/>
      <c r="F32" s="180"/>
    </row>
    <row r="33" spans="1:6" ht="21" hidden="1" x14ac:dyDescent="0.4">
      <c r="A33" s="10"/>
      <c r="B33" s="10"/>
      <c r="C33" s="180"/>
      <c r="D33" s="235"/>
      <c r="E33" s="199"/>
      <c r="F33" s="180"/>
    </row>
    <row r="34" spans="1:6" ht="21" hidden="1" x14ac:dyDescent="0.4">
      <c r="A34" s="10"/>
      <c r="B34" s="10"/>
      <c r="C34" s="180"/>
      <c r="D34" s="235"/>
      <c r="E34" s="199"/>
      <c r="F34" s="180"/>
    </row>
    <row r="35" spans="1:6" ht="21" hidden="1" x14ac:dyDescent="0.4">
      <c r="A35" s="10"/>
      <c r="B35" s="10"/>
      <c r="C35" s="180"/>
      <c r="D35" s="235"/>
      <c r="E35" s="199"/>
      <c r="F35" s="180"/>
    </row>
    <row r="36" spans="1:6" ht="20.399999999999999" hidden="1" x14ac:dyDescent="0.3">
      <c r="A36" s="391"/>
      <c r="B36" s="391"/>
      <c r="C36" s="180"/>
      <c r="D36" s="235"/>
      <c r="E36" s="199"/>
      <c r="F36" s="180"/>
    </row>
    <row r="37" spans="1:6" ht="20.399999999999999" x14ac:dyDescent="0.3">
      <c r="A37" s="234"/>
      <c r="B37" s="234" t="s">
        <v>23</v>
      </c>
      <c r="C37" s="180"/>
      <c r="D37" s="235"/>
      <c r="E37" s="199" t="s">
        <v>39</v>
      </c>
      <c r="F37" s="180"/>
    </row>
    <row r="38" spans="1:6" ht="20.399999999999999" x14ac:dyDescent="0.3">
      <c r="A38" s="369"/>
      <c r="B38" s="369"/>
      <c r="C38" s="180"/>
      <c r="D38" s="235"/>
      <c r="E38" s="199"/>
      <c r="F38" s="180"/>
    </row>
    <row r="39" spans="1:6" ht="20.399999999999999" x14ac:dyDescent="0.35">
      <c r="A39" s="390"/>
      <c r="B39" s="390"/>
      <c r="C39" s="409"/>
      <c r="D39" s="409"/>
      <c r="E39" s="409"/>
      <c r="F39" s="409"/>
    </row>
  </sheetData>
  <mergeCells count="18">
    <mergeCell ref="E1:F1"/>
    <mergeCell ref="C3:F3"/>
    <mergeCell ref="C5:F5"/>
    <mergeCell ref="C7:G7"/>
    <mergeCell ref="C8:F9"/>
    <mergeCell ref="A10:F10"/>
    <mergeCell ref="A28:F28"/>
    <mergeCell ref="A36:B36"/>
    <mergeCell ref="A38:B38"/>
    <mergeCell ref="A39:B39"/>
    <mergeCell ref="C39:F3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may2020</vt:lpstr>
      <vt:lpstr>30.09.2018</vt:lpstr>
      <vt:lpstr>iyun2020</vt:lpstr>
      <vt:lpstr>iyul2020</vt:lpstr>
      <vt:lpstr>Dam</vt:lpstr>
      <vt:lpstr>Elektirik </vt:lpstr>
      <vt:lpstr>Lift</vt:lpstr>
      <vt:lpstr>yanğın</vt:lpstr>
      <vt:lpstr>pəncərə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2022-03-19T10:20:11Z</dcterms:modified>
</cp:coreProperties>
</file>