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13_ncr:1_{690463C9-FD69-476C-9B34-2DCAAB03ECE0}" xr6:coauthVersionLast="47" xr6:coauthVersionMax="47" xr10:uidLastSave="{00000000-0000-0000-0000-000000000000}"/>
  <bookViews>
    <workbookView xWindow="-120" yWindow="-120" windowWidth="20730" windowHeight="110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F15" i="1"/>
  <c r="G15" i="1" s="1"/>
  <c r="J14" i="1"/>
  <c r="H14" i="1"/>
  <c r="I14" i="1" s="1"/>
  <c r="F14" i="1"/>
  <c r="G14" i="1" s="1"/>
  <c r="J13" i="1"/>
  <c r="K13" i="1" s="1"/>
  <c r="H13" i="1"/>
  <c r="I13" i="1" s="1"/>
  <c r="F13" i="1"/>
  <c r="G13" i="1" s="1"/>
  <c r="E20" i="1" l="1"/>
  <c r="G20" i="1"/>
  <c r="I20" i="1"/>
  <c r="K14" i="1"/>
  <c r="C31" i="1" l="1"/>
  <c r="C32" i="1" s="1"/>
  <c r="K20" i="1"/>
  <c r="C20" i="1" s="1"/>
  <c r="C21" i="1" s="1"/>
  <c r="D4" i="1" l="1"/>
  <c r="C4" i="1"/>
  <c r="E4" i="1" l="1"/>
</calcChain>
</file>

<file path=xl/sharedStrings.xml><?xml version="1.0" encoding="utf-8"?>
<sst xmlns="http://schemas.openxmlformats.org/spreadsheetml/2006/main" count="138" uniqueCount="78">
  <si>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</si>
  <si>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</si>
  <si>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</si>
  <si>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</si>
  <si>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</si>
  <si>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</si>
  <si>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</si>
  <si>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</si>
  <si>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</si>
  <si>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</si>
  <si>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</si>
  <si>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</si>
  <si>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</si>
  <si>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</si>
  <si>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</si>
  <si>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</si>
  <si>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</si>
  <si>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</si>
  <si>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</si>
  <si>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</si>
  <si>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</si>
  <si>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</si>
  <si>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</si>
  <si>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</si>
  <si>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</si>
  <si>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</si>
  <si>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</si>
  <si>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</si>
  <si>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</si>
  <si>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</si>
  <si>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</si>
  <si>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</si>
  <si>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</si>
  <si>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</si>
  <si>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</si>
  <si>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</si>
  <si>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</si>
  <si>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</si>
  <si>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</si>
  <si>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</si>
  <si>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</si>
  <si>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</si>
  <si>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</si>
  <si>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</si>
  <si>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</si>
  <si>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</si>
  <si>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</si>
  <si>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</si>
  <si>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</si>
  <si>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</si>
  <si>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</si>
  <si>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</si>
  <si>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</si>
  <si>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</si>
  <si>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</si>
  <si>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</si>
  <si>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</si>
  <si>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</si>
  <si>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</si>
  <si>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</si>
  <si>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</si>
  <si>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</si>
  <si>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</si>
  <si>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</si>
  <si>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</si>
  <si>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</si>
  <si>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</si>
  <si>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</si>
  <si>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</si>
  <si>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</si>
  <si>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</si>
  <si>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</si>
  <si>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</si>
  <si>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</si>
  <si>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</si>
  <si>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</si>
  <si>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FENICK URRA ELIZABETH MIRELLA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</si>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</sst>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1" xfId="0" applyFont="1" applyBorder="1" applyAlignment="1">
      <alignment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2" t="s">
        <v>18</v>
      </c>
      <c r="B1" s="52" t="s">
        <v>19</v>
      </c>
      <c r="C1" s="52"/>
      <c r="D1" s="52"/>
      <c r="E1" s="52"/>
      <c r="F1" s="52" t="s">
        <v>20</v>
      </c>
    </row>
    <row r="2" spans="1:6" x14ac:dyDescent="0.25">
      <c r="A2" s="52"/>
      <c r="B2" s="53" t="s">
        <v>29</v>
      </c>
      <c r="C2" s="53" t="s">
        <v>21</v>
      </c>
      <c r="D2" s="36" t="s">
        <v>22</v>
      </c>
      <c r="E2" s="35" t="s">
        <v>7</v>
      </c>
      <c r="F2" s="52"/>
    </row>
    <row r="3" spans="1:6" x14ac:dyDescent="0.25">
      <c r="A3" s="52"/>
      <c r="B3" s="53"/>
      <c r="C3" s="53"/>
      <c r="D3" s="37">
        <v>-0.3</v>
      </c>
      <c r="E3" s="37">
        <v>0</v>
      </c>
      <c r="F3" s="52"/>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8" sqref="G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2</v>
      </c>
      <c r="C3" s="40" t="s">
        <v>9</v>
      </c>
      <c r="D3" s="41" t="s">
        <v>15</v>
      </c>
      <c r="E3" s="55"/>
    </row>
    <row r="4" spans="1:11" x14ac:dyDescent="0.25">
      <c r="A4" s="4">
        <v>1</v>
      </c>
      <c r="B4" s="51" t="s">
        <v>76</v>
      </c>
      <c r="C4" s="5">
        <f>EVALUACION1!$C$21</f>
        <v>6.6</v>
      </c>
      <c r="D4" s="5">
        <f>$C$32</f>
        <v>7</v>
      </c>
      <c r="E4" s="6">
        <f>C4*C$2+D4*D$2</f>
        <v>6.6999999999999993</v>
      </c>
      <c r="G4" s="1"/>
    </row>
    <row r="5" spans="1:11" x14ac:dyDescent="0.25">
      <c r="A5" s="4">
        <v>2</v>
      </c>
      <c r="B5" s="51"/>
      <c r="C5" s="5"/>
      <c r="D5" s="5"/>
      <c r="E5" s="6"/>
      <c r="G5" s="1"/>
    </row>
    <row r="6" spans="1:11" x14ac:dyDescent="0.25">
      <c r="A6" s="4">
        <v>3</v>
      </c>
      <c r="B6" s="28"/>
      <c r="C6" s="5"/>
      <c r="D6" s="5"/>
      <c r="E6" s="6"/>
      <c r="G6" s="1"/>
    </row>
    <row r="11" spans="1:11" ht="18.75" outlineLevel="1" x14ac:dyDescent="0.25">
      <c r="A11" s="70" t="s">
        <v>9</v>
      </c>
      <c r="B11" s="15"/>
      <c r="C11" s="56" t="s">
        <v>10</v>
      </c>
      <c r="D11" s="63" t="s">
        <v>11</v>
      </c>
      <c r="E11" s="68"/>
      <c r="F11" s="68"/>
      <c r="G11" s="68"/>
      <c r="H11" s="68"/>
      <c r="I11" s="68"/>
      <c r="J11" s="68"/>
      <c r="K11" s="64"/>
    </row>
    <row r="12" spans="1:11" outlineLevel="1" x14ac:dyDescent="0.25">
      <c r="A12" s="66"/>
      <c r="B12" s="25" t="s">
        <v>12</v>
      </c>
      <c r="C12" s="55"/>
      <c r="D12" s="63" t="s">
        <v>5</v>
      </c>
      <c r="E12" s="64"/>
      <c r="F12" s="63" t="s">
        <v>6</v>
      </c>
      <c r="G12" s="64"/>
      <c r="H12" s="67" t="s">
        <v>27</v>
      </c>
      <c r="I12" s="64"/>
      <c r="J12" s="63" t="s">
        <v>7</v>
      </c>
      <c r="K12" s="64"/>
    </row>
    <row r="13" spans="1:11" ht="24" outlineLevel="1" x14ac:dyDescent="0.25">
      <c r="A13" s="71"/>
      <c r="B13" s="31" t="str">
        <f>RUBRICA!A4</f>
        <v>1. Implementa una metodología que permite el logro de los objetivos propuestos, de acuerdo a los estándares de la disciplina.</v>
      </c>
      <c r="C13" s="29" t="s">
        <v>5</v>
      </c>
      <c r="D13" s="17" t="str">
        <f t="shared" ref="D13:D15" si="0">IF($C13=CL,"X","")</f>
        <v>X</v>
      </c>
      <c r="E13" s="17">
        <f>IF(D13="X",100*0.1,"")</f>
        <v>10</v>
      </c>
      <c r="F13" s="17" t="str">
        <f t="shared" ref="F13:F15" si="1">IF($C13=L,"X","")</f>
        <v/>
      </c>
      <c r="G13" s="17" t="str">
        <f>IF(F13="X",60*0.1,"")</f>
        <v/>
      </c>
      <c r="H13" s="17" t="str">
        <f t="shared" ref="H13:H16" si="2">IF($C13=ML,"X","")</f>
        <v/>
      </c>
      <c r="I13" s="17" t="str">
        <f>IF(H13="X",30*0.1,"")</f>
        <v/>
      </c>
      <c r="J13" s="17" t="str">
        <f t="shared" ref="J13:J16" si="3">IF($C13=NL,"X","")</f>
        <v/>
      </c>
      <c r="K13" s="17" t="str">
        <f t="shared" ref="K13:K16" si="4">IF($J13="X",0,"")</f>
        <v/>
      </c>
    </row>
    <row r="14" spans="1:11" ht="48" outlineLevel="1" x14ac:dyDescent="0.25">
      <c r="A14" s="71"/>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0"/>
        <v>X</v>
      </c>
      <c r="E14" s="17">
        <f>IF(D14="X",100*0.2,"")</f>
        <v>20</v>
      </c>
      <c r="F14" s="17" t="str">
        <f t="shared" si="1"/>
        <v/>
      </c>
      <c r="G14" s="17" t="str">
        <f>IF(F14="X",60*0.2,"")</f>
        <v/>
      </c>
      <c r="H14" s="17" t="str">
        <f t="shared" si="2"/>
        <v/>
      </c>
      <c r="I14" s="17" t="str">
        <f>IF(H14="X",30*0.2,"")</f>
        <v/>
      </c>
      <c r="J14" s="17" t="str">
        <f t="shared" si="3"/>
        <v/>
      </c>
      <c r="K14" s="17" t="str">
        <f t="shared" si="4"/>
        <v/>
      </c>
    </row>
    <row r="15" spans="1:11" ht="24" outlineLevel="1" x14ac:dyDescent="0.25">
      <c r="A15" s="71"/>
      <c r="B15" s="31" t="str">
        <f>RUBRICA!A7</f>
        <v>4. Relaciona el Proyecto APT con las competencias del perfil de egreso de su Plan de Estudio.</v>
      </c>
      <c r="C15" s="29" t="s">
        <v>5</v>
      </c>
      <c r="D15" s="17" t="str">
        <f t="shared" si="0"/>
        <v>X</v>
      </c>
      <c r="E15" s="17">
        <f>IF(D15="X",100*0.05,"")</f>
        <v>5</v>
      </c>
      <c r="F15" s="17" t="str">
        <f t="shared" si="1"/>
        <v/>
      </c>
      <c r="G15" s="17" t="str">
        <f>IF(F15="X",60*0.05,"")</f>
        <v/>
      </c>
      <c r="H15" s="17" t="str">
        <f t="shared" si="2"/>
        <v/>
      </c>
      <c r="I15" s="17" t="str">
        <f>IF(H15="X",30*0.05,"")</f>
        <v/>
      </c>
      <c r="J15" s="17" t="str">
        <f t="shared" si="3"/>
        <v/>
      </c>
      <c r="K15" s="17" t="str">
        <f t="shared" si="4"/>
        <v/>
      </c>
    </row>
    <row r="16" spans="1:11" ht="24" outlineLevel="1" x14ac:dyDescent="0.25">
      <c r="A16" s="71"/>
      <c r="B16" s="31" t="str">
        <f>RUBRICA!A8</f>
        <v>5. Utiliza de manera precisa el lenguaje técnico en los entregables de acuerdo con lo requerido por la disciplina.</v>
      </c>
      <c r="C16" s="29" t="s">
        <v>5</v>
      </c>
      <c r="D16" s="17"/>
      <c r="E16" s="17" t="str">
        <f>IF(D16="X",100*0.05,"")</f>
        <v/>
      </c>
      <c r="F16" s="17" t="s">
        <v>77</v>
      </c>
      <c r="G16" s="17">
        <f>IF(F16="X",60*0.05,"")</f>
        <v>3</v>
      </c>
      <c r="H16" s="17" t="str">
        <f t="shared" si="2"/>
        <v/>
      </c>
      <c r="I16" s="17" t="str">
        <f>IF(H16="X",30*0.05,"")</f>
        <v/>
      </c>
      <c r="J16" s="17" t="str">
        <f t="shared" si="3"/>
        <v/>
      </c>
      <c r="K16" s="17" t="str">
        <f t="shared" si="4"/>
        <v/>
      </c>
    </row>
    <row r="17" spans="1:11" ht="24" outlineLevel="1" x14ac:dyDescent="0.25">
      <c r="A17" s="71"/>
      <c r="B17" s="31" t="str">
        <f>RUBRICA!A9</f>
        <v xml:space="preserve">6. Utiliza correctamente las reglas de redacción, ortografía (literal, puntual, acentual) y las normas para citas y referencias. </v>
      </c>
      <c r="C17" s="29" t="s">
        <v>5</v>
      </c>
      <c r="D17" s="17"/>
      <c r="E17" s="17" t="str">
        <f>IF(D17="X",100*0.05,"")</f>
        <v/>
      </c>
      <c r="F17" s="17" t="s">
        <v>77</v>
      </c>
      <c r="G17" s="17">
        <f>IF(F17="X",60*0.05,"")</f>
        <v>3</v>
      </c>
      <c r="H17" s="17" t="str">
        <f>IF($C17=ML,"X","")</f>
        <v/>
      </c>
      <c r="I17" s="17" t="str">
        <f>IF(H17="X",30*0.05,"")</f>
        <v/>
      </c>
      <c r="J17" s="17" t="str">
        <f>IF($C17=NL,"X","")</f>
        <v/>
      </c>
      <c r="K17" s="17" t="str">
        <f t="shared" ref="K17:K19" si="5">IF($J17="X",0,"")</f>
        <v/>
      </c>
    </row>
    <row r="18" spans="1:11" ht="36" outlineLevel="1" x14ac:dyDescent="0.25">
      <c r="A18" s="71"/>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5"/>
        <v/>
      </c>
    </row>
    <row r="19" spans="1:11" ht="22.9" customHeight="1" outlineLevel="1" x14ac:dyDescent="0.25">
      <c r="A19" s="71"/>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5"/>
        <v/>
      </c>
    </row>
    <row r="20" spans="1:11" ht="15.75" customHeight="1" outlineLevel="1" x14ac:dyDescent="0.3">
      <c r="A20" s="66"/>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
      <c r="A21" s="55"/>
      <c r="B21" s="33" t="s">
        <v>13</v>
      </c>
      <c r="C21" s="21">
        <f>VLOOKUP(C20,ESCALA_IEP!A1:B152,2,FALSE)</f>
        <v>6.6</v>
      </c>
    </row>
    <row r="22" spans="1:11" ht="15.75" customHeight="1" x14ac:dyDescent="0.25"/>
    <row r="23" spans="1:11" ht="15.75" customHeight="1" x14ac:dyDescent="0.25"/>
    <row r="24" spans="1:11" ht="15.75" customHeight="1" x14ac:dyDescent="0.25">
      <c r="A24" s="65" t="s">
        <v>15</v>
      </c>
      <c r="B24" s="54" t="s">
        <v>16</v>
      </c>
      <c r="C24" s="57" t="str">
        <f>$B$4</f>
        <v xml:space="preserve">FENICK URRA ELIZABETH MIRELLA </v>
      </c>
      <c r="D24" s="58"/>
      <c r="E24" s="58"/>
      <c r="F24" s="58"/>
      <c r="G24" s="58"/>
      <c r="H24" s="58"/>
      <c r="I24" s="58"/>
      <c r="J24" s="58"/>
      <c r="K24" s="59"/>
    </row>
    <row r="25" spans="1:11" ht="15.75" customHeight="1" x14ac:dyDescent="0.25">
      <c r="A25" s="66"/>
      <c r="B25" s="55"/>
      <c r="C25" s="60"/>
      <c r="D25" s="61"/>
      <c r="E25" s="61"/>
      <c r="F25" s="61"/>
      <c r="G25" s="61"/>
      <c r="H25" s="61"/>
      <c r="I25" s="61"/>
      <c r="J25" s="61"/>
      <c r="K25" s="62"/>
    </row>
    <row r="26" spans="1:11" ht="15.75" customHeight="1" x14ac:dyDescent="0.25">
      <c r="A26" s="66"/>
      <c r="B26" s="15" t="s">
        <v>17</v>
      </c>
      <c r="C26" s="56" t="s">
        <v>10</v>
      </c>
      <c r="D26" s="63" t="s">
        <v>11</v>
      </c>
      <c r="E26" s="68"/>
      <c r="F26" s="68"/>
      <c r="G26" s="68"/>
      <c r="H26" s="68"/>
      <c r="I26" s="68"/>
      <c r="J26" s="68"/>
      <c r="K26" s="64"/>
    </row>
    <row r="27" spans="1:11" ht="15.75" customHeight="1" x14ac:dyDescent="0.25">
      <c r="A27" s="66"/>
      <c r="B27" s="16" t="s">
        <v>12</v>
      </c>
      <c r="C27" s="55"/>
      <c r="D27" s="63" t="s">
        <v>5</v>
      </c>
      <c r="E27" s="64"/>
      <c r="F27" s="63" t="s">
        <v>6</v>
      </c>
      <c r="G27" s="64"/>
      <c r="H27" s="67" t="s">
        <v>27</v>
      </c>
      <c r="I27" s="64"/>
      <c r="J27" s="63" t="s">
        <v>7</v>
      </c>
      <c r="K27" s="64"/>
    </row>
    <row r="28" spans="1:11" x14ac:dyDescent="0.25">
      <c r="A28" s="66"/>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25">
      <c r="A29" s="66"/>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9" customHeight="1" x14ac:dyDescent="0.25">
      <c r="A30" s="66"/>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x14ac:dyDescent="0.3">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5"/>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5" t="s">
        <v>15</v>
      </c>
      <c r="B36" s="54" t="s">
        <v>16</v>
      </c>
      <c r="C36" s="57">
        <f>B5</f>
        <v>0</v>
      </c>
      <c r="D36" s="58"/>
      <c r="E36" s="58"/>
      <c r="F36" s="58"/>
      <c r="G36" s="58"/>
      <c r="H36" s="58"/>
      <c r="I36" s="58"/>
      <c r="J36" s="58"/>
      <c r="K36" s="59"/>
    </row>
    <row r="37" spans="1:11" ht="15.75" customHeight="1" x14ac:dyDescent="0.25">
      <c r="A37" s="66"/>
      <c r="B37" s="55"/>
      <c r="C37" s="60"/>
      <c r="D37" s="61"/>
      <c r="E37" s="61"/>
      <c r="F37" s="61"/>
      <c r="G37" s="61"/>
      <c r="H37" s="61"/>
      <c r="I37" s="61"/>
      <c r="J37" s="61"/>
      <c r="K37" s="62"/>
    </row>
    <row r="38" spans="1:11" ht="15.75" customHeight="1" x14ac:dyDescent="0.25">
      <c r="A38" s="66"/>
      <c r="B38" s="15" t="s">
        <v>17</v>
      </c>
      <c r="C38" s="56" t="s">
        <v>10</v>
      </c>
      <c r="D38" s="63" t="s">
        <v>11</v>
      </c>
      <c r="E38" s="68"/>
      <c r="F38" s="68"/>
      <c r="G38" s="68"/>
      <c r="H38" s="68"/>
      <c r="I38" s="68"/>
      <c r="J38" s="68"/>
      <c r="K38" s="64"/>
    </row>
    <row r="39" spans="1:11" ht="15.75" customHeight="1" x14ac:dyDescent="0.25">
      <c r="A39" s="66"/>
      <c r="B39" s="16" t="s">
        <v>12</v>
      </c>
      <c r="C39" s="55"/>
      <c r="D39" s="63" t="s">
        <v>5</v>
      </c>
      <c r="E39" s="64"/>
      <c r="F39" s="63" t="s">
        <v>6</v>
      </c>
      <c r="G39" s="64"/>
      <c r="H39" s="67" t="s">
        <v>27</v>
      </c>
      <c r="I39" s="64"/>
      <c r="J39" s="63" t="s">
        <v>7</v>
      </c>
      <c r="K39" s="64"/>
    </row>
    <row r="40" spans="1:11" ht="15.75" customHeight="1" x14ac:dyDescent="0.25">
      <c r="A40" s="66"/>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9" customHeight="1" x14ac:dyDescent="0.25">
      <c r="A41" s="66"/>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x14ac:dyDescent="0.25">
      <c r="A42" s="66"/>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5"/>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5" t="s">
        <v>15</v>
      </c>
      <c r="B47" s="54" t="s">
        <v>16</v>
      </c>
      <c r="C47" s="57">
        <f>B6</f>
        <v>0</v>
      </c>
      <c r="D47" s="58"/>
      <c r="E47" s="58"/>
      <c r="F47" s="58"/>
      <c r="G47" s="58"/>
      <c r="H47" s="58"/>
      <c r="I47" s="58"/>
      <c r="J47" s="58"/>
      <c r="K47" s="59"/>
    </row>
    <row r="48" spans="1:11" ht="15.75" customHeight="1" x14ac:dyDescent="0.25">
      <c r="A48" s="66"/>
      <c r="B48" s="55"/>
      <c r="C48" s="60"/>
      <c r="D48" s="61"/>
      <c r="E48" s="61"/>
      <c r="F48" s="61"/>
      <c r="G48" s="61"/>
      <c r="H48" s="61"/>
      <c r="I48" s="61"/>
      <c r="J48" s="61"/>
      <c r="K48" s="62"/>
    </row>
    <row r="49" spans="1:11" ht="15.75" customHeight="1" x14ac:dyDescent="0.25">
      <c r="A49" s="66"/>
      <c r="B49" s="15" t="s">
        <v>17</v>
      </c>
      <c r="C49" s="56" t="s">
        <v>10</v>
      </c>
      <c r="D49" s="63" t="s">
        <v>11</v>
      </c>
      <c r="E49" s="68"/>
      <c r="F49" s="68"/>
      <c r="G49" s="68"/>
      <c r="H49" s="68"/>
      <c r="I49" s="68"/>
      <c r="J49" s="68"/>
      <c r="K49" s="64"/>
    </row>
    <row r="50" spans="1:11" ht="15.75" customHeight="1" x14ac:dyDescent="0.25">
      <c r="A50" s="66"/>
      <c r="B50" s="16" t="s">
        <v>12</v>
      </c>
      <c r="C50" s="55"/>
      <c r="D50" s="63" t="s">
        <v>5</v>
      </c>
      <c r="E50" s="64"/>
      <c r="F50" s="63" t="s">
        <v>6</v>
      </c>
      <c r="G50" s="64"/>
      <c r="H50" s="67" t="s">
        <v>27</v>
      </c>
      <c r="I50" s="64"/>
      <c r="J50" s="63" t="s">
        <v>7</v>
      </c>
      <c r="K50" s="64"/>
    </row>
    <row r="51" spans="1:11" ht="15.75" customHeight="1" x14ac:dyDescent="0.25">
      <c r="A51" s="66"/>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9" customHeight="1" x14ac:dyDescent="0.25">
      <c r="A52" s="66"/>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x14ac:dyDescent="0.25">
      <c r="A53" s="66"/>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5"/>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3</v>
      </c>
      <c r="B1" s="7" t="s">
        <v>4</v>
      </c>
      <c r="C1" s="8"/>
      <c r="D1" s="8"/>
      <c r="E1" s="9"/>
    </row>
    <row r="2" spans="1:5" ht="45.75" thickBot="1" x14ac:dyDescent="0.3">
      <c r="A2" s="73"/>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2024-12-02T00:12:43Z</dcterms:modified>
</cp:coreProperties>
</file>