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ani\INVESTIGACIÓN\UCLM\TESIS\Capítulo 3 MEDITERRANEAN GRADIENT\"/>
    </mc:Choice>
  </mc:AlternateContent>
  <xr:revisionPtr revIDLastSave="0" documentId="8_{854DBCCD-A978-40EC-BD49-0DCC700D8536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arameters calculation" sheetId="1" r:id="rId1"/>
  </sheets>
  <definedNames>
    <definedName name="solver_adj" localSheetId="0" hidden="1">'Parameters calculation'!$I$3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'Parameters calculation'!$F$15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G5" i="1" s="1"/>
  <c r="F5" i="1"/>
  <c r="E6" i="1"/>
  <c r="G6" i="1" s="1"/>
  <c r="F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L6" i="1" l="1"/>
  <c r="I4" i="1"/>
  <c r="L5" i="1"/>
  <c r="I6" i="1" s="1"/>
  <c r="I5" i="1" l="1"/>
</calcChain>
</file>

<file path=xl/sharedStrings.xml><?xml version="1.0" encoding="utf-8"?>
<sst xmlns="http://schemas.openxmlformats.org/spreadsheetml/2006/main" count="19" uniqueCount="19">
  <si>
    <t>b=</t>
    <phoneticPr fontId="0" type="noConversion"/>
  </si>
  <si>
    <t>sigma =</t>
  </si>
  <si>
    <t>m=</t>
    <phoneticPr fontId="0" type="noConversion"/>
  </si>
  <si>
    <t xml:space="preserve">Psib(50) = </t>
  </si>
  <si>
    <t>R2=</t>
    <phoneticPr fontId="0" type="noConversion"/>
  </si>
  <si>
    <t>Theta H</t>
  </si>
  <si>
    <t>probit</t>
  </si>
  <si>
    <t>Psib(g)</t>
  </si>
  <si>
    <t>cum fraction</t>
  </si>
  <si>
    <t>Germination</t>
    <phoneticPr fontId="0" type="noConversion"/>
  </si>
  <si>
    <t>time (hours)</t>
    <phoneticPr fontId="0" type="noConversion"/>
  </si>
  <si>
    <t>psi (Mpa)</t>
  </si>
  <si>
    <t>Temp</t>
  </si>
  <si>
    <t>This format can optimize Theta H value, as well as calculate Psi(50) and sigma values automatically</t>
  </si>
  <si>
    <t>First add "Solver" to your excel. For example in Excel 2007, you can find Solver under "Data/Analysis". It is an add-in that may need to be loaded</t>
  </si>
  <si>
    <t>1.Click "Solver", you will see a window pop out.</t>
  </si>
  <si>
    <t>2. To estimate Theta H, type "$I$4" in "Set Objective", choose "MAX", and type "$I$3" in "by changing variable cells"</t>
  </si>
  <si>
    <t>3. Click "solve", then the optimized Theta H and R2 will be calculated.</t>
  </si>
  <si>
    <t>4. For Psi(50) and sigma values: click L5, select your data range in F and G column; also do the same for L6.Then Psib(50) and sigma values will be calculated shown in cell I5 and 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</si>
</sst>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name val="宋体"/>
      <charset val="134"/>
    </font>
    <font>
      <sz val="10"/>
      <color indexed="12"/>
      <name val="Arial"/>
      <family val="2"/>
    </font>
    <font>
      <sz val="12"/>
      <color indexed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2"/>
      <name val="宋体"/>
      <charset val="134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4"/>
      <name val="宋体"/>
      <charset val="134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10" fillId="3" borderId="0" applyNumberFormat="0" applyBorder="0" applyAlignment="0" applyProtection="0"/>
    <xf numFmtId="0" fontId="11" fillId="4" borderId="1" applyNumberFormat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5" fillId="2" borderId="0" xfId="1" applyFont="1" applyFill="1"/>
    <xf numFmtId="0" fontId="7" fillId="0" borderId="0" xfId="1" applyFont="1"/>
    <xf numFmtId="0" fontId="8" fillId="2" borderId="0" xfId="1" applyFont="1" applyFill="1"/>
    <xf numFmtId="0" fontId="7" fillId="2" borderId="0" xfId="1" applyFont="1" applyFill="1"/>
    <xf numFmtId="0" fontId="9" fillId="0" borderId="0" xfId="1" applyFont="1"/>
    <xf numFmtId="0" fontId="10" fillId="3" borderId="0" xfId="3"/>
    <xf numFmtId="0" fontId="11" fillId="4" borderId="1" xfId="4"/>
  </cellXfs>
  <cellStyles count="5">
    <cellStyle name="Bueno" xfId="3" builtinId="26"/>
    <cellStyle name="Entrada" xfId="4" builtinId="20"/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/>
              <a:t>ERLA-5.5m-45AR-10C</a:t>
            </a:r>
          </a:p>
        </c:rich>
      </c:tx>
      <c:layout>
        <c:manualLayout>
          <c:xMode val="edge"/>
          <c:yMode val="edge"/>
          <c:x val="0.423665023742261"/>
          <c:y val="4.2682926829268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69622140427705E-2"/>
          <c:y val="0.22560925231356199"/>
          <c:w val="0.83206261939151105"/>
          <c:h val="0.664632662221034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441302678531098"/>
                  <c:y val="-0.263394523447194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es-ES"/>
                </a:p>
              </c:txPr>
            </c:trendlineLbl>
          </c:trendline>
          <c:xVal>
            <c:numRef>
              <c:f>'Parameters calculation'!$F$4:$F$19</c:f>
              <c:numCache>
                <c:formatCode>General</c:formatCode>
                <c:ptCount val="16"/>
                <c:pt idx="0">
                  <c:v>-0.94356390332899398</c:v>
                </c:pt>
                <c:pt idx="1">
                  <c:v>-0.62904260221932928</c:v>
                </c:pt>
                <c:pt idx="2">
                  <c:v>-0.3774255613315976</c:v>
                </c:pt>
                <c:pt idx="3">
                  <c:v>-0.31452130110966464</c:v>
                </c:pt>
                <c:pt idx="4">
                  <c:v>-0.26958968666542688</c:v>
                </c:pt>
                <c:pt idx="5">
                  <c:v>-0.2358909758322485</c:v>
                </c:pt>
                <c:pt idx="6">
                  <c:v>-0.1887127806657988</c:v>
                </c:pt>
                <c:pt idx="7">
                  <c:v>-0.15726065055483232</c:v>
                </c:pt>
                <c:pt idx="8">
                  <c:v>-0.13479484333271344</c:v>
                </c:pt>
                <c:pt idx="9">
                  <c:v>-9.4356390332899401E-2</c:v>
                </c:pt>
                <c:pt idx="10">
                  <c:v>-8.2049035072086426E-2</c:v>
                </c:pt>
                <c:pt idx="11">
                  <c:v>-0.56958968666542686</c:v>
                </c:pt>
                <c:pt idx="12">
                  <c:v>-0.53589097583224854</c:v>
                </c:pt>
                <c:pt idx="13">
                  <c:v>-0.50968086740644303</c:v>
                </c:pt>
                <c:pt idx="14">
                  <c:v>-0.48871278066579882</c:v>
                </c:pt>
                <c:pt idx="15">
                  <c:v>-0.38204903507208643</c:v>
                </c:pt>
              </c:numCache>
            </c:numRef>
          </c:xVal>
          <c:yVal>
            <c:numRef>
              <c:f>'Parameters calculation'!$G$4:$G$19</c:f>
              <c:numCache>
                <c:formatCode>General</c:formatCode>
                <c:ptCount val="16"/>
                <c:pt idx="0">
                  <c:v>-2.3109913382574181</c:v>
                </c:pt>
                <c:pt idx="1">
                  <c:v>-1.7458712115201942</c:v>
                </c:pt>
                <c:pt idx="2">
                  <c:v>-1.1725868171631977</c:v>
                </c:pt>
                <c:pt idx="3">
                  <c:v>-0.76916583113721404</c:v>
                </c:pt>
                <c:pt idx="4">
                  <c:v>-0.55170009312925239</c:v>
                </c:pt>
                <c:pt idx="5">
                  <c:v>-0.41080169701974723</c:v>
                </c:pt>
                <c:pt idx="6">
                  <c:v>-0.2797367420016903</c:v>
                </c:pt>
                <c:pt idx="7">
                  <c:v>-0.17572140206536349</c:v>
                </c:pt>
                <c:pt idx="8">
                  <c:v>-0.15031915585738098</c:v>
                </c:pt>
                <c:pt idx="9">
                  <c:v>-7.559214025247929E-2</c:v>
                </c:pt>
                <c:pt idx="10">
                  <c:v>2.683699813831876E-2</c:v>
                </c:pt>
                <c:pt idx="11">
                  <c:v>-1.39370800774634</c:v>
                </c:pt>
                <c:pt idx="12">
                  <c:v>-1.3250790691486118</c:v>
                </c:pt>
                <c:pt idx="13">
                  <c:v>-1.2062596480035273</c:v>
                </c:pt>
                <c:pt idx="14">
                  <c:v>-1.1538766958427458</c:v>
                </c:pt>
                <c:pt idx="15">
                  <c:v>-1.0128680557090632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5-47CF-BD3D-A11428F2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5984"/>
        <c:axId val="52587520"/>
      </c:scatterChart>
      <c:valAx>
        <c:axId val="525859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52587520"/>
        <c:crosses val="autoZero"/>
        <c:crossBetween val="midCat"/>
      </c:valAx>
      <c:valAx>
        <c:axId val="5258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s-ES"/>
          </a:p>
        </c:txPr>
        <c:crossAx val="52585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s-E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223520</xdr:colOff>
      <xdr:row>10</xdr:row>
      <xdr:rowOff>10160</xdr:rowOff>
    </xdr:from>
    <xdr:to>
      <xdr:col>13</xdr:col>
      <xdr:colOff>185420</xdr:colOff>
      <xdr:row>19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="125" zoomScaleNormal="125" zoomScalePageLayoutView="125" workbookViewId="0">
      <selection activeCell="C12" sqref="C12"/>
    </sheetView>
  </sheetViews>
  <sheetFormatPr baseColWidth="10" defaultColWidth="8.875" defaultRowHeight="14.25"/>
  <cols>
    <col min="1" max="16384" width="8.875" style="1"/>
  </cols>
  <sheetData>
    <row r="1" spans="1:12" ht="18.75">
      <c r="A1" s="11" t="s">
        <v>13</v>
      </c>
    </row>
    <row r="3" spans="1:12" ht="15.75">
      <c r="A3" s="13" t="s">
        <v>12</v>
      </c>
      <c r="B3" s="13" t="s">
        <v>11</v>
      </c>
      <c r="C3" s="13" t="s">
        <v>10</v>
      </c>
      <c r="D3" s="13" t="s">
        <v>9</v>
      </c>
      <c r="E3" s="4" t="s">
        <v>8</v>
      </c>
      <c r="F3" s="4" t="s">
        <v>7</v>
      </c>
      <c r="G3" s="12" t="s">
        <v>6</v>
      </c>
      <c r="H3" s="5" t="s">
        <v>5</v>
      </c>
      <c r="I3" s="10">
        <v>45.291067359791711</v>
      </c>
    </row>
    <row r="4" spans="1:12" ht="15.75">
      <c r="A4" s="13">
        <v>10</v>
      </c>
      <c r="B4" s="13">
        <v>0</v>
      </c>
      <c r="C4" s="13">
        <v>48</v>
      </c>
      <c r="D4" s="13">
        <v>1.0416666666666665</v>
      </c>
      <c r="E4" s="4">
        <f t="shared" ref="E4:E19" si="0">D4/100</f>
        <v>1.0416666666666664E-2</v>
      </c>
      <c r="F4" s="4">
        <f t="shared" ref="F4:F19" si="1">B4-($I$3/(C4))</f>
        <v>-0.94356390332899398</v>
      </c>
      <c r="G4" s="12">
        <f t="shared" ref="G4:G19" si="2">NORMSINV(E4)</f>
        <v>-2.3109913382574181</v>
      </c>
      <c r="H4" s="5" t="s">
        <v>4</v>
      </c>
      <c r="I4" s="9">
        <f>RSQ(G:G,F:F)</f>
        <v>0.97246548098923535</v>
      </c>
    </row>
    <row r="5" spans="1:12" ht="15.75">
      <c r="A5" s="13">
        <v>10</v>
      </c>
      <c r="B5" s="13">
        <v>0</v>
      </c>
      <c r="C5" s="13">
        <v>72</v>
      </c>
      <c r="D5" s="13">
        <v>4.0416666666666661</v>
      </c>
      <c r="E5" s="4">
        <f t="shared" si="0"/>
        <v>4.0416666666666663E-2</v>
      </c>
      <c r="F5" s="4">
        <f t="shared" si="1"/>
        <v>-0.62904260221932928</v>
      </c>
      <c r="G5" s="12">
        <f t="shared" si="2"/>
        <v>-1.7458712115201942</v>
      </c>
      <c r="H5" s="5" t="s">
        <v>3</v>
      </c>
      <c r="I5" s="8">
        <f>-L6/L5</f>
        <v>-6.6276772050933949E-2</v>
      </c>
      <c r="J5" s="6"/>
      <c r="K5" s="5" t="s">
        <v>2</v>
      </c>
      <c r="L5" s="7">
        <f>INDEX(LINEST(G4:G19,F4:F19),1)</f>
        <v>2.8247023748183859</v>
      </c>
    </row>
    <row r="6" spans="1:12" ht="15.75">
      <c r="A6" s="13">
        <v>10</v>
      </c>
      <c r="B6" s="13">
        <v>0</v>
      </c>
      <c r="C6" s="13">
        <v>120</v>
      </c>
      <c r="D6" s="13">
        <v>12.048076923076923</v>
      </c>
      <c r="E6" s="4">
        <f t="shared" si="0"/>
        <v>0.12048076923076924</v>
      </c>
      <c r="F6" s="4">
        <f t="shared" si="1"/>
        <v>-0.3774255613315976</v>
      </c>
      <c r="G6" s="12">
        <f t="shared" si="2"/>
        <v>-1.1725868171631977</v>
      </c>
      <c r="H6" s="5" t="s">
        <v>1</v>
      </c>
      <c r="I6" s="8">
        <f>1/L5</f>
        <v>0.35401959828220664</v>
      </c>
      <c r="J6" s="6"/>
      <c r="K6" s="6" t="s">
        <v>0</v>
      </c>
      <c r="L6" s="7">
        <f>INDEX(LINEST(G4:G19,F4:F19),2)</f>
        <v>0.18721215540756997</v>
      </c>
    </row>
    <row r="7" spans="1:12" ht="15.75">
      <c r="A7" s="13">
        <v>10</v>
      </c>
      <c r="B7" s="13">
        <v>0</v>
      </c>
      <c r="C7" s="13">
        <v>144</v>
      </c>
      <c r="D7" s="13">
        <v>22.089743589743588</v>
      </c>
      <c r="E7" s="4">
        <f t="shared" si="0"/>
        <v>0.22089743589743588</v>
      </c>
      <c r="F7" s="4">
        <f t="shared" si="1"/>
        <v>-0.31452130110966464</v>
      </c>
      <c r="G7" s="12">
        <f t="shared" si="2"/>
        <v>-0.76916583113721404</v>
      </c>
      <c r="H7" s="5"/>
      <c r="I7" s="5"/>
      <c r="J7" s="6"/>
      <c r="K7" s="6"/>
    </row>
    <row r="8" spans="1:12" ht="15.75">
      <c r="A8" s="13">
        <v>10</v>
      </c>
      <c r="B8" s="13">
        <v>0</v>
      </c>
      <c r="C8" s="13">
        <v>168</v>
      </c>
      <c r="D8" s="13">
        <v>29.057692307692307</v>
      </c>
      <c r="E8" s="4">
        <f t="shared" si="0"/>
        <v>0.29057692307692307</v>
      </c>
      <c r="F8" s="4">
        <f t="shared" si="1"/>
        <v>-0.26958968666542688</v>
      </c>
      <c r="G8" s="12">
        <f t="shared" si="2"/>
        <v>-0.55170009312925239</v>
      </c>
      <c r="H8" s="4"/>
      <c r="I8" s="4"/>
    </row>
    <row r="9" spans="1:12" ht="15.75">
      <c r="A9" s="13">
        <v>10</v>
      </c>
      <c r="B9" s="13">
        <v>0</v>
      </c>
      <c r="C9" s="13">
        <v>192</v>
      </c>
      <c r="D9" s="13">
        <v>34.060897435897438</v>
      </c>
      <c r="E9" s="4">
        <f t="shared" si="0"/>
        <v>0.34060897435897436</v>
      </c>
      <c r="F9" s="4">
        <f t="shared" si="1"/>
        <v>-0.2358909758322485</v>
      </c>
      <c r="G9" s="12">
        <f t="shared" si="2"/>
        <v>-0.41080169701974723</v>
      </c>
      <c r="H9" s="4"/>
      <c r="I9" s="4"/>
    </row>
    <row r="10" spans="1:12" ht="15.75">
      <c r="A10" s="13">
        <v>10</v>
      </c>
      <c r="B10" s="13">
        <v>0</v>
      </c>
      <c r="C10" s="13">
        <v>240</v>
      </c>
      <c r="D10" s="13">
        <v>38.983974358974365</v>
      </c>
      <c r="E10" s="4">
        <f t="shared" si="0"/>
        <v>0.38983974358974366</v>
      </c>
      <c r="F10" s="4">
        <f t="shared" si="1"/>
        <v>-0.1887127806657988</v>
      </c>
      <c r="G10" s="12">
        <f t="shared" si="2"/>
        <v>-0.2797367420016903</v>
      </c>
      <c r="H10" s="4"/>
      <c r="I10" s="4"/>
    </row>
    <row r="11" spans="1:12" ht="15.75">
      <c r="A11" s="13">
        <v>10</v>
      </c>
      <c r="B11" s="13">
        <v>0</v>
      </c>
      <c r="C11" s="13">
        <v>288</v>
      </c>
      <c r="D11" s="13">
        <v>43.025641025641022</v>
      </c>
      <c r="E11" s="4">
        <f t="shared" si="0"/>
        <v>0.4302564102564102</v>
      </c>
      <c r="F11" s="4">
        <f t="shared" si="1"/>
        <v>-0.15726065055483232</v>
      </c>
      <c r="G11" s="12">
        <f t="shared" si="2"/>
        <v>-0.17572140206536349</v>
      </c>
      <c r="H11" s="4"/>
      <c r="I11" s="4"/>
    </row>
    <row r="12" spans="1:12" ht="15.75">
      <c r="A12" s="13">
        <v>10</v>
      </c>
      <c r="B12" s="13">
        <v>0</v>
      </c>
      <c r="C12" s="13">
        <v>336</v>
      </c>
      <c r="D12" s="13">
        <v>44.025641025641022</v>
      </c>
      <c r="E12" s="4">
        <f t="shared" si="0"/>
        <v>0.44025641025641021</v>
      </c>
      <c r="F12" s="4">
        <f t="shared" si="1"/>
        <v>-0.13479484333271344</v>
      </c>
      <c r="G12" s="12">
        <f t="shared" si="2"/>
        <v>-0.15031915585738098</v>
      </c>
      <c r="H12" s="4"/>
    </row>
    <row r="13" spans="1:12" ht="15.75">
      <c r="A13" s="13">
        <v>10</v>
      </c>
      <c r="B13" s="13">
        <v>0</v>
      </c>
      <c r="C13" s="13">
        <v>480</v>
      </c>
      <c r="D13" s="13">
        <v>46.987179487179489</v>
      </c>
      <c r="E13" s="4">
        <f t="shared" si="0"/>
        <v>0.46987179487179487</v>
      </c>
      <c r="F13" s="4">
        <f t="shared" si="1"/>
        <v>-9.4356390332899401E-2</v>
      </c>
      <c r="G13" s="12">
        <f t="shared" si="2"/>
        <v>-7.559214025247929E-2</v>
      </c>
      <c r="H13" s="4"/>
      <c r="I13" s="4"/>
    </row>
    <row r="14" spans="1:12" ht="15.75">
      <c r="A14" s="13">
        <v>10</v>
      </c>
      <c r="B14" s="13">
        <v>0</v>
      </c>
      <c r="C14" s="13">
        <v>552</v>
      </c>
      <c r="D14" s="13">
        <v>51.070512820512818</v>
      </c>
      <c r="E14" s="4">
        <f t="shared" si="0"/>
        <v>0.51070512820512814</v>
      </c>
      <c r="F14" s="4">
        <f t="shared" si="1"/>
        <v>-8.2049035072086426E-2</v>
      </c>
      <c r="G14" s="12">
        <f t="shared" si="2"/>
        <v>2.683699813831876E-2</v>
      </c>
      <c r="H14" s="4"/>
      <c r="I14" s="4"/>
    </row>
    <row r="15" spans="1:12" ht="15.75">
      <c r="A15" s="13">
        <v>10</v>
      </c>
      <c r="B15" s="13">
        <v>-0.3</v>
      </c>
      <c r="C15" s="13">
        <v>168</v>
      </c>
      <c r="D15" s="13">
        <v>8.170289855072463</v>
      </c>
      <c r="E15" s="4">
        <f t="shared" si="0"/>
        <v>8.1702898550724629E-2</v>
      </c>
      <c r="F15" s="4">
        <f t="shared" si="1"/>
        <v>-0.56958968666542686</v>
      </c>
      <c r="G15" s="12">
        <f t="shared" si="2"/>
        <v>-1.39370800774634</v>
      </c>
      <c r="H15" s="4"/>
      <c r="I15" s="5"/>
    </row>
    <row r="16" spans="1:12" ht="15.75">
      <c r="A16" s="13">
        <v>10</v>
      </c>
      <c r="B16" s="13">
        <v>-0.3</v>
      </c>
      <c r="C16" s="13">
        <v>192</v>
      </c>
      <c r="D16" s="13">
        <v>9.2572463768115938</v>
      </c>
      <c r="E16" s="4">
        <f t="shared" si="0"/>
        <v>9.257246376811594E-2</v>
      </c>
      <c r="F16" s="4">
        <f t="shared" si="1"/>
        <v>-0.53589097583224854</v>
      </c>
      <c r="G16" s="12">
        <f t="shared" si="2"/>
        <v>-1.3250790691486118</v>
      </c>
      <c r="H16" s="4"/>
      <c r="I16" s="4"/>
    </row>
    <row r="17" spans="1:9" ht="15.75">
      <c r="A17" s="13">
        <v>10</v>
      </c>
      <c r="B17" s="13">
        <v>-0.3</v>
      </c>
      <c r="C17" s="13">
        <v>216</v>
      </c>
      <c r="D17" s="13">
        <v>11.385869565217391</v>
      </c>
      <c r="E17" s="4">
        <f t="shared" si="0"/>
        <v>0.11385869565217391</v>
      </c>
      <c r="F17" s="4">
        <f t="shared" si="1"/>
        <v>-0.50968086740644303</v>
      </c>
      <c r="G17" s="12">
        <f t="shared" si="2"/>
        <v>-1.2062596480035273</v>
      </c>
      <c r="H17" s="4"/>
      <c r="I17" s="4"/>
    </row>
    <row r="18" spans="1:9" ht="15.75">
      <c r="A18" s="13">
        <v>10</v>
      </c>
      <c r="B18" s="13">
        <v>-0.3</v>
      </c>
      <c r="C18" s="13">
        <v>240</v>
      </c>
      <c r="D18" s="13">
        <v>12.427536231884057</v>
      </c>
      <c r="E18" s="4">
        <f t="shared" si="0"/>
        <v>0.12427536231884057</v>
      </c>
      <c r="F18" s="4">
        <f t="shared" si="1"/>
        <v>-0.48871278066579882</v>
      </c>
      <c r="G18" s="12">
        <f t="shared" si="2"/>
        <v>-1.1538766958427458</v>
      </c>
    </row>
    <row r="19" spans="1:9" ht="15.75">
      <c r="A19" s="13">
        <v>10</v>
      </c>
      <c r="B19" s="13">
        <v>-0.3</v>
      </c>
      <c r="C19" s="13">
        <v>552</v>
      </c>
      <c r="D19" s="13">
        <v>15.556159420289855</v>
      </c>
      <c r="E19" s="4">
        <f t="shared" si="0"/>
        <v>0.15556159420289856</v>
      </c>
      <c r="F19" s="4">
        <f t="shared" si="1"/>
        <v>-0.38204903507208643</v>
      </c>
      <c r="G19" s="12">
        <f t="shared" si="2"/>
        <v>-1.0128680557090632</v>
      </c>
    </row>
    <row r="20" spans="1:9" ht="15">
      <c r="A20" s="4"/>
      <c r="B20" s="4"/>
      <c r="E20" s="4"/>
      <c r="F20" s="4"/>
      <c r="G20" s="4"/>
    </row>
    <row r="21" spans="1:9" ht="15">
      <c r="A21" s="4" t="s">
        <v>14</v>
      </c>
      <c r="B21" s="4"/>
      <c r="E21" s="4"/>
      <c r="F21" s="4"/>
      <c r="G21" s="4"/>
    </row>
    <row r="22" spans="1:9" ht="15">
      <c r="A22" s="4" t="s">
        <v>15</v>
      </c>
      <c r="B22" s="4"/>
      <c r="E22" s="4"/>
      <c r="F22" s="4"/>
      <c r="G22" s="4"/>
    </row>
    <row r="23" spans="1:9" ht="15">
      <c r="A23" s="4" t="s">
        <v>16</v>
      </c>
      <c r="B23" s="4"/>
      <c r="E23" s="4"/>
      <c r="F23" s="4"/>
      <c r="G23" s="4"/>
    </row>
    <row r="24" spans="1:9" ht="15">
      <c r="A24" s="4" t="s">
        <v>17</v>
      </c>
      <c r="B24" s="4"/>
      <c r="E24" s="4"/>
      <c r="F24" s="4"/>
      <c r="G24" s="4"/>
    </row>
    <row r="25" spans="1:9" ht="15">
      <c r="A25" s="4" t="s">
        <v>18</v>
      </c>
      <c r="B25" s="4"/>
      <c r="E25" s="4"/>
      <c r="F25" s="4"/>
      <c r="G25" s="4"/>
    </row>
    <row r="26" spans="1:9" ht="15">
      <c r="B26" s="4"/>
      <c r="E26" s="4"/>
      <c r="F26" s="4"/>
      <c r="G26" s="4"/>
    </row>
    <row r="27" spans="1:9" ht="15">
      <c r="A27" s="4"/>
      <c r="B27" s="4"/>
      <c r="E27" s="4"/>
      <c r="F27" s="4"/>
      <c r="G27" s="4"/>
    </row>
    <row r="28" spans="1:9" ht="15">
      <c r="A28" s="4"/>
      <c r="B28" s="4"/>
      <c r="E28" s="4"/>
      <c r="F28" s="4"/>
      <c r="G28" s="4"/>
    </row>
    <row r="29" spans="1:9" ht="15">
      <c r="A29" s="4"/>
      <c r="B29" s="4"/>
      <c r="E29" s="4"/>
      <c r="F29" s="4"/>
      <c r="G29" s="4"/>
    </row>
    <row r="30" spans="1:9" ht="15">
      <c r="A30" s="4"/>
      <c r="B30" s="4"/>
      <c r="E30" s="4"/>
      <c r="F30" s="4"/>
      <c r="G30" s="4"/>
    </row>
    <row r="31" spans="1:9" ht="15">
      <c r="A31" s="4"/>
      <c r="B31" s="4"/>
      <c r="E31" s="4"/>
      <c r="F31" s="4"/>
      <c r="G31" s="4"/>
    </row>
    <row r="32" spans="1:9" ht="15">
      <c r="A32" s="4"/>
      <c r="B32" s="4"/>
      <c r="E32" s="4"/>
      <c r="F32" s="4"/>
      <c r="G32" s="4"/>
    </row>
    <row r="33" spans="1:7" ht="15">
      <c r="A33" s="4"/>
      <c r="B33" s="4"/>
      <c r="E33" s="4"/>
      <c r="F33" s="4"/>
      <c r="G33" s="4"/>
    </row>
    <row r="34" spans="1:7" ht="15">
      <c r="A34" s="4"/>
      <c r="B34" s="4"/>
      <c r="E34" s="4"/>
      <c r="F34" s="4"/>
      <c r="G34" s="4"/>
    </row>
    <row r="35" spans="1:7" ht="15">
      <c r="A35" s="4"/>
      <c r="B35" s="4"/>
      <c r="E35" s="4"/>
      <c r="F35" s="4"/>
      <c r="G35" s="4"/>
    </row>
    <row r="36" spans="1:7" ht="15">
      <c r="A36" s="4"/>
      <c r="B36" s="4"/>
      <c r="E36" s="4"/>
      <c r="F36" s="4"/>
      <c r="G36" s="4"/>
    </row>
    <row r="37" spans="1:7" ht="15">
      <c r="A37" s="4"/>
      <c r="B37" s="4"/>
      <c r="E37" s="4"/>
      <c r="F37" s="4"/>
      <c r="G37" s="4"/>
    </row>
    <row r="38" spans="1:7" ht="15">
      <c r="A38" s="4"/>
      <c r="B38" s="4"/>
      <c r="E38" s="4"/>
      <c r="F38" s="4"/>
      <c r="G38" s="4"/>
    </row>
    <row r="40" spans="1:7" ht="15">
      <c r="A40" s="2"/>
      <c r="B40" s="2"/>
      <c r="C40" s="2"/>
      <c r="D40" s="2"/>
      <c r="E40" s="2"/>
      <c r="F40" s="2"/>
      <c r="G40" s="2"/>
    </row>
    <row r="41" spans="1:7" ht="15">
      <c r="A41" s="2"/>
      <c r="B41" s="2"/>
      <c r="C41" s="2"/>
      <c r="D41" s="2"/>
      <c r="E41" s="2"/>
      <c r="F41" s="2"/>
      <c r="G41" s="2"/>
    </row>
    <row r="42" spans="1:7" ht="15">
      <c r="A42" s="2"/>
      <c r="B42" s="2"/>
      <c r="C42" s="2"/>
      <c r="D42" s="2"/>
      <c r="E42" s="2"/>
      <c r="F42" s="2"/>
      <c r="G42" s="2"/>
    </row>
    <row r="43" spans="1:7" ht="15">
      <c r="A43" s="2"/>
      <c r="B43" s="2"/>
      <c r="C43" s="2"/>
      <c r="D43" s="2"/>
      <c r="E43" s="2"/>
      <c r="F43" s="2"/>
      <c r="G43" s="2"/>
    </row>
    <row r="44" spans="1:7" ht="15">
      <c r="A44" s="2"/>
      <c r="B44" s="2"/>
      <c r="C44" s="2"/>
      <c r="D44" s="2"/>
      <c r="E44" s="2"/>
      <c r="F44" s="2"/>
      <c r="G44" s="2"/>
    </row>
    <row r="45" spans="1:7" ht="15">
      <c r="A45" s="2"/>
      <c r="B45" s="2"/>
      <c r="C45" s="3"/>
      <c r="D45" s="3"/>
      <c r="E45" s="2"/>
      <c r="F45" s="2"/>
      <c r="G45" s="2"/>
    </row>
    <row r="46" spans="1:7" ht="15">
      <c r="A46" s="2"/>
      <c r="B46" s="2"/>
      <c r="C46" s="3"/>
      <c r="D46" s="3"/>
      <c r="E46" s="2"/>
      <c r="F46" s="2"/>
      <c r="G46" s="2"/>
    </row>
    <row r="47" spans="1:7" ht="15">
      <c r="A47" s="2"/>
      <c r="B47" s="2"/>
      <c r="C47" s="3"/>
      <c r="D47" s="3"/>
      <c r="E47" s="2"/>
      <c r="F47" s="2"/>
      <c r="G47" s="2"/>
    </row>
    <row r="48" spans="1:7" ht="15">
      <c r="A48" s="2"/>
      <c r="B48" s="2"/>
      <c r="C48" s="3"/>
      <c r="D48" s="3"/>
      <c r="E48" s="2"/>
      <c r="F48" s="2"/>
      <c r="G48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Parameters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ssliu</dc:creator>
  <cp:lastModifiedBy>Dani</cp:lastModifiedBy>
  <dcterms:created xsi:type="dcterms:W3CDTF">2013-07-31T04:55:54Z</dcterms:created>
  <dcterms:modified xsi:type="dcterms:W3CDTF">2019-08-01T06:19:09Z</dcterms:modified>
</cp:coreProperties>
</file>