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ilm Log EBT3 - G4 Validation" sheetId="1" r:id="rId1"/>
    <sheet name="EBT Calibration - Sophi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2" l="1"/>
  <c r="H22" i="2"/>
  <c r="D16" i="2"/>
  <c r="D17" i="2"/>
  <c r="D18" i="2"/>
  <c r="D19" i="2"/>
  <c r="D20" i="2"/>
  <c r="D21" i="2"/>
  <c r="H21" i="2"/>
  <c r="H20" i="2"/>
  <c r="H19" i="2"/>
  <c r="H18" i="2"/>
  <c r="H17" i="2"/>
  <c r="H16" i="2"/>
  <c r="H15" i="2"/>
  <c r="H14" i="2"/>
  <c r="H13" i="2"/>
  <c r="H5" i="2"/>
  <c r="H6" i="2"/>
  <c r="H7" i="2"/>
  <c r="H8" i="2"/>
  <c r="H9" i="2"/>
  <c r="H10" i="2"/>
  <c r="H11" i="2"/>
  <c r="H12" i="2"/>
  <c r="H4" i="2"/>
  <c r="D4" i="2"/>
  <c r="D5" i="2"/>
  <c r="D6" i="2"/>
  <c r="D7" i="2"/>
  <c r="D8" i="2"/>
  <c r="D9" i="2"/>
  <c r="D15" i="2"/>
  <c r="D14" i="2"/>
  <c r="D13" i="2"/>
  <c r="D12" i="2"/>
  <c r="D11" i="2"/>
  <c r="D10" i="2"/>
  <c r="E11" i="1" l="1"/>
  <c r="E12" i="1"/>
  <c r="E13" i="1"/>
  <c r="E14" i="1"/>
  <c r="E15" i="1"/>
  <c r="E17" i="1"/>
  <c r="E18" i="1"/>
  <c r="E19" i="1"/>
  <c r="E10" i="1"/>
  <c r="D11" i="1"/>
  <c r="D12" i="1"/>
  <c r="D13" i="1"/>
  <c r="D14" i="1"/>
  <c r="D15" i="1"/>
  <c r="D17" i="1"/>
  <c r="D18" i="1"/>
  <c r="D19" i="1"/>
  <c r="D10" i="1"/>
</calcChain>
</file>

<file path=xl/sharedStrings.xml><?xml version="1.0" encoding="utf-8"?>
<sst xmlns="http://schemas.openxmlformats.org/spreadsheetml/2006/main" count="29" uniqueCount="11">
  <si>
    <t>Film Number</t>
  </si>
  <si>
    <t>Air Monitor [nC]</t>
  </si>
  <si>
    <t>Marcus Chamber [nC]</t>
  </si>
  <si>
    <t>Marcus Chamber [Gy]</t>
  </si>
  <si>
    <t>N/A</t>
  </si>
  <si>
    <t>Mean OD</t>
  </si>
  <si>
    <t>Calculate Dose [Gy]</t>
  </si>
  <si>
    <t>Marcus nC to Gy</t>
  </si>
  <si>
    <t>Required Dose</t>
  </si>
  <si>
    <t>Required Marcus</t>
  </si>
  <si>
    <t>Can be corrected as Marcus chamber stopped slightly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</si>
</sst>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609536307961505"/>
                  <c:y val="-3.75116652085156E-2"/>
                </c:manualLayout>
              </c:layout>
              <c:numFmt formatCode="General" sourceLinked="0"/>
            </c:trendlineLbl>
          </c:trendline>
          <c:xVal>
            <c:numRef>
              <c:f>('Film Log EBT3 - G4 Validation'!$B$10:$B$15,'Film Log EBT3 - G4 Validation'!$B$17:$B$19)</c:f>
              <c:numCache>
                <c:formatCode>General</c:formatCode>
                <c:ptCount val="9"/>
                <c:pt idx="0">
                  <c:v>302.3</c:v>
                </c:pt>
                <c:pt idx="1">
                  <c:v>252.2</c:v>
                </c:pt>
                <c:pt idx="2">
                  <c:v>206.8</c:v>
                </c:pt>
                <c:pt idx="3">
                  <c:v>150.4</c:v>
                </c:pt>
                <c:pt idx="4">
                  <c:v>116.5</c:v>
                </c:pt>
                <c:pt idx="5">
                  <c:v>96.2</c:v>
                </c:pt>
                <c:pt idx="6">
                  <c:v>71.7</c:v>
                </c:pt>
                <c:pt idx="7">
                  <c:v>49.9</c:v>
                </c:pt>
                <c:pt idx="8">
                  <c:v>20.399999999999999</c:v>
                </c:pt>
              </c:numCache>
            </c:numRef>
          </c:xVal>
          <c:yVal>
            <c:numRef>
              <c:f>('Film Log EBT3 - G4 Validation'!$C$10:$C$15,'Film Log EBT3 - G4 Validation'!$C$17:$C$19)</c:f>
              <c:numCache>
                <c:formatCode>General</c:formatCode>
                <c:ptCount val="9"/>
                <c:pt idx="0">
                  <c:v>32.780999999999999</c:v>
                </c:pt>
                <c:pt idx="1">
                  <c:v>26.931000000000001</c:v>
                </c:pt>
                <c:pt idx="2">
                  <c:v>21.527000000000001</c:v>
                </c:pt>
                <c:pt idx="3">
                  <c:v>16.2</c:v>
                </c:pt>
                <c:pt idx="4">
                  <c:v>12.692</c:v>
                </c:pt>
                <c:pt idx="5">
                  <c:v>10.64</c:v>
                </c:pt>
                <c:pt idx="6">
                  <c:v>7.734</c:v>
                </c:pt>
                <c:pt idx="7">
                  <c:v>5.4</c:v>
                </c:pt>
                <c:pt idx="8">
                  <c:v>2.1772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2032"/>
        <c:axId val="94333952"/>
      </c:scatterChart>
      <c:valAx>
        <c:axId val="943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Air Monitor [nC]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33952"/>
        <c:crosses val="autoZero"/>
        <c:crossBetween val="midCat"/>
      </c:valAx>
      <c:valAx>
        <c:axId val="9433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Marcus Chamber [nC]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'Film Log EBT3 - G4 Validation'!$F$10:$F$19</c:f>
              <c:numCache>
                <c:formatCode>General</c:formatCode>
                <c:ptCount val="10"/>
                <c:pt idx="0">
                  <c:v>0.94336664095160105</c:v>
                </c:pt>
                <c:pt idx="1">
                  <c:v>0.94737675716213998</c:v>
                </c:pt>
                <c:pt idx="2">
                  <c:v>0.90802712925935802</c:v>
                </c:pt>
                <c:pt idx="3">
                  <c:v>0.85323865127424203</c:v>
                </c:pt>
                <c:pt idx="4">
                  <c:v>0.78010497144114699</c:v>
                </c:pt>
                <c:pt idx="5">
                  <c:v>0.74940220678987601</c:v>
                </c:pt>
                <c:pt idx="7">
                  <c:v>0.66804943819636797</c:v>
                </c:pt>
                <c:pt idx="8">
                  <c:v>0.59322614854613098</c:v>
                </c:pt>
                <c:pt idx="9">
                  <c:v>0.41901188067907902</c:v>
                </c:pt>
              </c:numCache>
            </c:numRef>
          </c:xVal>
          <c:yVal>
            <c:numRef>
              <c:f>'Film Log EBT3 - G4 Validation'!$E$10:$E$19</c:f>
              <c:numCache>
                <c:formatCode>General</c:formatCode>
                <c:ptCount val="10"/>
                <c:pt idx="0">
                  <c:v>21.839966284558326</c:v>
                </c:pt>
                <c:pt idx="1">
                  <c:v>18.228577208361429</c:v>
                </c:pt>
                <c:pt idx="2">
                  <c:v>14.955981119352662</c:v>
                </c:pt>
                <c:pt idx="3">
                  <c:v>10.890465273095078</c:v>
                </c:pt>
                <c:pt idx="4">
                  <c:v>8.4468307484828049</c:v>
                </c:pt>
                <c:pt idx="5">
                  <c:v>6.9835333782872562</c:v>
                </c:pt>
                <c:pt idx="7">
                  <c:v>5.2174848280512469</c:v>
                </c:pt>
                <c:pt idx="8">
                  <c:v>3.6460620364126766</c:v>
                </c:pt>
                <c:pt idx="9">
                  <c:v>1.5195954146999324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9088"/>
        <c:axId val="75379456"/>
      </c:scatterChart>
      <c:valAx>
        <c:axId val="7536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Optical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79456"/>
        <c:crosses val="autoZero"/>
        <c:crossBetween val="midCat"/>
      </c:valAx>
      <c:valAx>
        <c:axId val="753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Calculated</a:t>
                </a:r>
                <a:r>
                  <a:rPr lang="en-GB" baseline="0"/>
                  <a:t> Dose [Gy]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36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274743582584092"/>
                  <c:y val="8.7846310877806935E-3"/>
                </c:manualLayout>
              </c:layout>
              <c:numFmt formatCode="General" sourceLinked="0"/>
            </c:trendlineLbl>
          </c:trendline>
          <c:xVal>
            <c:numRef>
              <c:f>'EBT Calibration - Sophie'!$B$4:$B$21</c:f>
              <c:numCache>
                <c:formatCode>General</c:formatCode>
                <c:ptCount val="18"/>
                <c:pt idx="0">
                  <c:v>14.2</c:v>
                </c:pt>
                <c:pt idx="2">
                  <c:v>42</c:v>
                </c:pt>
                <c:pt idx="3">
                  <c:v>56.9</c:v>
                </c:pt>
                <c:pt idx="4">
                  <c:v>71.7</c:v>
                </c:pt>
                <c:pt idx="5">
                  <c:v>85.6</c:v>
                </c:pt>
                <c:pt idx="6">
                  <c:v>98.5</c:v>
                </c:pt>
                <c:pt idx="7">
                  <c:v>113.4</c:v>
                </c:pt>
                <c:pt idx="8">
                  <c:v>128.5</c:v>
                </c:pt>
                <c:pt idx="9">
                  <c:v>142.5</c:v>
                </c:pt>
                <c:pt idx="10">
                  <c:v>171</c:v>
                </c:pt>
                <c:pt idx="11">
                  <c:v>198</c:v>
                </c:pt>
                <c:pt idx="12">
                  <c:v>226.9</c:v>
                </c:pt>
                <c:pt idx="13">
                  <c:v>253.5</c:v>
                </c:pt>
                <c:pt idx="14">
                  <c:v>282.39999999999998</c:v>
                </c:pt>
                <c:pt idx="15">
                  <c:v>311.10000000000002</c:v>
                </c:pt>
                <c:pt idx="16">
                  <c:v>339.7</c:v>
                </c:pt>
                <c:pt idx="17">
                  <c:v>367.8</c:v>
                </c:pt>
              </c:numCache>
            </c:numRef>
          </c:xVal>
          <c:yVal>
            <c:numRef>
              <c:f>'EBT Calibration - Sophie'!$C$4:$C$21</c:f>
              <c:numCache>
                <c:formatCode>General</c:formatCode>
                <c:ptCount val="18"/>
                <c:pt idx="0">
                  <c:v>1.4782</c:v>
                </c:pt>
                <c:pt idx="1">
                  <c:v>2.9367999999999999</c:v>
                </c:pt>
                <c:pt idx="2">
                  <c:v>4.4398999999999997</c:v>
                </c:pt>
                <c:pt idx="3">
                  <c:v>6.0060000000000002</c:v>
                </c:pt>
                <c:pt idx="4">
                  <c:v>7.3390000000000004</c:v>
                </c:pt>
                <c:pt idx="5">
                  <c:v>8.9133999999999993</c:v>
                </c:pt>
                <c:pt idx="6">
                  <c:v>10.375</c:v>
                </c:pt>
                <c:pt idx="7">
                  <c:v>11.827</c:v>
                </c:pt>
                <c:pt idx="8">
                  <c:v>13.47</c:v>
                </c:pt>
                <c:pt idx="9">
                  <c:v>14.923</c:v>
                </c:pt>
                <c:pt idx="10">
                  <c:v>17.806000000000001</c:v>
                </c:pt>
                <c:pt idx="11">
                  <c:v>20.742999999999999</c:v>
                </c:pt>
                <c:pt idx="12">
                  <c:v>23.771000000000001</c:v>
                </c:pt>
                <c:pt idx="13">
                  <c:v>26.675999999999998</c:v>
                </c:pt>
                <c:pt idx="14">
                  <c:v>29.651</c:v>
                </c:pt>
                <c:pt idx="15">
                  <c:v>32.624000000000002</c:v>
                </c:pt>
                <c:pt idx="16">
                  <c:v>35.631999999999998</c:v>
                </c:pt>
                <c:pt idx="17">
                  <c:v>38.639000000000003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3376"/>
        <c:axId val="86691840"/>
      </c:scatterChart>
      <c:valAx>
        <c:axId val="86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91840"/>
        <c:crosses val="autoZero"/>
        <c:crossBetween val="midCat"/>
      </c:valAx>
      <c:valAx>
        <c:axId val="866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9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23812</xdr:rowOff>
    </xdr:from>
    <xdr:to>
      <xdr:col>14</xdr:col>
      <xdr:colOff>466725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147637</xdr:rowOff>
    </xdr:from>
    <xdr:to>
      <xdr:col>14</xdr:col>
      <xdr:colOff>476250</xdr:colOff>
      <xdr:row>32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12</xdr:row>
      <xdr:rowOff>157162</xdr:rowOff>
    </xdr:from>
    <xdr:to>
      <xdr:col>17</xdr:col>
      <xdr:colOff>314325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9" sqref="D19"/>
    </sheetView>
  </sheetViews>
  <sheetFormatPr defaultRowHeight="15" x14ac:dyDescent="0.25"/>
  <cols>
    <col min="1" max="1" width="15.140625" bestFit="1" customWidth="1"/>
    <col min="2" max="2" width="15.42578125" bestFit="1" customWidth="1"/>
    <col min="3" max="4" width="20.140625" bestFit="1" customWidth="1"/>
    <col min="5" max="5" width="20.140625" customWidth="1"/>
  </cols>
  <sheetData>
    <row r="1" spans="1:6" x14ac:dyDescent="0.25">
      <c r="A1" t="s">
        <v>7</v>
      </c>
      <c r="B1">
        <v>1.4830000000000001</v>
      </c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</row>
    <row r="4" spans="1:6" x14ac:dyDescent="0.25">
      <c r="A4">
        <v>1</v>
      </c>
      <c r="B4">
        <v>198.6</v>
      </c>
      <c r="C4" t="s">
        <v>4</v>
      </c>
      <c r="D4" t="s">
        <v>4</v>
      </c>
    </row>
    <row r="5" spans="1:6" x14ac:dyDescent="0.25">
      <c r="A5">
        <v>2</v>
      </c>
      <c r="B5">
        <v>250.6</v>
      </c>
      <c r="C5" t="s">
        <v>4</v>
      </c>
      <c r="D5" t="s">
        <v>4</v>
      </c>
    </row>
    <row r="6" spans="1:6" x14ac:dyDescent="0.25">
      <c r="A6">
        <v>3</v>
      </c>
      <c r="B6">
        <v>251.9</v>
      </c>
      <c r="C6" t="s">
        <v>4</v>
      </c>
      <c r="D6" t="s">
        <v>4</v>
      </c>
    </row>
    <row r="7" spans="1:6" x14ac:dyDescent="0.25">
      <c r="A7">
        <v>4</v>
      </c>
      <c r="B7">
        <v>300.60000000000002</v>
      </c>
      <c r="C7" t="s">
        <v>4</v>
      </c>
      <c r="D7" t="s">
        <v>4</v>
      </c>
    </row>
    <row r="8" spans="1:6" x14ac:dyDescent="0.25">
      <c r="A8">
        <v>5</v>
      </c>
      <c r="B8">
        <v>299.8</v>
      </c>
      <c r="C8" t="s">
        <v>4</v>
      </c>
      <c r="D8" t="s">
        <v>4</v>
      </c>
    </row>
    <row r="9" spans="1:6" x14ac:dyDescent="0.25">
      <c r="A9">
        <v>6</v>
      </c>
      <c r="B9">
        <v>257.10000000000002</v>
      </c>
      <c r="C9" t="s">
        <v>4</v>
      </c>
      <c r="D9" t="s">
        <v>4</v>
      </c>
    </row>
    <row r="10" spans="1:6" x14ac:dyDescent="0.25">
      <c r="A10">
        <v>7</v>
      </c>
      <c r="B10">
        <v>302.3</v>
      </c>
      <c r="C10">
        <v>32.780999999999999</v>
      </c>
      <c r="D10">
        <f>C10/$B$1</f>
        <v>22.104517869184082</v>
      </c>
      <c r="E10">
        <f>(B10*0.1069 + 0.0728)/$B$1</f>
        <v>21.839966284558326</v>
      </c>
      <c r="F10">
        <v>0.94336664095160105</v>
      </c>
    </row>
    <row r="11" spans="1:6" x14ac:dyDescent="0.25">
      <c r="A11">
        <v>8</v>
      </c>
      <c r="B11">
        <v>252.2</v>
      </c>
      <c r="C11">
        <v>26.931000000000001</v>
      </c>
      <c r="D11">
        <f t="shared" ref="D11:D19" si="0">C11/$B$1</f>
        <v>18.159811193526636</v>
      </c>
      <c r="E11">
        <f t="shared" ref="E11:E19" si="1">(B11*0.1069 + 0.0728)/$B$1</f>
        <v>18.228577208361429</v>
      </c>
      <c r="F11">
        <v>0.94737675716213998</v>
      </c>
    </row>
    <row r="12" spans="1:6" x14ac:dyDescent="0.25">
      <c r="A12">
        <v>9</v>
      </c>
      <c r="B12">
        <v>206.8</v>
      </c>
      <c r="C12">
        <v>21.527000000000001</v>
      </c>
      <c r="D12">
        <f t="shared" si="0"/>
        <v>14.515846257585974</v>
      </c>
      <c r="E12">
        <f t="shared" si="1"/>
        <v>14.955981119352662</v>
      </c>
      <c r="F12">
        <v>0.90802712925935802</v>
      </c>
    </row>
    <row r="13" spans="1:6" x14ac:dyDescent="0.25">
      <c r="A13">
        <v>10</v>
      </c>
      <c r="B13">
        <v>150.4</v>
      </c>
      <c r="C13">
        <v>16.2</v>
      </c>
      <c r="D13">
        <f t="shared" si="0"/>
        <v>10.923803101820633</v>
      </c>
      <c r="E13">
        <f t="shared" si="1"/>
        <v>10.890465273095078</v>
      </c>
      <c r="F13">
        <v>0.85323865127424203</v>
      </c>
    </row>
    <row r="14" spans="1:6" x14ac:dyDescent="0.25">
      <c r="A14">
        <v>11</v>
      </c>
      <c r="B14">
        <v>116.5</v>
      </c>
      <c r="C14">
        <v>12.692</v>
      </c>
      <c r="D14">
        <f t="shared" si="0"/>
        <v>8.5583277140930534</v>
      </c>
      <c r="E14">
        <f t="shared" si="1"/>
        <v>8.4468307484828049</v>
      </c>
      <c r="F14">
        <v>0.78010497144114699</v>
      </c>
    </row>
    <row r="15" spans="1:6" x14ac:dyDescent="0.25">
      <c r="A15">
        <v>12</v>
      </c>
      <c r="B15">
        <v>96.2</v>
      </c>
      <c r="C15">
        <v>10.64</v>
      </c>
      <c r="D15">
        <f t="shared" si="0"/>
        <v>7.1746459878624407</v>
      </c>
      <c r="E15">
        <f t="shared" si="1"/>
        <v>6.9835333782872562</v>
      </c>
      <c r="F15">
        <v>0.74940220678987601</v>
      </c>
    </row>
    <row r="16" spans="1:6" x14ac:dyDescent="0.25">
      <c r="A16">
        <v>13</v>
      </c>
    </row>
    <row r="17" spans="1:6" x14ac:dyDescent="0.25">
      <c r="A17">
        <v>14</v>
      </c>
      <c r="B17">
        <v>71.7</v>
      </c>
      <c r="C17">
        <v>7.734</v>
      </c>
      <c r="D17">
        <f t="shared" si="0"/>
        <v>5.2151045178691842</v>
      </c>
      <c r="E17">
        <f t="shared" si="1"/>
        <v>5.2174848280512469</v>
      </c>
      <c r="F17">
        <v>0.66804943819636797</v>
      </c>
    </row>
    <row r="18" spans="1:6" x14ac:dyDescent="0.25">
      <c r="A18">
        <v>15</v>
      </c>
      <c r="B18">
        <v>49.9</v>
      </c>
      <c r="C18">
        <v>5.4</v>
      </c>
      <c r="D18">
        <f t="shared" si="0"/>
        <v>3.6412677006068779</v>
      </c>
      <c r="E18">
        <f t="shared" si="1"/>
        <v>3.6460620364126766</v>
      </c>
      <c r="F18">
        <v>0.59322614854613098</v>
      </c>
    </row>
    <row r="19" spans="1:6" x14ac:dyDescent="0.25">
      <c r="A19">
        <v>16</v>
      </c>
      <c r="B19">
        <v>20.399999999999999</v>
      </c>
      <c r="C19">
        <v>2.1772</v>
      </c>
      <c r="D19">
        <f t="shared" si="0"/>
        <v>1.4681051921780175</v>
      </c>
      <c r="E19">
        <f t="shared" si="1"/>
        <v>1.5195954146999324</v>
      </c>
      <c r="F19">
        <v>0.41901188067907902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20.28515625" bestFit="1" customWidth="1"/>
    <col min="4" max="4" width="20.42578125" bestFit="1" customWidth="1"/>
    <col min="5" max="5" width="18.5703125" bestFit="1" customWidth="1"/>
    <col min="6" max="6" width="12" bestFit="1" customWidth="1"/>
    <col min="7" max="7" width="14.140625" bestFit="1" customWidth="1"/>
    <col min="8" max="8" width="16.140625" bestFit="1" customWidth="1"/>
  </cols>
  <sheetData>
    <row r="1" spans="1:10" x14ac:dyDescent="0.25">
      <c r="A1" t="s">
        <v>7</v>
      </c>
      <c r="B1">
        <v>1.4830000000000001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  <c r="G3" s="1" t="s">
        <v>8</v>
      </c>
      <c r="H3" s="1" t="s">
        <v>9</v>
      </c>
    </row>
    <row r="4" spans="1:10" x14ac:dyDescent="0.25">
      <c r="A4">
        <v>1</v>
      </c>
      <c r="B4">
        <v>14.2</v>
      </c>
      <c r="C4">
        <v>1.4782</v>
      </c>
      <c r="D4">
        <f t="shared" ref="D4:D9" si="0">C4/$B$1</f>
        <v>0.99676331759946046</v>
      </c>
      <c r="G4">
        <v>1</v>
      </c>
      <c r="H4">
        <f>G4*$B$1</f>
        <v>1.4830000000000001</v>
      </c>
    </row>
    <row r="5" spans="1:10" x14ac:dyDescent="0.25">
      <c r="A5">
        <v>2</v>
      </c>
      <c r="C5">
        <v>2.9367999999999999</v>
      </c>
      <c r="D5">
        <f t="shared" si="0"/>
        <v>1.9803101820633848</v>
      </c>
      <c r="G5">
        <v>2</v>
      </c>
      <c r="H5">
        <f t="shared" ref="H5:H22" si="1">G5*$B$1</f>
        <v>2.9660000000000002</v>
      </c>
    </row>
    <row r="6" spans="1:10" x14ac:dyDescent="0.25">
      <c r="A6">
        <v>3</v>
      </c>
      <c r="B6">
        <v>42</v>
      </c>
      <c r="C6">
        <v>4.4398999999999997</v>
      </c>
      <c r="D6">
        <f t="shared" si="0"/>
        <v>2.9938637896156437</v>
      </c>
      <c r="G6">
        <v>3</v>
      </c>
      <c r="H6">
        <f t="shared" si="1"/>
        <v>4.4489999999999998</v>
      </c>
    </row>
    <row r="7" spans="1:10" x14ac:dyDescent="0.25">
      <c r="A7">
        <v>4</v>
      </c>
      <c r="B7">
        <v>56.9</v>
      </c>
      <c r="C7">
        <v>6.0060000000000002</v>
      </c>
      <c r="D7">
        <f t="shared" si="0"/>
        <v>4.0498988536749829</v>
      </c>
      <c r="G7">
        <v>4</v>
      </c>
      <c r="H7">
        <f t="shared" si="1"/>
        <v>5.9320000000000004</v>
      </c>
    </row>
    <row r="8" spans="1:10" x14ac:dyDescent="0.25">
      <c r="A8">
        <v>5</v>
      </c>
      <c r="B8" s="2">
        <v>71.7</v>
      </c>
      <c r="C8" s="2">
        <v>7.3390000000000004</v>
      </c>
      <c r="D8" s="2">
        <f t="shared" si="0"/>
        <v>4.9487525286581251</v>
      </c>
      <c r="G8">
        <v>5</v>
      </c>
      <c r="H8">
        <f t="shared" si="1"/>
        <v>7.4150000000000009</v>
      </c>
      <c r="J8" t="s">
        <v>10</v>
      </c>
    </row>
    <row r="9" spans="1:10" x14ac:dyDescent="0.25">
      <c r="A9">
        <v>6</v>
      </c>
      <c r="B9">
        <v>85.6</v>
      </c>
      <c r="C9">
        <v>8.9133999999999993</v>
      </c>
      <c r="D9">
        <f t="shared" si="0"/>
        <v>6.0103843560350629</v>
      </c>
      <c r="G9">
        <v>6</v>
      </c>
      <c r="H9">
        <f t="shared" si="1"/>
        <v>8.8979999999999997</v>
      </c>
    </row>
    <row r="10" spans="1:10" x14ac:dyDescent="0.25">
      <c r="A10">
        <v>7</v>
      </c>
      <c r="B10">
        <v>98.5</v>
      </c>
      <c r="C10">
        <v>10.375</v>
      </c>
      <c r="D10">
        <f>C10/$B$1</f>
        <v>6.9959541469993249</v>
      </c>
      <c r="G10">
        <v>7</v>
      </c>
      <c r="H10">
        <f t="shared" si="1"/>
        <v>10.381</v>
      </c>
    </row>
    <row r="11" spans="1:10" x14ac:dyDescent="0.25">
      <c r="A11">
        <v>8</v>
      </c>
      <c r="B11">
        <v>113.4</v>
      </c>
      <c r="C11">
        <v>11.827</v>
      </c>
      <c r="D11">
        <f t="shared" ref="D11:D22" si="2">C11/$B$1</f>
        <v>7.9750505731625081</v>
      </c>
      <c r="G11">
        <v>8</v>
      </c>
      <c r="H11">
        <f t="shared" si="1"/>
        <v>11.864000000000001</v>
      </c>
    </row>
    <row r="12" spans="1:10" x14ac:dyDescent="0.25">
      <c r="A12">
        <v>9</v>
      </c>
      <c r="B12">
        <v>128.5</v>
      </c>
      <c r="C12">
        <v>13.47</v>
      </c>
      <c r="D12">
        <f t="shared" si="2"/>
        <v>9.0829399865138232</v>
      </c>
      <c r="G12">
        <v>9</v>
      </c>
      <c r="H12">
        <f t="shared" si="1"/>
        <v>13.347000000000001</v>
      </c>
    </row>
    <row r="13" spans="1:10" x14ac:dyDescent="0.25">
      <c r="A13">
        <v>10</v>
      </c>
      <c r="B13">
        <v>142.5</v>
      </c>
      <c r="C13">
        <v>14.923</v>
      </c>
      <c r="D13">
        <f t="shared" si="2"/>
        <v>10.062710721510451</v>
      </c>
      <c r="G13">
        <v>10</v>
      </c>
      <c r="H13">
        <f t="shared" si="1"/>
        <v>14.830000000000002</v>
      </c>
    </row>
    <row r="14" spans="1:10" x14ac:dyDescent="0.25">
      <c r="A14">
        <v>11</v>
      </c>
      <c r="B14">
        <v>171</v>
      </c>
      <c r="C14">
        <v>17.806000000000001</v>
      </c>
      <c r="D14">
        <f t="shared" si="2"/>
        <v>12.006743088334456</v>
      </c>
      <c r="G14">
        <v>12</v>
      </c>
      <c r="H14">
        <f t="shared" si="1"/>
        <v>17.795999999999999</v>
      </c>
    </row>
    <row r="15" spans="1:10" x14ac:dyDescent="0.25">
      <c r="A15">
        <v>12</v>
      </c>
      <c r="B15">
        <v>198</v>
      </c>
      <c r="C15">
        <v>20.742999999999999</v>
      </c>
      <c r="D15">
        <f t="shared" si="2"/>
        <v>13.98718813216453</v>
      </c>
      <c r="G15">
        <v>14</v>
      </c>
      <c r="H15">
        <f t="shared" si="1"/>
        <v>20.762</v>
      </c>
    </row>
    <row r="16" spans="1:10" x14ac:dyDescent="0.25">
      <c r="A16">
        <v>13</v>
      </c>
      <c r="B16">
        <v>226.9</v>
      </c>
      <c r="C16">
        <v>23.771000000000001</v>
      </c>
      <c r="D16">
        <f t="shared" si="2"/>
        <v>16.028995279838167</v>
      </c>
      <c r="G16">
        <v>16</v>
      </c>
      <c r="H16">
        <f t="shared" si="1"/>
        <v>23.728000000000002</v>
      </c>
    </row>
    <row r="17" spans="1:8" x14ac:dyDescent="0.25">
      <c r="A17">
        <v>14</v>
      </c>
      <c r="B17">
        <v>253.5</v>
      </c>
      <c r="C17">
        <v>26.675999999999998</v>
      </c>
      <c r="D17">
        <f t="shared" si="2"/>
        <v>17.987862440997976</v>
      </c>
      <c r="G17">
        <v>18</v>
      </c>
      <c r="H17">
        <f t="shared" si="1"/>
        <v>26.694000000000003</v>
      </c>
    </row>
    <row r="18" spans="1:8" x14ac:dyDescent="0.25">
      <c r="A18">
        <v>15</v>
      </c>
      <c r="B18">
        <v>282.39999999999998</v>
      </c>
      <c r="C18">
        <v>29.651</v>
      </c>
      <c r="D18">
        <f t="shared" si="2"/>
        <v>19.993931220498986</v>
      </c>
      <c r="G18">
        <v>20</v>
      </c>
      <c r="H18">
        <f t="shared" si="1"/>
        <v>29.660000000000004</v>
      </c>
    </row>
    <row r="19" spans="1:8" x14ac:dyDescent="0.25">
      <c r="A19">
        <v>16</v>
      </c>
      <c r="B19">
        <v>311.10000000000002</v>
      </c>
      <c r="C19">
        <v>32.624000000000002</v>
      </c>
      <c r="D19">
        <f t="shared" si="2"/>
        <v>21.998651382333108</v>
      </c>
      <c r="G19">
        <v>22</v>
      </c>
      <c r="H19">
        <f t="shared" si="1"/>
        <v>32.626000000000005</v>
      </c>
    </row>
    <row r="20" spans="1:8" x14ac:dyDescent="0.25">
      <c r="A20">
        <v>17</v>
      </c>
      <c r="B20">
        <v>339.7</v>
      </c>
      <c r="C20">
        <v>35.631999999999998</v>
      </c>
      <c r="D20">
        <f t="shared" si="2"/>
        <v>24.026972353337825</v>
      </c>
      <c r="G20">
        <v>24</v>
      </c>
      <c r="H20">
        <f t="shared" si="1"/>
        <v>35.591999999999999</v>
      </c>
    </row>
    <row r="21" spans="1:8" x14ac:dyDescent="0.25">
      <c r="A21">
        <v>18</v>
      </c>
      <c r="B21">
        <v>367.8</v>
      </c>
      <c r="C21">
        <v>38.639000000000003</v>
      </c>
      <c r="D21">
        <f t="shared" si="2"/>
        <v>26.054619015509104</v>
      </c>
      <c r="G21">
        <v>26</v>
      </c>
      <c r="H21">
        <f t="shared" si="1"/>
        <v>38.558</v>
      </c>
    </row>
    <row r="22" spans="1:8" x14ac:dyDescent="0.25">
      <c r="A22">
        <v>19</v>
      </c>
      <c r="B22">
        <v>420.3</v>
      </c>
      <c r="C22">
        <v>44.395000000000003</v>
      </c>
      <c r="D22">
        <f t="shared" si="2"/>
        <v>29.935940660822656</v>
      </c>
      <c r="G22">
        <v>30</v>
      </c>
      <c r="H22">
        <f t="shared" si="1"/>
        <v>44.49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 Log EBT3 - G4 Validation</vt:lpstr>
      <vt:lpstr>EBT Calibration - Sophie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2014-11-27T14:31:24Z</dcterms:modified>
</cp:coreProperties>
</file>