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ffieklimi/Documents/novel-mirna/"/>
    </mc:Choice>
  </mc:AlternateContent>
  <xr:revisionPtr revIDLastSave="0" documentId="13_ncr:1_{BD58F420-BE83-0440-9331-F68D74F71D2E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summary" sheetId="1" r:id="rId1"/>
    <sheet name="summary-cleaned up" sheetId="2" r:id="rId2"/>
    <sheet name="Sheet2" sheetId="5" r:id="rId3"/>
    <sheet name="PASMC rank" sheetId="3" r:id="rId4"/>
    <sheet name="CASMC rank" sheetId="4" r:id="rId5"/>
    <sheet name="HUVSMC rank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1" i="2" l="1"/>
  <c r="O311" i="2"/>
  <c r="N311" i="2"/>
  <c r="S311" i="2" s="1"/>
  <c r="P310" i="2"/>
  <c r="O310" i="2"/>
  <c r="N310" i="2"/>
  <c r="S310" i="2" s="1"/>
  <c r="R309" i="2"/>
  <c r="P309" i="2"/>
  <c r="O309" i="2"/>
  <c r="N309" i="2"/>
  <c r="S309" i="2" s="1"/>
  <c r="P308" i="2"/>
  <c r="O308" i="2"/>
  <c r="N308" i="2"/>
  <c r="R308" i="2" s="1"/>
  <c r="P307" i="2"/>
  <c r="O307" i="2"/>
  <c r="N307" i="2"/>
  <c r="S307" i="2" s="1"/>
  <c r="P306" i="2"/>
  <c r="O306" i="2"/>
  <c r="N306" i="2"/>
  <c r="S306" i="2" s="1"/>
  <c r="R305" i="2"/>
  <c r="P305" i="2"/>
  <c r="O305" i="2"/>
  <c r="N305" i="2"/>
  <c r="S305" i="2" s="1"/>
  <c r="P304" i="2"/>
  <c r="O304" i="2"/>
  <c r="N304" i="2"/>
  <c r="R304" i="2" s="1"/>
  <c r="P303" i="2"/>
  <c r="O303" i="2"/>
  <c r="N303" i="2"/>
  <c r="S303" i="2" s="1"/>
  <c r="P302" i="2"/>
  <c r="O302" i="2"/>
  <c r="N302" i="2"/>
  <c r="S302" i="2" s="1"/>
  <c r="R301" i="2"/>
  <c r="P301" i="2"/>
  <c r="O301" i="2"/>
  <c r="N301" i="2"/>
  <c r="S301" i="2" s="1"/>
  <c r="S300" i="2"/>
  <c r="P300" i="2"/>
  <c r="O300" i="2"/>
  <c r="N300" i="2"/>
  <c r="R300" i="2" s="1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R281" i="2"/>
  <c r="S281" i="2"/>
  <c r="N281" i="2"/>
  <c r="O281" i="2"/>
  <c r="P281" i="2"/>
  <c r="I281" i="2"/>
  <c r="H281" i="2"/>
  <c r="P290" i="2"/>
  <c r="O290" i="2"/>
  <c r="N290" i="2"/>
  <c r="S290" i="2" s="1"/>
  <c r="P289" i="2"/>
  <c r="O289" i="2"/>
  <c r="N289" i="2"/>
  <c r="S289" i="2" s="1"/>
  <c r="R288" i="2"/>
  <c r="P288" i="2"/>
  <c r="O288" i="2"/>
  <c r="N288" i="2"/>
  <c r="S288" i="2" s="1"/>
  <c r="P287" i="2"/>
  <c r="O287" i="2"/>
  <c r="N287" i="2"/>
  <c r="R287" i="2" s="1"/>
  <c r="P286" i="2"/>
  <c r="O286" i="2"/>
  <c r="N286" i="2"/>
  <c r="S286" i="2" s="1"/>
  <c r="P285" i="2"/>
  <c r="R285" i="2" s="1"/>
  <c r="O285" i="2"/>
  <c r="N285" i="2"/>
  <c r="S285" i="2" s="1"/>
  <c r="R284" i="2"/>
  <c r="P284" i="2"/>
  <c r="O284" i="2"/>
  <c r="N284" i="2"/>
  <c r="S284" i="2" s="1"/>
  <c r="P283" i="2"/>
  <c r="O283" i="2"/>
  <c r="N283" i="2"/>
  <c r="R283" i="2" s="1"/>
  <c r="P282" i="2"/>
  <c r="O282" i="2"/>
  <c r="N282" i="2"/>
  <c r="S282" i="2" s="1"/>
  <c r="P280" i="2"/>
  <c r="R280" i="2" s="1"/>
  <c r="O280" i="2"/>
  <c r="N280" i="2"/>
  <c r="S280" i="2" s="1"/>
  <c r="R279" i="2"/>
  <c r="P279" i="2"/>
  <c r="O279" i="2"/>
  <c r="N279" i="2"/>
  <c r="S279" i="2" s="1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0" i="2"/>
  <c r="H280" i="2"/>
  <c r="I279" i="2"/>
  <c r="H279" i="2"/>
  <c r="P263" i="2"/>
  <c r="O263" i="2"/>
  <c r="N263" i="2"/>
  <c r="P262" i="2"/>
  <c r="O262" i="2"/>
  <c r="N262" i="2"/>
  <c r="P261" i="2"/>
  <c r="O261" i="2"/>
  <c r="N261" i="2"/>
  <c r="P260" i="2"/>
  <c r="O260" i="2"/>
  <c r="N260" i="2"/>
  <c r="P259" i="2"/>
  <c r="O259" i="2"/>
  <c r="N259" i="2"/>
  <c r="P258" i="2"/>
  <c r="O258" i="2"/>
  <c r="N258" i="2"/>
  <c r="P257" i="2"/>
  <c r="O257" i="2"/>
  <c r="N257" i="2"/>
  <c r="P256" i="2"/>
  <c r="O256" i="2"/>
  <c r="N256" i="2"/>
  <c r="P255" i="2"/>
  <c r="O255" i="2"/>
  <c r="N255" i="2"/>
  <c r="P253" i="2"/>
  <c r="O253" i="2"/>
  <c r="N253" i="2"/>
  <c r="P252" i="2"/>
  <c r="O252" i="2"/>
  <c r="N252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3" i="2"/>
  <c r="H253" i="2"/>
  <c r="I252" i="2"/>
  <c r="H252" i="2"/>
  <c r="P244" i="2"/>
  <c r="O244" i="2"/>
  <c r="N244" i="2"/>
  <c r="P243" i="2"/>
  <c r="O243" i="2"/>
  <c r="N243" i="2"/>
  <c r="P242" i="2"/>
  <c r="O242" i="2"/>
  <c r="N242" i="2"/>
  <c r="P241" i="2"/>
  <c r="O241" i="2"/>
  <c r="N241" i="2"/>
  <c r="P240" i="2"/>
  <c r="O240" i="2"/>
  <c r="N240" i="2"/>
  <c r="P239" i="2"/>
  <c r="O239" i="2"/>
  <c r="N239" i="2"/>
  <c r="P238" i="2"/>
  <c r="O238" i="2"/>
  <c r="N238" i="2"/>
  <c r="P237" i="2"/>
  <c r="O237" i="2"/>
  <c r="N237" i="2"/>
  <c r="P236" i="2"/>
  <c r="O236" i="2"/>
  <c r="N236" i="2"/>
  <c r="P234" i="2"/>
  <c r="O234" i="2"/>
  <c r="N234" i="2"/>
  <c r="P233" i="2"/>
  <c r="O233" i="2"/>
  <c r="N233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4" i="2"/>
  <c r="H234" i="2"/>
  <c r="I233" i="2"/>
  <c r="H233" i="2"/>
  <c r="I215" i="2"/>
  <c r="H215" i="2"/>
  <c r="I214" i="2"/>
  <c r="H214" i="2"/>
  <c r="I213" i="2"/>
  <c r="H213" i="2"/>
  <c r="I212" i="2"/>
  <c r="H212" i="2"/>
  <c r="P196" i="2"/>
  <c r="O196" i="2"/>
  <c r="N196" i="2"/>
  <c r="P195" i="2"/>
  <c r="O195" i="2"/>
  <c r="N195" i="2"/>
  <c r="P194" i="2"/>
  <c r="O194" i="2"/>
  <c r="N194" i="2"/>
  <c r="P193" i="2"/>
  <c r="O193" i="2"/>
  <c r="N193" i="2"/>
  <c r="I196" i="2"/>
  <c r="H196" i="2"/>
  <c r="I195" i="2"/>
  <c r="H195" i="2"/>
  <c r="I194" i="2"/>
  <c r="H194" i="2"/>
  <c r="I193" i="2"/>
  <c r="H193" i="2"/>
  <c r="P177" i="2"/>
  <c r="O177" i="2"/>
  <c r="N177" i="2"/>
  <c r="P176" i="2"/>
  <c r="O176" i="2"/>
  <c r="N176" i="2"/>
  <c r="P175" i="2"/>
  <c r="O175" i="2"/>
  <c r="N175" i="2"/>
  <c r="P174" i="2"/>
  <c r="O174" i="2"/>
  <c r="N174" i="2"/>
  <c r="I177" i="2"/>
  <c r="H177" i="2"/>
  <c r="I176" i="2"/>
  <c r="H176" i="2"/>
  <c r="I175" i="2"/>
  <c r="H175" i="2"/>
  <c r="I174" i="2"/>
  <c r="H174" i="2"/>
  <c r="P144" i="2"/>
  <c r="O144" i="2"/>
  <c r="N144" i="2"/>
  <c r="I144" i="2"/>
  <c r="H144" i="2"/>
  <c r="P143" i="2"/>
  <c r="O143" i="2"/>
  <c r="N143" i="2"/>
  <c r="I143" i="2"/>
  <c r="H143" i="2"/>
  <c r="P142" i="2"/>
  <c r="O142" i="2"/>
  <c r="N142" i="2"/>
  <c r="I142" i="2"/>
  <c r="H142" i="2"/>
  <c r="P141" i="2"/>
  <c r="O141" i="2"/>
  <c r="N141" i="2"/>
  <c r="I141" i="2"/>
  <c r="H141" i="2"/>
  <c r="H125" i="2"/>
  <c r="H124" i="2"/>
  <c r="H123" i="2"/>
  <c r="H122" i="2"/>
  <c r="P125" i="2"/>
  <c r="O125" i="2"/>
  <c r="N125" i="2"/>
  <c r="I125" i="2"/>
  <c r="P124" i="2"/>
  <c r="O124" i="2"/>
  <c r="N124" i="2"/>
  <c r="I124" i="2"/>
  <c r="P123" i="2"/>
  <c r="O123" i="2"/>
  <c r="N123" i="2"/>
  <c r="I123" i="2"/>
  <c r="P122" i="2"/>
  <c r="O122" i="2"/>
  <c r="N122" i="2"/>
  <c r="I122" i="2"/>
  <c r="N103" i="2"/>
  <c r="P106" i="2"/>
  <c r="O106" i="2"/>
  <c r="N106" i="2"/>
  <c r="P105" i="2"/>
  <c r="O105" i="2"/>
  <c r="N105" i="2"/>
  <c r="P104" i="2"/>
  <c r="O104" i="2"/>
  <c r="N104" i="2"/>
  <c r="P103" i="2"/>
  <c r="O103" i="2"/>
  <c r="H103" i="2"/>
  <c r="I106" i="2"/>
  <c r="H106" i="2"/>
  <c r="I105" i="2"/>
  <c r="H105" i="2"/>
  <c r="I104" i="2"/>
  <c r="H104" i="2"/>
  <c r="I103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P64" i="2"/>
  <c r="O64" i="2"/>
  <c r="N64" i="2"/>
  <c r="P63" i="2"/>
  <c r="O63" i="2"/>
  <c r="N63" i="2"/>
  <c r="P62" i="2"/>
  <c r="O62" i="2"/>
  <c r="N62" i="2"/>
  <c r="P61" i="2"/>
  <c r="O61" i="2"/>
  <c r="N61" i="2"/>
  <c r="I64" i="2"/>
  <c r="I63" i="2"/>
  <c r="I62" i="2"/>
  <c r="I61" i="2"/>
  <c r="H64" i="2"/>
  <c r="H63" i="2"/>
  <c r="H62" i="2"/>
  <c r="H61" i="2"/>
  <c r="H60" i="2"/>
  <c r="I60" i="2"/>
  <c r="N60" i="2"/>
  <c r="O60" i="2"/>
  <c r="P60" i="2"/>
  <c r="P211" i="2"/>
  <c r="O211" i="2"/>
  <c r="N211" i="2"/>
  <c r="I211" i="2"/>
  <c r="H211" i="2"/>
  <c r="P210" i="2"/>
  <c r="O210" i="2"/>
  <c r="N210" i="2"/>
  <c r="I210" i="2"/>
  <c r="H210" i="2"/>
  <c r="P209" i="2"/>
  <c r="O209" i="2"/>
  <c r="N209" i="2"/>
  <c r="I209" i="2"/>
  <c r="H209" i="2"/>
  <c r="P208" i="2"/>
  <c r="O208" i="2"/>
  <c r="N208" i="2"/>
  <c r="I208" i="2"/>
  <c r="H208" i="2"/>
  <c r="P207" i="2"/>
  <c r="O207" i="2"/>
  <c r="N207" i="2"/>
  <c r="I207" i="2"/>
  <c r="H207" i="2"/>
  <c r="P206" i="2"/>
  <c r="O206" i="2"/>
  <c r="N206" i="2"/>
  <c r="I206" i="2"/>
  <c r="H206" i="2"/>
  <c r="P205" i="2"/>
  <c r="O205" i="2"/>
  <c r="N205" i="2"/>
  <c r="I205" i="2"/>
  <c r="H205" i="2"/>
  <c r="P204" i="2"/>
  <c r="O204" i="2"/>
  <c r="N204" i="2"/>
  <c r="I204" i="2"/>
  <c r="H204" i="2"/>
  <c r="P203" i="2"/>
  <c r="O203" i="2"/>
  <c r="N203" i="2"/>
  <c r="I203" i="2"/>
  <c r="H203" i="2"/>
  <c r="P202" i="2"/>
  <c r="O202" i="2"/>
  <c r="N202" i="2"/>
  <c r="I202" i="2"/>
  <c r="H202" i="2"/>
  <c r="P201" i="2"/>
  <c r="O201" i="2"/>
  <c r="N201" i="2"/>
  <c r="I201" i="2"/>
  <c r="H201" i="2"/>
  <c r="P200" i="2"/>
  <c r="O200" i="2"/>
  <c r="N200" i="2"/>
  <c r="I200" i="2"/>
  <c r="H200" i="2"/>
  <c r="P192" i="2"/>
  <c r="O192" i="2"/>
  <c r="N192" i="2"/>
  <c r="I192" i="2"/>
  <c r="H192" i="2"/>
  <c r="P191" i="2"/>
  <c r="O191" i="2"/>
  <c r="N191" i="2"/>
  <c r="I191" i="2"/>
  <c r="H191" i="2"/>
  <c r="P190" i="2"/>
  <c r="O190" i="2"/>
  <c r="N190" i="2"/>
  <c r="I190" i="2"/>
  <c r="H190" i="2"/>
  <c r="P189" i="2"/>
  <c r="O189" i="2"/>
  <c r="N189" i="2"/>
  <c r="I189" i="2"/>
  <c r="H189" i="2"/>
  <c r="P188" i="2"/>
  <c r="O188" i="2"/>
  <c r="N188" i="2"/>
  <c r="I188" i="2"/>
  <c r="H188" i="2"/>
  <c r="P187" i="2"/>
  <c r="O187" i="2"/>
  <c r="N187" i="2"/>
  <c r="I187" i="2"/>
  <c r="H187" i="2"/>
  <c r="P186" i="2"/>
  <c r="O186" i="2"/>
  <c r="N186" i="2"/>
  <c r="I186" i="2"/>
  <c r="H186" i="2"/>
  <c r="P185" i="2"/>
  <c r="O185" i="2"/>
  <c r="N185" i="2"/>
  <c r="I185" i="2"/>
  <c r="H185" i="2"/>
  <c r="P184" i="2"/>
  <c r="O184" i="2"/>
  <c r="N184" i="2"/>
  <c r="I184" i="2"/>
  <c r="H184" i="2"/>
  <c r="P183" i="2"/>
  <c r="O183" i="2"/>
  <c r="N183" i="2"/>
  <c r="I183" i="2"/>
  <c r="H183" i="2"/>
  <c r="P182" i="2"/>
  <c r="O182" i="2"/>
  <c r="N182" i="2"/>
  <c r="I182" i="2"/>
  <c r="H182" i="2"/>
  <c r="P181" i="2"/>
  <c r="O181" i="2"/>
  <c r="N181" i="2"/>
  <c r="I181" i="2"/>
  <c r="H181" i="2"/>
  <c r="P173" i="2"/>
  <c r="O173" i="2"/>
  <c r="N173" i="2"/>
  <c r="I173" i="2"/>
  <c r="H173" i="2"/>
  <c r="P172" i="2"/>
  <c r="O172" i="2"/>
  <c r="N172" i="2"/>
  <c r="I172" i="2"/>
  <c r="H172" i="2"/>
  <c r="P171" i="2"/>
  <c r="O171" i="2"/>
  <c r="N171" i="2"/>
  <c r="I171" i="2"/>
  <c r="H171" i="2"/>
  <c r="P170" i="2"/>
  <c r="O170" i="2"/>
  <c r="N170" i="2"/>
  <c r="I170" i="2"/>
  <c r="H170" i="2"/>
  <c r="P169" i="2"/>
  <c r="O169" i="2"/>
  <c r="N169" i="2"/>
  <c r="I169" i="2"/>
  <c r="H169" i="2"/>
  <c r="P168" i="2"/>
  <c r="O168" i="2"/>
  <c r="N168" i="2"/>
  <c r="I168" i="2"/>
  <c r="H168" i="2"/>
  <c r="P167" i="2"/>
  <c r="O167" i="2"/>
  <c r="N167" i="2"/>
  <c r="I167" i="2"/>
  <c r="H167" i="2"/>
  <c r="P166" i="2"/>
  <c r="O166" i="2"/>
  <c r="N166" i="2"/>
  <c r="I166" i="2"/>
  <c r="H166" i="2"/>
  <c r="P165" i="2"/>
  <c r="O165" i="2"/>
  <c r="N165" i="2"/>
  <c r="I165" i="2"/>
  <c r="H165" i="2"/>
  <c r="P164" i="2"/>
  <c r="O164" i="2"/>
  <c r="N164" i="2"/>
  <c r="I164" i="2"/>
  <c r="H164" i="2"/>
  <c r="P163" i="2"/>
  <c r="O163" i="2"/>
  <c r="N163" i="2"/>
  <c r="I163" i="2"/>
  <c r="H163" i="2"/>
  <c r="P162" i="2"/>
  <c r="O162" i="2"/>
  <c r="N162" i="2"/>
  <c r="I162" i="2"/>
  <c r="H162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1" i="2"/>
  <c r="O121" i="2"/>
  <c r="N121" i="2"/>
  <c r="P120" i="2"/>
  <c r="O120" i="2"/>
  <c r="N120" i="2"/>
  <c r="P119" i="2"/>
  <c r="O119" i="2"/>
  <c r="N119" i="2"/>
  <c r="P118" i="2"/>
  <c r="O118" i="2"/>
  <c r="N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P92" i="2"/>
  <c r="O92" i="2"/>
  <c r="N92" i="2"/>
  <c r="P91" i="2"/>
  <c r="O91" i="2"/>
  <c r="N91" i="2"/>
  <c r="H91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P59" i="2"/>
  <c r="O59" i="2"/>
  <c r="N59" i="2"/>
  <c r="I59" i="2"/>
  <c r="H59" i="2"/>
  <c r="P58" i="2"/>
  <c r="O58" i="2"/>
  <c r="N58" i="2"/>
  <c r="I58" i="2"/>
  <c r="H58" i="2"/>
  <c r="P57" i="2"/>
  <c r="O57" i="2"/>
  <c r="N57" i="2"/>
  <c r="I57" i="2"/>
  <c r="H57" i="2"/>
  <c r="P56" i="2"/>
  <c r="O56" i="2"/>
  <c r="N56" i="2"/>
  <c r="I56" i="2"/>
  <c r="H56" i="2"/>
  <c r="P55" i="2"/>
  <c r="O55" i="2"/>
  <c r="N55" i="2"/>
  <c r="I55" i="2"/>
  <c r="H55" i="2"/>
  <c r="P54" i="2"/>
  <c r="O54" i="2"/>
  <c r="N54" i="2"/>
  <c r="I54" i="2"/>
  <c r="H54" i="2"/>
  <c r="P53" i="2"/>
  <c r="O53" i="2"/>
  <c r="N53" i="2"/>
  <c r="I53" i="2"/>
  <c r="H53" i="2"/>
  <c r="P52" i="2"/>
  <c r="O52" i="2"/>
  <c r="N52" i="2"/>
  <c r="I52" i="2"/>
  <c r="H52" i="2"/>
  <c r="P51" i="2"/>
  <c r="O51" i="2"/>
  <c r="N51" i="2"/>
  <c r="I51" i="2"/>
  <c r="H51" i="2"/>
  <c r="P50" i="2"/>
  <c r="O50" i="2"/>
  <c r="N50" i="2"/>
  <c r="I50" i="2"/>
  <c r="H50" i="2"/>
  <c r="P49" i="2"/>
  <c r="O49" i="2"/>
  <c r="N49" i="2"/>
  <c r="I49" i="2"/>
  <c r="H49" i="2"/>
  <c r="W31" i="1"/>
  <c r="S31" i="1"/>
  <c r="N34" i="2"/>
  <c r="O34" i="2"/>
  <c r="P34" i="2"/>
  <c r="N35" i="2"/>
  <c r="O35" i="2"/>
  <c r="P35" i="2"/>
  <c r="N36" i="2"/>
  <c r="O36" i="2"/>
  <c r="P36" i="2"/>
  <c r="N37" i="2"/>
  <c r="O37" i="2"/>
  <c r="P37" i="2"/>
  <c r="H35" i="2"/>
  <c r="H36" i="2"/>
  <c r="H37" i="2"/>
  <c r="H38" i="2"/>
  <c r="H39" i="2"/>
  <c r="H40" i="2"/>
  <c r="H41" i="2"/>
  <c r="H42" i="2"/>
  <c r="H43" i="2"/>
  <c r="H44" i="2"/>
  <c r="H45" i="2"/>
  <c r="H34" i="2"/>
  <c r="P45" i="2"/>
  <c r="O45" i="2"/>
  <c r="N45" i="2"/>
  <c r="I45" i="2"/>
  <c r="P44" i="2"/>
  <c r="O44" i="2"/>
  <c r="N44" i="2"/>
  <c r="I44" i="2"/>
  <c r="P43" i="2"/>
  <c r="O43" i="2"/>
  <c r="N43" i="2"/>
  <c r="I43" i="2"/>
  <c r="P42" i="2"/>
  <c r="O42" i="2"/>
  <c r="N42" i="2"/>
  <c r="I42" i="2"/>
  <c r="P41" i="2"/>
  <c r="O41" i="2"/>
  <c r="N41" i="2"/>
  <c r="I41" i="2"/>
  <c r="P40" i="2"/>
  <c r="O40" i="2"/>
  <c r="N40" i="2"/>
  <c r="I40" i="2"/>
  <c r="P39" i="2"/>
  <c r="O39" i="2"/>
  <c r="N39" i="2"/>
  <c r="I39" i="2"/>
  <c r="P38" i="2"/>
  <c r="O38" i="2"/>
  <c r="N38" i="2"/>
  <c r="I38" i="2"/>
  <c r="I37" i="2"/>
  <c r="I36" i="2"/>
  <c r="I35" i="2"/>
  <c r="I34" i="2"/>
  <c r="Q20" i="2"/>
  <c r="Q21" i="2"/>
  <c r="Q22" i="2"/>
  <c r="Q23" i="2"/>
  <c r="Q24" i="2"/>
  <c r="Q25" i="2"/>
  <c r="Q26" i="2"/>
  <c r="Q27" i="2"/>
  <c r="Q28" i="2"/>
  <c r="Q29" i="2"/>
  <c r="Q30" i="2"/>
  <c r="Q19" i="2"/>
  <c r="N19" i="2"/>
  <c r="I20" i="2"/>
  <c r="I21" i="2"/>
  <c r="I22" i="2"/>
  <c r="I23" i="2"/>
  <c r="I24" i="2"/>
  <c r="I25" i="2"/>
  <c r="I26" i="2"/>
  <c r="I27" i="2"/>
  <c r="I28" i="2"/>
  <c r="I29" i="2"/>
  <c r="I30" i="2"/>
  <c r="I19" i="2"/>
  <c r="H20" i="2"/>
  <c r="H21" i="2"/>
  <c r="H22" i="2"/>
  <c r="H23" i="2"/>
  <c r="H24" i="2"/>
  <c r="H25" i="2"/>
  <c r="H26" i="2"/>
  <c r="H27" i="2"/>
  <c r="H28" i="2"/>
  <c r="H29" i="2"/>
  <c r="H30" i="2"/>
  <c r="H19" i="2"/>
  <c r="H4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P4" i="2"/>
  <c r="O4" i="2"/>
  <c r="N4" i="2"/>
  <c r="I5" i="2"/>
  <c r="I6" i="2"/>
  <c r="I7" i="2"/>
  <c r="I8" i="2"/>
  <c r="I9" i="2"/>
  <c r="I10" i="2"/>
  <c r="I11" i="2"/>
  <c r="I12" i="2"/>
  <c r="I13" i="2"/>
  <c r="I14" i="2"/>
  <c r="I15" i="2"/>
  <c r="I4" i="2"/>
  <c r="H5" i="2"/>
  <c r="H6" i="2"/>
  <c r="H7" i="2"/>
  <c r="H8" i="2"/>
  <c r="H9" i="2"/>
  <c r="H10" i="2"/>
  <c r="H11" i="2"/>
  <c r="H12" i="2"/>
  <c r="H13" i="2"/>
  <c r="H14" i="2"/>
  <c r="H15" i="2"/>
  <c r="S304" i="2" l="1"/>
  <c r="R302" i="2"/>
  <c r="R306" i="2"/>
  <c r="R310" i="2"/>
  <c r="R303" i="2"/>
  <c r="R307" i="2"/>
  <c r="R311" i="2"/>
  <c r="S308" i="2"/>
  <c r="S283" i="2"/>
  <c r="S287" i="2"/>
  <c r="R289" i="2"/>
  <c r="R282" i="2"/>
  <c r="R286" i="2"/>
  <c r="R290" i="2"/>
  <c r="R237" i="2"/>
  <c r="R241" i="2"/>
  <c r="S259" i="2"/>
  <c r="S263" i="2"/>
  <c r="R234" i="2"/>
  <c r="S103" i="2"/>
  <c r="S175" i="2"/>
  <c r="R257" i="2"/>
  <c r="R196" i="2"/>
  <c r="S234" i="2"/>
  <c r="S236" i="2"/>
  <c r="S253" i="2"/>
  <c r="R261" i="2"/>
  <c r="S243" i="2"/>
  <c r="S252" i="2"/>
  <c r="S257" i="2"/>
  <c r="S258" i="2"/>
  <c r="R238" i="2"/>
  <c r="S242" i="2"/>
  <c r="R239" i="2"/>
  <c r="R233" i="2"/>
  <c r="S240" i="2"/>
  <c r="R256" i="2"/>
  <c r="S261" i="2"/>
  <c r="S262" i="2"/>
  <c r="S238" i="2"/>
  <c r="S239" i="2"/>
  <c r="R242" i="2"/>
  <c r="S244" i="2"/>
  <c r="R252" i="2"/>
  <c r="S255" i="2"/>
  <c r="R260" i="2"/>
  <c r="R253" i="2"/>
  <c r="R258" i="2"/>
  <c r="R262" i="2"/>
  <c r="S256" i="2"/>
  <c r="S260" i="2"/>
  <c r="R255" i="2"/>
  <c r="R259" i="2"/>
  <c r="R263" i="2"/>
  <c r="S237" i="2"/>
  <c r="S241" i="2"/>
  <c r="R243" i="2"/>
  <c r="R236" i="2"/>
  <c r="R240" i="2"/>
  <c r="R244" i="2"/>
  <c r="S233" i="2"/>
  <c r="S177" i="2"/>
  <c r="R175" i="2"/>
  <c r="R174" i="2"/>
  <c r="S176" i="2"/>
  <c r="R193" i="2"/>
  <c r="R176" i="2"/>
  <c r="S195" i="2"/>
  <c r="S193" i="2"/>
  <c r="S194" i="2"/>
  <c r="S196" i="2"/>
  <c r="R177" i="2"/>
  <c r="S174" i="2"/>
  <c r="R194" i="2"/>
  <c r="R195" i="2"/>
  <c r="R71" i="2"/>
  <c r="R104" i="2"/>
  <c r="R106" i="2"/>
  <c r="S105" i="2"/>
  <c r="S122" i="2"/>
  <c r="R124" i="2"/>
  <c r="S125" i="2"/>
  <c r="S144" i="2"/>
  <c r="R123" i="2"/>
  <c r="R141" i="2"/>
  <c r="S142" i="2"/>
  <c r="R143" i="2"/>
  <c r="R144" i="2"/>
  <c r="R142" i="2"/>
  <c r="S143" i="2"/>
  <c r="S141" i="2"/>
  <c r="S123" i="2"/>
  <c r="R122" i="2"/>
  <c r="R125" i="2"/>
  <c r="S124" i="2"/>
  <c r="S104" i="2"/>
  <c r="S106" i="2"/>
  <c r="R105" i="2"/>
  <c r="R103" i="2"/>
  <c r="S68" i="2"/>
  <c r="R69" i="2"/>
  <c r="S72" i="2"/>
  <c r="R73" i="2"/>
  <c r="S70" i="2"/>
  <c r="S74" i="2"/>
  <c r="R74" i="2"/>
  <c r="S73" i="2"/>
  <c r="R70" i="2"/>
  <c r="S69" i="2"/>
  <c r="R133" i="2"/>
  <c r="R60" i="2"/>
  <c r="S71" i="2"/>
  <c r="R68" i="2"/>
  <c r="R72" i="2"/>
  <c r="R136" i="2"/>
  <c r="R186" i="2"/>
  <c r="R61" i="2"/>
  <c r="S63" i="2"/>
  <c r="S112" i="2"/>
  <c r="S139" i="2"/>
  <c r="S185" i="2"/>
  <c r="S64" i="2"/>
  <c r="R110" i="2"/>
  <c r="R100" i="2"/>
  <c r="R92" i="2"/>
  <c r="S93" i="2"/>
  <c r="S94" i="2"/>
  <c r="R96" i="2"/>
  <c r="S97" i="2"/>
  <c r="S98" i="2"/>
  <c r="S101" i="2"/>
  <c r="S102" i="2"/>
  <c r="R132" i="2"/>
  <c r="S34" i="2"/>
  <c r="S91" i="2"/>
  <c r="S95" i="2"/>
  <c r="S99" i="2"/>
  <c r="R91" i="2"/>
  <c r="R95" i="2"/>
  <c r="R99" i="2"/>
  <c r="R116" i="2"/>
  <c r="R140" i="2"/>
  <c r="S61" i="2"/>
  <c r="R94" i="2"/>
  <c r="R98" i="2"/>
  <c r="R102" i="2"/>
  <c r="R114" i="2"/>
  <c r="S129" i="2"/>
  <c r="S134" i="2"/>
  <c r="R63" i="2"/>
  <c r="R93" i="2"/>
  <c r="R97" i="2"/>
  <c r="R101" i="2"/>
  <c r="R115" i="2"/>
  <c r="R117" i="2"/>
  <c r="R118" i="2"/>
  <c r="S62" i="2"/>
  <c r="S92" i="2"/>
  <c r="S96" i="2"/>
  <c r="S20" i="2"/>
  <c r="S24" i="2"/>
  <c r="S28" i="2"/>
  <c r="R42" i="2"/>
  <c r="S110" i="2"/>
  <c r="S111" i="2"/>
  <c r="R112" i="2"/>
  <c r="S116" i="2"/>
  <c r="R121" i="2"/>
  <c r="R129" i="2"/>
  <c r="S132" i="2"/>
  <c r="S133" i="2"/>
  <c r="S138" i="2"/>
  <c r="R189" i="2"/>
  <c r="R62" i="2"/>
  <c r="R64" i="2"/>
  <c r="R59" i="2"/>
  <c r="S114" i="2"/>
  <c r="S115" i="2"/>
  <c r="S120" i="2"/>
  <c r="R131" i="2"/>
  <c r="S136" i="2"/>
  <c r="S137" i="2"/>
  <c r="S190" i="2"/>
  <c r="S205" i="2"/>
  <c r="S100" i="2"/>
  <c r="S23" i="2"/>
  <c r="R34" i="2"/>
  <c r="S52" i="2"/>
  <c r="S56" i="2"/>
  <c r="R111" i="2"/>
  <c r="R113" i="2"/>
  <c r="S118" i="2"/>
  <c r="S119" i="2"/>
  <c r="S130" i="2"/>
  <c r="R135" i="2"/>
  <c r="R137" i="2"/>
  <c r="S140" i="2"/>
  <c r="R168" i="2"/>
  <c r="R172" i="2"/>
  <c r="S60" i="2"/>
  <c r="R202" i="2"/>
  <c r="R204" i="2"/>
  <c r="R210" i="2"/>
  <c r="R201" i="2"/>
  <c r="S203" i="2"/>
  <c r="R209" i="2"/>
  <c r="S211" i="2"/>
  <c r="S200" i="2"/>
  <c r="S208" i="2"/>
  <c r="S201" i="2"/>
  <c r="S204" i="2"/>
  <c r="R206" i="2"/>
  <c r="S209" i="2"/>
  <c r="R200" i="2"/>
  <c r="R205" i="2"/>
  <c r="S207" i="2"/>
  <c r="R208" i="2"/>
  <c r="S182" i="2"/>
  <c r="R181" i="2"/>
  <c r="R187" i="2"/>
  <c r="S188" i="2"/>
  <c r="S181" i="2"/>
  <c r="R183" i="2"/>
  <c r="S186" i="2"/>
  <c r="S189" i="2"/>
  <c r="R191" i="2"/>
  <c r="R182" i="2"/>
  <c r="S184" i="2"/>
  <c r="R185" i="2"/>
  <c r="R190" i="2"/>
  <c r="S192" i="2"/>
  <c r="S165" i="2"/>
  <c r="S169" i="2"/>
  <c r="S162" i="2"/>
  <c r="S171" i="2"/>
  <c r="S202" i="2"/>
  <c r="S210" i="2"/>
  <c r="R203" i="2"/>
  <c r="R207" i="2"/>
  <c r="R211" i="2"/>
  <c r="S206" i="2"/>
  <c r="S183" i="2"/>
  <c r="R184" i="2"/>
  <c r="R188" i="2"/>
  <c r="R192" i="2"/>
  <c r="S187" i="2"/>
  <c r="S191" i="2"/>
  <c r="R167" i="2"/>
  <c r="R169" i="2"/>
  <c r="R173" i="2"/>
  <c r="S163" i="2"/>
  <c r="R166" i="2"/>
  <c r="S173" i="2"/>
  <c r="R163" i="2"/>
  <c r="R164" i="2"/>
  <c r="R165" i="2"/>
  <c r="S167" i="2"/>
  <c r="S170" i="2"/>
  <c r="R171" i="2"/>
  <c r="S166" i="2"/>
  <c r="S164" i="2"/>
  <c r="S168" i="2"/>
  <c r="S172" i="2"/>
  <c r="R162" i="2"/>
  <c r="R170" i="2"/>
  <c r="S131" i="2"/>
  <c r="R130" i="2"/>
  <c r="R134" i="2"/>
  <c r="R138" i="2"/>
  <c r="S135" i="2"/>
  <c r="R139" i="2"/>
  <c r="S121" i="2"/>
  <c r="R119" i="2"/>
  <c r="S113" i="2"/>
  <c r="S117" i="2"/>
  <c r="R120" i="2"/>
  <c r="R21" i="2"/>
  <c r="S25" i="2"/>
  <c r="S27" i="2"/>
  <c r="S29" i="2"/>
  <c r="R36" i="2"/>
  <c r="S19" i="2"/>
  <c r="S37" i="2"/>
  <c r="S22" i="2"/>
  <c r="S26" i="2"/>
  <c r="S30" i="2"/>
  <c r="S21" i="2"/>
  <c r="R37" i="2"/>
  <c r="R58" i="2"/>
  <c r="S49" i="2"/>
  <c r="S53" i="2"/>
  <c r="S57" i="2"/>
  <c r="S50" i="2"/>
  <c r="S54" i="2"/>
  <c r="S58" i="2"/>
  <c r="S51" i="2"/>
  <c r="R55" i="2"/>
  <c r="R51" i="2"/>
  <c r="R54" i="2"/>
  <c r="R56" i="2"/>
  <c r="R50" i="2"/>
  <c r="R53" i="2"/>
  <c r="S55" i="2"/>
  <c r="S59" i="2"/>
  <c r="R49" i="2"/>
  <c r="R57" i="2"/>
  <c r="R52" i="2"/>
  <c r="R29" i="2"/>
  <c r="R19" i="2"/>
  <c r="R27" i="2"/>
  <c r="R23" i="2"/>
  <c r="R30" i="2"/>
  <c r="R26" i="2"/>
  <c r="R22" i="2"/>
  <c r="R35" i="2"/>
  <c r="R25" i="2"/>
  <c r="R28" i="2"/>
  <c r="R24" i="2"/>
  <c r="R20" i="2"/>
  <c r="S44" i="2"/>
  <c r="S35" i="2"/>
  <c r="S36" i="2"/>
  <c r="R38" i="2"/>
  <c r="S43" i="2"/>
  <c r="R41" i="2"/>
  <c r="R40" i="2"/>
  <c r="S42" i="2"/>
  <c r="R45" i="2"/>
  <c r="R39" i="2"/>
  <c r="R44" i="2"/>
  <c r="R43" i="2"/>
  <c r="S45" i="2"/>
  <c r="S41" i="2"/>
  <c r="S40" i="2"/>
  <c r="S39" i="2"/>
  <c r="S38" i="2"/>
  <c r="R13" i="2"/>
  <c r="S15" i="2"/>
  <c r="S10" i="2"/>
  <c r="S14" i="2"/>
  <c r="S6" i="2"/>
  <c r="S11" i="2"/>
  <c r="R5" i="2"/>
  <c r="R7" i="2"/>
  <c r="S7" i="2"/>
  <c r="R15" i="2"/>
  <c r="S12" i="2"/>
  <c r="S9" i="2"/>
  <c r="R4" i="2"/>
  <c r="R10" i="2"/>
  <c r="R8" i="2"/>
  <c r="R14" i="2"/>
  <c r="R6" i="2"/>
  <c r="R12" i="2"/>
  <c r="S4" i="2"/>
  <c r="S8" i="2"/>
  <c r="R11" i="2"/>
  <c r="R9" i="2"/>
  <c r="S13" i="2"/>
  <c r="S5" i="2"/>
  <c r="X258" i="1"/>
  <c r="T258" i="1"/>
  <c r="S258" i="1"/>
  <c r="W258" i="1" s="1"/>
  <c r="T257" i="1"/>
  <c r="S257" i="1"/>
  <c r="T256" i="1"/>
  <c r="W256" i="1" s="1"/>
  <c r="S256" i="1"/>
  <c r="X256" i="1" s="1"/>
  <c r="T255" i="1"/>
  <c r="S255" i="1"/>
  <c r="W255" i="1" s="1"/>
  <c r="X254" i="1"/>
  <c r="T254" i="1"/>
  <c r="S254" i="1"/>
  <c r="W254" i="1" s="1"/>
  <c r="T253" i="1"/>
  <c r="S253" i="1"/>
  <c r="T252" i="1"/>
  <c r="W252" i="1" s="1"/>
  <c r="S252" i="1"/>
  <c r="X252" i="1" s="1"/>
  <c r="T251" i="1"/>
  <c r="S251" i="1"/>
  <c r="W251" i="1" s="1"/>
  <c r="X250" i="1"/>
  <c r="T250" i="1"/>
  <c r="S250" i="1"/>
  <c r="W250" i="1" s="1"/>
  <c r="U249" i="1"/>
  <c r="T249" i="1"/>
  <c r="S249" i="1"/>
  <c r="U248" i="1"/>
  <c r="T248" i="1"/>
  <c r="S248" i="1"/>
  <c r="U247" i="1"/>
  <c r="W247" i="1" s="1"/>
  <c r="T247" i="1"/>
  <c r="S247" i="1"/>
  <c r="X247" i="1" s="1"/>
  <c r="U246" i="1"/>
  <c r="T246" i="1"/>
  <c r="S246" i="1"/>
  <c r="U245" i="1"/>
  <c r="T245" i="1"/>
  <c r="S245" i="1"/>
  <c r="X245" i="1" s="1"/>
  <c r="U244" i="1"/>
  <c r="T244" i="1"/>
  <c r="S244" i="1"/>
  <c r="T243" i="1"/>
  <c r="S243" i="1"/>
  <c r="X242" i="1"/>
  <c r="W242" i="1"/>
  <c r="T242" i="1"/>
  <c r="S242" i="1"/>
  <c r="T241" i="1"/>
  <c r="S241" i="1"/>
  <c r="X241" i="1" s="1"/>
  <c r="U213" i="1"/>
  <c r="T213" i="1"/>
  <c r="S213" i="1"/>
  <c r="X213" i="1" s="1"/>
  <c r="U212" i="1"/>
  <c r="T212" i="1"/>
  <c r="S212" i="1"/>
  <c r="X212" i="1" s="1"/>
  <c r="U211" i="1"/>
  <c r="T211" i="1"/>
  <c r="S211" i="1"/>
  <c r="W211" i="1" s="1"/>
  <c r="U210" i="1"/>
  <c r="T210" i="1"/>
  <c r="S210" i="1"/>
  <c r="U209" i="1"/>
  <c r="T209" i="1"/>
  <c r="S209" i="1"/>
  <c r="U208" i="1"/>
  <c r="X208" i="1" s="1"/>
  <c r="T208" i="1"/>
  <c r="S208" i="1"/>
  <c r="U207" i="1"/>
  <c r="T207" i="1"/>
  <c r="W207" i="1" s="1"/>
  <c r="S207" i="1"/>
  <c r="U206" i="1"/>
  <c r="T206" i="1"/>
  <c r="S206" i="1"/>
  <c r="X206" i="1" s="1"/>
  <c r="U205" i="1"/>
  <c r="T205" i="1"/>
  <c r="S205" i="1"/>
  <c r="X205" i="1" s="1"/>
  <c r="U204" i="1"/>
  <c r="T204" i="1"/>
  <c r="S204" i="1"/>
  <c r="X204" i="1" s="1"/>
  <c r="U203" i="1"/>
  <c r="T203" i="1"/>
  <c r="S203" i="1"/>
  <c r="W203" i="1" s="1"/>
  <c r="U202" i="1"/>
  <c r="X202" i="1" s="1"/>
  <c r="T202" i="1"/>
  <c r="S202" i="1"/>
  <c r="U201" i="1"/>
  <c r="T201" i="1"/>
  <c r="S201" i="1"/>
  <c r="U199" i="1"/>
  <c r="T199" i="1"/>
  <c r="S199" i="1"/>
  <c r="X199" i="1" s="1"/>
  <c r="U198" i="1"/>
  <c r="T198" i="1"/>
  <c r="S198" i="1"/>
  <c r="X198" i="1" s="1"/>
  <c r="U195" i="1"/>
  <c r="T195" i="1"/>
  <c r="S195" i="1"/>
  <c r="X195" i="1" s="1"/>
  <c r="U194" i="1"/>
  <c r="T194" i="1"/>
  <c r="S194" i="1"/>
  <c r="X194" i="1" s="1"/>
  <c r="U193" i="1"/>
  <c r="T193" i="1"/>
  <c r="S193" i="1"/>
  <c r="X193" i="1" s="1"/>
  <c r="U192" i="1"/>
  <c r="T192" i="1"/>
  <c r="S192" i="1"/>
  <c r="U191" i="1"/>
  <c r="T191" i="1"/>
  <c r="S191" i="1"/>
  <c r="U190" i="1"/>
  <c r="T190" i="1"/>
  <c r="S190" i="1"/>
  <c r="X190" i="1" s="1"/>
  <c r="U189" i="1"/>
  <c r="T189" i="1"/>
  <c r="S189" i="1"/>
  <c r="W189" i="1" s="1"/>
  <c r="U188" i="1"/>
  <c r="T188" i="1"/>
  <c r="S188" i="1"/>
  <c r="U187" i="1"/>
  <c r="T187" i="1"/>
  <c r="S187" i="1"/>
  <c r="W186" i="1"/>
  <c r="U186" i="1"/>
  <c r="T186" i="1"/>
  <c r="S186" i="1"/>
  <c r="X186" i="1" s="1"/>
  <c r="U185" i="1"/>
  <c r="T185" i="1"/>
  <c r="S185" i="1"/>
  <c r="U184" i="1"/>
  <c r="T184" i="1"/>
  <c r="S184" i="1"/>
  <c r="U183" i="1"/>
  <c r="T183" i="1"/>
  <c r="S183" i="1"/>
  <c r="U181" i="1"/>
  <c r="T181" i="1"/>
  <c r="S181" i="1"/>
  <c r="X181" i="1" s="1"/>
  <c r="X180" i="1"/>
  <c r="U180" i="1"/>
  <c r="T180" i="1"/>
  <c r="S180" i="1"/>
  <c r="W180" i="1" s="1"/>
  <c r="U177" i="1"/>
  <c r="T177" i="1"/>
  <c r="S177" i="1"/>
  <c r="U176" i="1"/>
  <c r="T176" i="1"/>
  <c r="S176" i="1"/>
  <c r="U175" i="1"/>
  <c r="W175" i="1" s="1"/>
  <c r="T175" i="1"/>
  <c r="S175" i="1"/>
  <c r="X175" i="1" s="1"/>
  <c r="U174" i="1"/>
  <c r="T174" i="1"/>
  <c r="S174" i="1"/>
  <c r="U173" i="1"/>
  <c r="T173" i="1"/>
  <c r="S173" i="1"/>
  <c r="X173" i="1" s="1"/>
  <c r="U172" i="1"/>
  <c r="T172" i="1"/>
  <c r="S172" i="1"/>
  <c r="U171" i="1"/>
  <c r="T171" i="1"/>
  <c r="S171" i="1"/>
  <c r="U170" i="1"/>
  <c r="T170" i="1"/>
  <c r="X170" i="1" s="1"/>
  <c r="S170" i="1"/>
  <c r="U169" i="1"/>
  <c r="T169" i="1"/>
  <c r="W169" i="1" s="1"/>
  <c r="S169" i="1"/>
  <c r="U168" i="1"/>
  <c r="T168" i="1"/>
  <c r="S168" i="1"/>
  <c r="X168" i="1" s="1"/>
  <c r="U167" i="1"/>
  <c r="T167" i="1"/>
  <c r="S167" i="1"/>
  <c r="X167" i="1" s="1"/>
  <c r="U166" i="1"/>
  <c r="T166" i="1"/>
  <c r="S166" i="1"/>
  <c r="X166" i="1" s="1"/>
  <c r="U165" i="1"/>
  <c r="T165" i="1"/>
  <c r="S165" i="1"/>
  <c r="X165" i="1" s="1"/>
  <c r="U164" i="1"/>
  <c r="W164" i="1" s="1"/>
  <c r="T164" i="1"/>
  <c r="S164" i="1"/>
  <c r="U163" i="1"/>
  <c r="T163" i="1"/>
  <c r="S163" i="1"/>
  <c r="U162" i="1"/>
  <c r="T162" i="1"/>
  <c r="S162" i="1"/>
  <c r="X162" i="1" s="1"/>
  <c r="U159" i="1"/>
  <c r="T159" i="1"/>
  <c r="S159" i="1"/>
  <c r="U158" i="1"/>
  <c r="T158" i="1"/>
  <c r="S158" i="1"/>
  <c r="X158" i="1" s="1"/>
  <c r="U157" i="1"/>
  <c r="T157" i="1"/>
  <c r="S157" i="1"/>
  <c r="X157" i="1" s="1"/>
  <c r="U156" i="1"/>
  <c r="T156" i="1"/>
  <c r="S156" i="1"/>
  <c r="X156" i="1" s="1"/>
  <c r="U155" i="1"/>
  <c r="T155" i="1"/>
  <c r="S155" i="1"/>
  <c r="U154" i="1"/>
  <c r="T154" i="1"/>
  <c r="S154" i="1"/>
  <c r="U153" i="1"/>
  <c r="T153" i="1"/>
  <c r="S153" i="1"/>
  <c r="X153" i="1" s="1"/>
  <c r="U152" i="1"/>
  <c r="T152" i="1"/>
  <c r="S152" i="1"/>
  <c r="W152" i="1" s="1"/>
  <c r="U151" i="1"/>
  <c r="T151" i="1"/>
  <c r="S151" i="1"/>
  <c r="U150" i="1"/>
  <c r="T150" i="1"/>
  <c r="S150" i="1"/>
  <c r="W149" i="1"/>
  <c r="U149" i="1"/>
  <c r="T149" i="1"/>
  <c r="S149" i="1"/>
  <c r="X149" i="1" s="1"/>
  <c r="U148" i="1"/>
  <c r="T148" i="1"/>
  <c r="S148" i="1"/>
  <c r="U147" i="1"/>
  <c r="T147" i="1"/>
  <c r="S147" i="1"/>
  <c r="U146" i="1"/>
  <c r="T146" i="1"/>
  <c r="S146" i="1"/>
  <c r="U145" i="1"/>
  <c r="T145" i="1"/>
  <c r="S145" i="1"/>
  <c r="X144" i="1"/>
  <c r="U144" i="1"/>
  <c r="T144" i="1"/>
  <c r="S144" i="1"/>
  <c r="W144" i="1" s="1"/>
  <c r="U141" i="1"/>
  <c r="T141" i="1"/>
  <c r="S141" i="1"/>
  <c r="U140" i="1"/>
  <c r="T140" i="1"/>
  <c r="S140" i="1"/>
  <c r="U139" i="1"/>
  <c r="T139" i="1"/>
  <c r="S139" i="1"/>
  <c r="W139" i="1" s="1"/>
  <c r="U138" i="1"/>
  <c r="T138" i="1"/>
  <c r="S138" i="1"/>
  <c r="U137" i="1"/>
  <c r="T137" i="1"/>
  <c r="S137" i="1"/>
  <c r="X137" i="1" s="1"/>
  <c r="U136" i="1"/>
  <c r="W136" i="1" s="1"/>
  <c r="T136" i="1"/>
  <c r="S136" i="1"/>
  <c r="U135" i="1"/>
  <c r="T135" i="1"/>
  <c r="S135" i="1"/>
  <c r="U134" i="1"/>
  <c r="T134" i="1"/>
  <c r="S134" i="1"/>
  <c r="U133" i="1"/>
  <c r="T133" i="1"/>
  <c r="W133" i="1" s="1"/>
  <c r="S133" i="1"/>
  <c r="U132" i="1"/>
  <c r="T132" i="1"/>
  <c r="S132" i="1"/>
  <c r="X132" i="1" s="1"/>
  <c r="U131" i="1"/>
  <c r="T131" i="1"/>
  <c r="S131" i="1"/>
  <c r="X131" i="1" s="1"/>
  <c r="U130" i="1"/>
  <c r="T130" i="1"/>
  <c r="S130" i="1"/>
  <c r="X130" i="1" s="1"/>
  <c r="U129" i="1"/>
  <c r="T129" i="1"/>
  <c r="S129" i="1"/>
  <c r="U128" i="1"/>
  <c r="X128" i="1" s="1"/>
  <c r="T128" i="1"/>
  <c r="S128" i="1"/>
  <c r="U127" i="1"/>
  <c r="T127" i="1"/>
  <c r="S127" i="1"/>
  <c r="U126" i="1"/>
  <c r="T126" i="1"/>
  <c r="S126" i="1"/>
  <c r="X126" i="1" s="1"/>
  <c r="U123" i="1"/>
  <c r="T123" i="1"/>
  <c r="S123" i="1"/>
  <c r="U122" i="1"/>
  <c r="T122" i="1"/>
  <c r="S122" i="1"/>
  <c r="X122" i="1" s="1"/>
  <c r="U121" i="1"/>
  <c r="T121" i="1"/>
  <c r="S121" i="1"/>
  <c r="X121" i="1" s="1"/>
  <c r="U120" i="1"/>
  <c r="T120" i="1"/>
  <c r="S120" i="1"/>
  <c r="X120" i="1" s="1"/>
  <c r="U119" i="1"/>
  <c r="T119" i="1"/>
  <c r="S119" i="1"/>
  <c r="U118" i="1"/>
  <c r="T118" i="1"/>
  <c r="S118" i="1"/>
  <c r="U117" i="1"/>
  <c r="T117" i="1"/>
  <c r="S117" i="1"/>
  <c r="X117" i="1" s="1"/>
  <c r="U116" i="1"/>
  <c r="T116" i="1"/>
  <c r="S116" i="1"/>
  <c r="W116" i="1" s="1"/>
  <c r="U115" i="1"/>
  <c r="T115" i="1"/>
  <c r="S115" i="1"/>
  <c r="U114" i="1"/>
  <c r="T114" i="1"/>
  <c r="S114" i="1"/>
  <c r="W113" i="1"/>
  <c r="U113" i="1"/>
  <c r="T113" i="1"/>
  <c r="S113" i="1"/>
  <c r="X113" i="1" s="1"/>
  <c r="U112" i="1"/>
  <c r="T112" i="1"/>
  <c r="S112" i="1"/>
  <c r="U111" i="1"/>
  <c r="T111" i="1"/>
  <c r="S111" i="1"/>
  <c r="U110" i="1"/>
  <c r="T110" i="1"/>
  <c r="S110" i="1"/>
  <c r="U109" i="1"/>
  <c r="T109" i="1"/>
  <c r="S109" i="1"/>
  <c r="X108" i="1"/>
  <c r="U108" i="1"/>
  <c r="T108" i="1"/>
  <c r="S108" i="1"/>
  <c r="U105" i="1"/>
  <c r="T105" i="1"/>
  <c r="S105" i="1"/>
  <c r="U104" i="1"/>
  <c r="T104" i="1"/>
  <c r="S104" i="1"/>
  <c r="U103" i="1"/>
  <c r="T103" i="1"/>
  <c r="S103" i="1"/>
  <c r="W103" i="1" s="1"/>
  <c r="U102" i="1"/>
  <c r="T102" i="1"/>
  <c r="S102" i="1"/>
  <c r="U101" i="1"/>
  <c r="T101" i="1"/>
  <c r="S101" i="1"/>
  <c r="X101" i="1" s="1"/>
  <c r="U100" i="1"/>
  <c r="X100" i="1" s="1"/>
  <c r="T100" i="1"/>
  <c r="S100" i="1"/>
  <c r="U99" i="1"/>
  <c r="T99" i="1"/>
  <c r="S99" i="1"/>
  <c r="U98" i="1"/>
  <c r="T98" i="1"/>
  <c r="S98" i="1"/>
  <c r="U97" i="1"/>
  <c r="T97" i="1"/>
  <c r="W97" i="1" s="1"/>
  <c r="S97" i="1"/>
  <c r="U96" i="1"/>
  <c r="T96" i="1"/>
  <c r="S96" i="1"/>
  <c r="X96" i="1" s="1"/>
  <c r="U95" i="1"/>
  <c r="T95" i="1"/>
  <c r="S95" i="1"/>
  <c r="X95" i="1" s="1"/>
  <c r="U94" i="1"/>
  <c r="T94" i="1"/>
  <c r="S94" i="1"/>
  <c r="X94" i="1" s="1"/>
  <c r="U93" i="1"/>
  <c r="T93" i="1"/>
  <c r="S93" i="1"/>
  <c r="U92" i="1"/>
  <c r="W92" i="1" s="1"/>
  <c r="T92" i="1"/>
  <c r="S92" i="1"/>
  <c r="U91" i="1"/>
  <c r="T91" i="1"/>
  <c r="S91" i="1"/>
  <c r="U90" i="1"/>
  <c r="T90" i="1"/>
  <c r="S90" i="1"/>
  <c r="X90" i="1" s="1"/>
  <c r="U87" i="1"/>
  <c r="T87" i="1"/>
  <c r="S87" i="1"/>
  <c r="U86" i="1"/>
  <c r="T86" i="1"/>
  <c r="S86" i="1"/>
  <c r="U85" i="1"/>
  <c r="T85" i="1"/>
  <c r="S85" i="1"/>
  <c r="X85" i="1" s="1"/>
  <c r="U84" i="1"/>
  <c r="T84" i="1"/>
  <c r="S84" i="1"/>
  <c r="U83" i="1"/>
  <c r="T83" i="1"/>
  <c r="S83" i="1"/>
  <c r="U82" i="1"/>
  <c r="T82" i="1"/>
  <c r="S82" i="1"/>
  <c r="U81" i="1"/>
  <c r="T81" i="1"/>
  <c r="S81" i="1"/>
  <c r="X81" i="1" s="1"/>
  <c r="U80" i="1"/>
  <c r="T80" i="1"/>
  <c r="S80" i="1"/>
  <c r="W80" i="1" s="1"/>
  <c r="U79" i="1"/>
  <c r="T79" i="1"/>
  <c r="W79" i="1" s="1"/>
  <c r="S79" i="1"/>
  <c r="X79" i="1" s="1"/>
  <c r="U78" i="1"/>
  <c r="T78" i="1"/>
  <c r="S78" i="1"/>
  <c r="W77" i="1"/>
  <c r="U77" i="1"/>
  <c r="T77" i="1"/>
  <c r="S77" i="1"/>
  <c r="X77" i="1" s="1"/>
  <c r="U76" i="1"/>
  <c r="T76" i="1"/>
  <c r="S76" i="1"/>
  <c r="AI75" i="1"/>
  <c r="AH75" i="1"/>
  <c r="U75" i="1"/>
  <c r="T75" i="1"/>
  <c r="S75" i="1"/>
  <c r="X75" i="1" s="1"/>
  <c r="AI74" i="1"/>
  <c r="AH74" i="1"/>
  <c r="U74" i="1"/>
  <c r="T74" i="1"/>
  <c r="S74" i="1"/>
  <c r="AI73" i="1"/>
  <c r="AH73" i="1"/>
  <c r="U73" i="1"/>
  <c r="T73" i="1"/>
  <c r="X73" i="1" s="1"/>
  <c r="S73" i="1"/>
  <c r="AI72" i="1"/>
  <c r="AH72" i="1"/>
  <c r="U72" i="1"/>
  <c r="T72" i="1"/>
  <c r="S72" i="1"/>
  <c r="X72" i="1" s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U60" i="1"/>
  <c r="T60" i="1"/>
  <c r="S60" i="1"/>
  <c r="U59" i="1"/>
  <c r="T59" i="1"/>
  <c r="S59" i="1"/>
  <c r="U58" i="1"/>
  <c r="T58" i="1"/>
  <c r="S58" i="1"/>
  <c r="X58" i="1" s="1"/>
  <c r="U57" i="1"/>
  <c r="T57" i="1"/>
  <c r="S57" i="1"/>
  <c r="X57" i="1" s="1"/>
  <c r="AI56" i="1"/>
  <c r="AH56" i="1"/>
  <c r="U56" i="1"/>
  <c r="T56" i="1"/>
  <c r="S56" i="1"/>
  <c r="X56" i="1" s="1"/>
  <c r="AI55" i="1"/>
  <c r="AH55" i="1"/>
  <c r="U55" i="1"/>
  <c r="T55" i="1"/>
  <c r="S55" i="1"/>
  <c r="X55" i="1" s="1"/>
  <c r="AI54" i="1"/>
  <c r="AH54" i="1"/>
  <c r="U54" i="1"/>
  <c r="T54" i="1"/>
  <c r="S54" i="1"/>
  <c r="AI53" i="1"/>
  <c r="AH53" i="1"/>
  <c r="U53" i="1"/>
  <c r="X53" i="1" s="1"/>
  <c r="T53" i="1"/>
  <c r="S53" i="1"/>
  <c r="W53" i="1" s="1"/>
  <c r="AI52" i="1"/>
  <c r="AH52" i="1"/>
  <c r="U52" i="1"/>
  <c r="T52" i="1"/>
  <c r="W52" i="1" s="1"/>
  <c r="S52" i="1"/>
  <c r="X52" i="1" s="1"/>
  <c r="AI51" i="1"/>
  <c r="AH51" i="1"/>
  <c r="U51" i="1"/>
  <c r="T51" i="1"/>
  <c r="S51" i="1"/>
  <c r="AI50" i="1"/>
  <c r="AH50" i="1"/>
  <c r="U50" i="1"/>
  <c r="T50" i="1"/>
  <c r="S50" i="1"/>
  <c r="AI49" i="1"/>
  <c r="AH49" i="1"/>
  <c r="U49" i="1"/>
  <c r="T49" i="1"/>
  <c r="S49" i="1"/>
  <c r="X49" i="1" s="1"/>
  <c r="AI48" i="1"/>
  <c r="AH48" i="1"/>
  <c r="U48" i="1"/>
  <c r="T48" i="1"/>
  <c r="S48" i="1"/>
  <c r="AI47" i="1"/>
  <c r="AH47" i="1"/>
  <c r="U47" i="1"/>
  <c r="T47" i="1"/>
  <c r="S47" i="1"/>
  <c r="X47" i="1" s="1"/>
  <c r="AI46" i="1"/>
  <c r="AH46" i="1"/>
  <c r="U46" i="1"/>
  <c r="T46" i="1"/>
  <c r="S46" i="1"/>
  <c r="X46" i="1" s="1"/>
  <c r="AI45" i="1"/>
  <c r="AH45" i="1"/>
  <c r="U45" i="1"/>
  <c r="T45" i="1"/>
  <c r="X45" i="1" s="1"/>
  <c r="S45" i="1"/>
  <c r="AI44" i="1"/>
  <c r="AH44" i="1"/>
  <c r="AI43" i="1"/>
  <c r="AH43" i="1"/>
  <c r="AI42" i="1"/>
  <c r="AH42" i="1"/>
  <c r="U42" i="1"/>
  <c r="T42" i="1"/>
  <c r="S42" i="1"/>
  <c r="X42" i="1" s="1"/>
  <c r="AI41" i="1"/>
  <c r="AH41" i="1"/>
  <c r="U41" i="1"/>
  <c r="T41" i="1"/>
  <c r="S41" i="1"/>
  <c r="X41" i="1" s="1"/>
  <c r="U40" i="1"/>
  <c r="T40" i="1"/>
  <c r="S40" i="1"/>
  <c r="W40" i="1" s="1"/>
  <c r="U39" i="1"/>
  <c r="T39" i="1"/>
  <c r="S39" i="1"/>
  <c r="X39" i="1" s="1"/>
  <c r="U38" i="1"/>
  <c r="T38" i="1"/>
  <c r="S38" i="1"/>
  <c r="X38" i="1" s="1"/>
  <c r="AI37" i="1"/>
  <c r="AH37" i="1"/>
  <c r="U37" i="1"/>
  <c r="T37" i="1"/>
  <c r="S37" i="1"/>
  <c r="AI36" i="1"/>
  <c r="AH36" i="1"/>
  <c r="U36" i="1"/>
  <c r="T36" i="1"/>
  <c r="S36" i="1"/>
  <c r="X36" i="1" s="1"/>
  <c r="AI35" i="1"/>
  <c r="AH35" i="1"/>
  <c r="U35" i="1"/>
  <c r="T35" i="1"/>
  <c r="S35" i="1"/>
  <c r="AI34" i="1"/>
  <c r="AH34" i="1"/>
  <c r="U34" i="1"/>
  <c r="T34" i="1"/>
  <c r="W34" i="1" s="1"/>
  <c r="S34" i="1"/>
  <c r="AI33" i="1"/>
  <c r="AH33" i="1"/>
  <c r="U33" i="1"/>
  <c r="T33" i="1"/>
  <c r="S33" i="1"/>
  <c r="X33" i="1" s="1"/>
  <c r="AI32" i="1"/>
  <c r="AH32" i="1"/>
  <c r="U32" i="1"/>
  <c r="T32" i="1"/>
  <c r="S32" i="1"/>
  <c r="X32" i="1" s="1"/>
  <c r="AI31" i="1"/>
  <c r="AH31" i="1"/>
  <c r="U31" i="1"/>
  <c r="T31" i="1"/>
  <c r="X31" i="1"/>
  <c r="AI30" i="1"/>
  <c r="AH30" i="1"/>
  <c r="AI29" i="1"/>
  <c r="AH29" i="1"/>
  <c r="AI28" i="1"/>
  <c r="AH28" i="1"/>
  <c r="AI27" i="1"/>
  <c r="AH27" i="1"/>
  <c r="V27" i="1"/>
  <c r="U27" i="1"/>
  <c r="T27" i="1"/>
  <c r="S27" i="1"/>
  <c r="X27" i="1" s="1"/>
  <c r="AI26" i="1"/>
  <c r="AH26" i="1"/>
  <c r="V26" i="1"/>
  <c r="U26" i="1"/>
  <c r="T26" i="1"/>
  <c r="S26" i="1"/>
  <c r="X26" i="1" s="1"/>
  <c r="AI25" i="1"/>
  <c r="AH25" i="1"/>
  <c r="V25" i="1"/>
  <c r="U25" i="1"/>
  <c r="T25" i="1"/>
  <c r="S25" i="1"/>
  <c r="X25" i="1" s="1"/>
  <c r="AI24" i="1"/>
  <c r="AH24" i="1"/>
  <c r="V24" i="1"/>
  <c r="U24" i="1"/>
  <c r="T24" i="1"/>
  <c r="S24" i="1"/>
  <c r="X24" i="1" s="1"/>
  <c r="AI23" i="1"/>
  <c r="AH23" i="1"/>
  <c r="V23" i="1"/>
  <c r="U23" i="1"/>
  <c r="T23" i="1"/>
  <c r="S23" i="1"/>
  <c r="X23" i="1" s="1"/>
  <c r="AI22" i="1"/>
  <c r="AH22" i="1"/>
  <c r="V22" i="1"/>
  <c r="U22" i="1"/>
  <c r="T22" i="1"/>
  <c r="S22" i="1"/>
  <c r="X22" i="1" s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X18" i="1" s="1"/>
  <c r="S18" i="1"/>
  <c r="W18" i="1" s="1"/>
  <c r="AI17" i="1"/>
  <c r="AH17" i="1"/>
  <c r="V17" i="1"/>
  <c r="U17" i="1"/>
  <c r="T17" i="1"/>
  <c r="S17" i="1"/>
  <c r="X17" i="1" s="1"/>
  <c r="AI16" i="1"/>
  <c r="AH16" i="1"/>
  <c r="V16" i="1"/>
  <c r="U16" i="1"/>
  <c r="T16" i="1"/>
  <c r="S16" i="1"/>
  <c r="X16" i="1" s="1"/>
  <c r="AI15" i="1"/>
  <c r="AH15" i="1"/>
  <c r="AI14" i="1"/>
  <c r="AH14" i="1"/>
  <c r="AI13" i="1"/>
  <c r="AH13" i="1"/>
  <c r="U13" i="1"/>
  <c r="T13" i="1"/>
  <c r="S13" i="1"/>
  <c r="X13" i="1" s="1"/>
  <c r="AI12" i="1"/>
  <c r="AH12" i="1"/>
  <c r="U12" i="1"/>
  <c r="T12" i="1"/>
  <c r="S12" i="1"/>
  <c r="AI11" i="1"/>
  <c r="AH11" i="1"/>
  <c r="U11" i="1"/>
  <c r="T11" i="1"/>
  <c r="S11" i="1"/>
  <c r="X11" i="1" s="1"/>
  <c r="AI10" i="1"/>
  <c r="AH10" i="1"/>
  <c r="W10" i="1"/>
  <c r="U10" i="1"/>
  <c r="T10" i="1"/>
  <c r="S10" i="1"/>
  <c r="X10" i="1" s="1"/>
  <c r="AI9" i="1"/>
  <c r="AH9" i="1"/>
  <c r="U9" i="1"/>
  <c r="T9" i="1"/>
  <c r="S9" i="1"/>
  <c r="X9" i="1" s="1"/>
  <c r="AI8" i="1"/>
  <c r="AH8" i="1"/>
  <c r="U8" i="1"/>
  <c r="X8" i="1" s="1"/>
  <c r="T8" i="1"/>
  <c r="S8" i="1"/>
  <c r="AI7" i="1"/>
  <c r="AH7" i="1"/>
  <c r="U7" i="1"/>
  <c r="T7" i="1"/>
  <c r="S7" i="1"/>
  <c r="X7" i="1" s="1"/>
  <c r="AI6" i="1"/>
  <c r="AH6" i="1"/>
  <c r="U6" i="1"/>
  <c r="T6" i="1"/>
  <c r="S6" i="1"/>
  <c r="AI5" i="1"/>
  <c r="AH5" i="1"/>
  <c r="U5" i="1"/>
  <c r="T5" i="1"/>
  <c r="S5" i="1"/>
  <c r="AI4" i="1"/>
  <c r="AH4" i="1"/>
  <c r="U4" i="1"/>
  <c r="T4" i="1"/>
  <c r="S4" i="1"/>
  <c r="X4" i="1" s="1"/>
  <c r="AI3" i="1"/>
  <c r="AH3" i="1"/>
  <c r="U3" i="1"/>
  <c r="T3" i="1"/>
  <c r="S3" i="1"/>
  <c r="X3" i="1" s="1"/>
  <c r="AI2" i="1"/>
  <c r="AH2" i="1"/>
  <c r="U2" i="1"/>
  <c r="T2" i="1"/>
  <c r="X2" i="1" s="1"/>
  <c r="S2" i="1"/>
  <c r="X6" i="1" l="1"/>
  <c r="W16" i="1"/>
  <c r="W17" i="1"/>
  <c r="W21" i="1"/>
  <c r="W36" i="1"/>
  <c r="W37" i="1"/>
  <c r="X40" i="1"/>
  <c r="W51" i="1"/>
  <c r="X54" i="1"/>
  <c r="W72" i="1"/>
  <c r="W73" i="1"/>
  <c r="X76" i="1"/>
  <c r="X78" i="1"/>
  <c r="X83" i="1"/>
  <c r="W95" i="1"/>
  <c r="W98" i="1"/>
  <c r="X99" i="1"/>
  <c r="X103" i="1"/>
  <c r="X110" i="1"/>
  <c r="X112" i="1"/>
  <c r="X114" i="1"/>
  <c r="X115" i="1"/>
  <c r="X119" i="1"/>
  <c r="W131" i="1"/>
  <c r="W134" i="1"/>
  <c r="X135" i="1"/>
  <c r="X139" i="1"/>
  <c r="X146" i="1"/>
  <c r="X148" i="1"/>
  <c r="X150" i="1"/>
  <c r="X151" i="1"/>
  <c r="X155" i="1"/>
  <c r="W167" i="1"/>
  <c r="W170" i="1"/>
  <c r="X171" i="1"/>
  <c r="X183" i="1"/>
  <c r="X185" i="1"/>
  <c r="X187" i="1"/>
  <c r="W188" i="1"/>
  <c r="X192" i="1"/>
  <c r="X203" i="1"/>
  <c r="W205" i="1"/>
  <c r="W208" i="1"/>
  <c r="X209" i="1"/>
  <c r="W213" i="1"/>
  <c r="X243" i="1"/>
  <c r="X244" i="1"/>
  <c r="X249" i="1"/>
  <c r="W58" i="1"/>
  <c r="X80" i="1"/>
  <c r="W85" i="1"/>
  <c r="W90" i="1"/>
  <c r="X91" i="1"/>
  <c r="X102" i="1"/>
  <c r="X104" i="1"/>
  <c r="W105" i="1"/>
  <c r="X111" i="1"/>
  <c r="X116" i="1"/>
  <c r="W121" i="1"/>
  <c r="W126" i="1"/>
  <c r="X127" i="1"/>
  <c r="X138" i="1"/>
  <c r="X140" i="1"/>
  <c r="X141" i="1"/>
  <c r="X147" i="1"/>
  <c r="X152" i="1"/>
  <c r="W157" i="1"/>
  <c r="W162" i="1"/>
  <c r="X163" i="1"/>
  <c r="X169" i="1"/>
  <c r="X172" i="1"/>
  <c r="X174" i="1"/>
  <c r="X176" i="1"/>
  <c r="X177" i="1"/>
  <c r="X184" i="1"/>
  <c r="X189" i="1"/>
  <c r="W194" i="1"/>
  <c r="W199" i="1"/>
  <c r="X201" i="1"/>
  <c r="X207" i="1"/>
  <c r="X210" i="1"/>
  <c r="X211" i="1"/>
  <c r="W245" i="1"/>
  <c r="X246" i="1"/>
  <c r="X248" i="1"/>
  <c r="W249" i="1"/>
  <c r="X253" i="1"/>
  <c r="W257" i="1"/>
  <c r="W7" i="1"/>
  <c r="W9" i="1"/>
  <c r="X12" i="1"/>
  <c r="X19" i="1"/>
  <c r="X20" i="1"/>
  <c r="W22" i="1"/>
  <c r="W23" i="1"/>
  <c r="W24" i="1"/>
  <c r="W25" i="1"/>
  <c r="W26" i="1"/>
  <c r="W27" i="1"/>
  <c r="X35" i="1"/>
  <c r="W50" i="1"/>
  <c r="X74" i="1"/>
  <c r="W2" i="1"/>
  <c r="X5" i="1"/>
  <c r="X37" i="1"/>
  <c r="W45" i="1"/>
  <c r="X48" i="1"/>
  <c r="X59" i="1"/>
  <c r="X60" i="1"/>
  <c r="W82" i="1"/>
  <c r="X84" i="1"/>
  <c r="X86" i="1"/>
  <c r="W87" i="1"/>
  <c r="X93" i="1"/>
  <c r="X98" i="1"/>
  <c r="W108" i="1"/>
  <c r="X109" i="1"/>
  <c r="X118" i="1"/>
  <c r="W123" i="1"/>
  <c r="X129" i="1"/>
  <c r="X134" i="1"/>
  <c r="X145" i="1"/>
  <c r="X154" i="1"/>
  <c r="W159" i="1"/>
  <c r="X191" i="1"/>
  <c r="W198" i="1"/>
  <c r="W8" i="1"/>
  <c r="W118" i="1"/>
  <c r="W154" i="1"/>
  <c r="W183" i="1"/>
  <c r="W202" i="1"/>
  <c r="X51" i="1"/>
  <c r="W60" i="1"/>
  <c r="X82" i="1"/>
  <c r="W115" i="1"/>
  <c r="W141" i="1"/>
  <c r="W151" i="1"/>
  <c r="X164" i="1"/>
  <c r="W177" i="1"/>
  <c r="W253" i="1"/>
  <c r="W6" i="1"/>
  <c r="X21" i="1"/>
  <c r="W33" i="1"/>
  <c r="X34" i="1"/>
  <c r="W39" i="1"/>
  <c r="W49" i="1"/>
  <c r="X50" i="1"/>
  <c r="W57" i="1"/>
  <c r="W76" i="1"/>
  <c r="W84" i="1"/>
  <c r="X87" i="1"/>
  <c r="W94" i="1"/>
  <c r="X97" i="1"/>
  <c r="W102" i="1"/>
  <c r="X105" i="1"/>
  <c r="W112" i="1"/>
  <c r="W120" i="1"/>
  <c r="X123" i="1"/>
  <c r="W130" i="1"/>
  <c r="X133" i="1"/>
  <c r="W138" i="1"/>
  <c r="W148" i="1"/>
  <c r="W156" i="1"/>
  <c r="X159" i="1"/>
  <c r="W166" i="1"/>
  <c r="W174" i="1"/>
  <c r="W185" i="1"/>
  <c r="X188" i="1"/>
  <c r="W193" i="1"/>
  <c r="W204" i="1"/>
  <c r="W212" i="1"/>
  <c r="W246" i="1"/>
  <c r="X251" i="1"/>
  <c r="X255" i="1"/>
  <c r="X257" i="1"/>
  <c r="W35" i="1"/>
  <c r="W100" i="1"/>
  <c r="W110" i="1"/>
  <c r="W128" i="1"/>
  <c r="W146" i="1"/>
  <c r="W172" i="1"/>
  <c r="X92" i="1"/>
  <c r="W5" i="1"/>
  <c r="W13" i="1"/>
  <c r="W20" i="1"/>
  <c r="W32" i="1"/>
  <c r="W42" i="1"/>
  <c r="W48" i="1"/>
  <c r="W56" i="1"/>
  <c r="W75" i="1"/>
  <c r="W81" i="1"/>
  <c r="W91" i="1"/>
  <c r="W99" i="1"/>
  <c r="W109" i="1"/>
  <c r="W117" i="1"/>
  <c r="W127" i="1"/>
  <c r="W135" i="1"/>
  <c r="W145" i="1"/>
  <c r="W153" i="1"/>
  <c r="W163" i="1"/>
  <c r="W171" i="1"/>
  <c r="W181" i="1"/>
  <c r="W190" i="1"/>
  <c r="W201" i="1"/>
  <c r="W209" i="1"/>
  <c r="W241" i="1"/>
  <c r="W243" i="1"/>
  <c r="X136" i="1"/>
  <c r="W4" i="1"/>
  <c r="W12" i="1"/>
  <c r="W41" i="1"/>
  <c r="W47" i="1"/>
  <c r="W55" i="1"/>
  <c r="W59" i="1"/>
  <c r="W74" i="1"/>
  <c r="W78" i="1"/>
  <c r="W86" i="1"/>
  <c r="W96" i="1"/>
  <c r="W104" i="1"/>
  <c r="W114" i="1"/>
  <c r="W122" i="1"/>
  <c r="W132" i="1"/>
  <c r="W140" i="1"/>
  <c r="W150" i="1"/>
  <c r="W158" i="1"/>
  <c r="W168" i="1"/>
  <c r="W176" i="1"/>
  <c r="W187" i="1"/>
  <c r="W195" i="1"/>
  <c r="W206" i="1"/>
  <c r="W248" i="1"/>
  <c r="W244" i="1"/>
  <c r="W3" i="1"/>
  <c r="W11" i="1"/>
  <c r="W19" i="1"/>
  <c r="W38" i="1"/>
  <c r="W46" i="1"/>
  <c r="W54" i="1"/>
  <c r="W83" i="1"/>
  <c r="W93" i="1"/>
  <c r="W101" i="1"/>
  <c r="W111" i="1"/>
  <c r="W119" i="1"/>
  <c r="W129" i="1"/>
  <c r="W137" i="1"/>
  <c r="W147" i="1"/>
  <c r="W155" i="1"/>
  <c r="W165" i="1"/>
  <c r="W173" i="1"/>
  <c r="W184" i="1"/>
  <c r="W192" i="1"/>
  <c r="W191" i="1"/>
  <c r="W210" i="1"/>
</calcChain>
</file>

<file path=xl/sharedStrings.xml><?xml version="1.0" encoding="utf-8"?>
<sst xmlns="http://schemas.openxmlformats.org/spreadsheetml/2006/main" count="1116" uniqueCount="117">
  <si>
    <t>PASMC</t>
  </si>
  <si>
    <t>Total Cell Number</t>
  </si>
  <si>
    <t>average</t>
  </si>
  <si>
    <t>stdev</t>
  </si>
  <si>
    <t>EdU Pos</t>
  </si>
  <si>
    <t>% EdU Pos</t>
  </si>
  <si>
    <t>fold edu</t>
  </si>
  <si>
    <t>avg</t>
  </si>
  <si>
    <t>sem</t>
  </si>
  <si>
    <t>lipo</t>
  </si>
  <si>
    <t>NR1627</t>
  </si>
  <si>
    <t>mc1</t>
  </si>
  <si>
    <t>mir34a</t>
  </si>
  <si>
    <t>miR34a</t>
  </si>
  <si>
    <t>323a-3p</t>
  </si>
  <si>
    <t>892b</t>
  </si>
  <si>
    <t>16-5p</t>
  </si>
  <si>
    <t>526b-5p</t>
  </si>
  <si>
    <t>4774-3p</t>
  </si>
  <si>
    <t>5681b</t>
  </si>
  <si>
    <t>491-3p</t>
  </si>
  <si>
    <t>4495-5p</t>
  </si>
  <si>
    <t>449b-5p</t>
  </si>
  <si>
    <t>LNA 33b-3p</t>
  </si>
  <si>
    <t>avg Cell Nr</t>
  </si>
  <si>
    <t>EdU</t>
  </si>
  <si>
    <t>% EdU</t>
  </si>
  <si>
    <t>avgEdU</t>
  </si>
  <si>
    <t>LNA 3152-5p</t>
  </si>
  <si>
    <t>LNA 17-5p</t>
  </si>
  <si>
    <t>NR1641</t>
  </si>
  <si>
    <t>LNA 20a-5p</t>
  </si>
  <si>
    <t>CASMC</t>
  </si>
  <si>
    <t>Cells detached more in some conditions, maybe some conditions reduce ability to attach</t>
  </si>
  <si>
    <t>EdU Positive</t>
  </si>
  <si>
    <t>%</t>
  </si>
  <si>
    <t>NR1652</t>
  </si>
  <si>
    <t>HSVSMC</t>
  </si>
  <si>
    <t>Total Cells</t>
  </si>
  <si>
    <t>Avg</t>
  </si>
  <si>
    <t>%EdU Pos</t>
  </si>
  <si>
    <t>NR1660</t>
  </si>
  <si>
    <t>33b-3p</t>
  </si>
  <si>
    <t>3152-5p</t>
  </si>
  <si>
    <t>17-5p</t>
  </si>
  <si>
    <t>20a-5p</t>
  </si>
  <si>
    <t>WI38</t>
  </si>
  <si>
    <t>Total Cell Nr Avg</t>
  </si>
  <si>
    <t>%EdU Avg</t>
  </si>
  <si>
    <t>Stdev</t>
  </si>
  <si>
    <t>Fold EdU</t>
  </si>
  <si>
    <t>FoldEdU Avg</t>
  </si>
  <si>
    <t>taken from young WI38 screen</t>
  </si>
  <si>
    <t>NR1667</t>
  </si>
  <si>
    <t>mir34a 3p</t>
  </si>
  <si>
    <t>TOTAL CELL NR</t>
  </si>
  <si>
    <t>EDU</t>
  </si>
  <si>
    <t>AVG CELLS</t>
  </si>
  <si>
    <t>STDEV</t>
  </si>
  <si>
    <t>AVG</t>
  </si>
  <si>
    <t>NR1979</t>
  </si>
  <si>
    <t>NR1681</t>
  </si>
  <si>
    <t>NR1686</t>
  </si>
  <si>
    <t>avg cell nr</t>
  </si>
  <si>
    <t>stdev cell</t>
  </si>
  <si>
    <t>avg %edu</t>
  </si>
  <si>
    <t>stdev %edu</t>
  </si>
  <si>
    <t>NR1690</t>
  </si>
  <si>
    <t>Cell Number</t>
  </si>
  <si>
    <t>%EdU</t>
  </si>
  <si>
    <t>NR1696</t>
  </si>
  <si>
    <t>TXN FAILED</t>
  </si>
  <si>
    <t>NR1695</t>
  </si>
  <si>
    <t>WI38 SENESCENT</t>
  </si>
  <si>
    <t>CELLS</t>
  </si>
  <si>
    <t>FOLD EDU</t>
  </si>
  <si>
    <t>avg fold</t>
  </si>
  <si>
    <t>stdev fold</t>
  </si>
  <si>
    <t>NR1704</t>
  </si>
  <si>
    <t>HUVEC</t>
  </si>
  <si>
    <t>PROLIF TOO LOW</t>
  </si>
  <si>
    <t>148a-3p</t>
  </si>
  <si>
    <t>199a-5p</t>
  </si>
  <si>
    <t>basal prolif too low</t>
  </si>
  <si>
    <t>mc4</t>
  </si>
  <si>
    <t>Condition</t>
  </si>
  <si>
    <t>Mock</t>
  </si>
  <si>
    <t>miR-CTRL 1</t>
  </si>
  <si>
    <t>mir-34a</t>
  </si>
  <si>
    <t>miR-323a-3p</t>
  </si>
  <si>
    <t>miR-892b</t>
  </si>
  <si>
    <t>miR-1827</t>
  </si>
  <si>
    <t>miR-16-5p</t>
  </si>
  <si>
    <t>miR-526b-5p</t>
  </si>
  <si>
    <t>miR-4774-3p</t>
  </si>
  <si>
    <t>miR-5681b</t>
  </si>
  <si>
    <t>miR-491-3p</t>
  </si>
  <si>
    <t>Total cell number</t>
  </si>
  <si>
    <t>Average</t>
  </si>
  <si>
    <t>ST. DEV.</t>
  </si>
  <si>
    <t>EdU+ %tage</t>
  </si>
  <si>
    <t>EdU+ cell numbers</t>
  </si>
  <si>
    <t>miR-449b-5p</t>
  </si>
  <si>
    <t>miR-33b-3p</t>
  </si>
  <si>
    <t>miR-3152-5p</t>
  </si>
  <si>
    <t>miR-17-5p</t>
  </si>
  <si>
    <t>miR-20a-5p</t>
  </si>
  <si>
    <t>miR-34a</t>
  </si>
  <si>
    <t>miR-199a-5p</t>
  </si>
  <si>
    <t>miR-148a-3p</t>
  </si>
  <si>
    <t xml:space="preserve"> </t>
  </si>
  <si>
    <t>Original values</t>
  </si>
  <si>
    <t>Iman conover ranked values</t>
  </si>
  <si>
    <t>Replicate</t>
  </si>
  <si>
    <t>Values</t>
  </si>
  <si>
    <t>Ranking</t>
  </si>
  <si>
    <t>HUVSMC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</si>
</sst>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DAE4"/>
        <bgColor indexed="64"/>
      </patternFill>
    </fill>
    <fill>
      <patternFill patternType="solid">
        <fgColor rgb="FFFF8CB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8DEFC"/>
        <bgColor indexed="64"/>
      </patternFill>
    </fill>
    <fill>
      <patternFill patternType="solid">
        <fgColor rgb="FFBF3EF9"/>
        <bgColor indexed="64"/>
      </patternFill>
    </fill>
    <fill>
      <patternFill patternType="solid">
        <fgColor rgb="FFCAE4E5"/>
        <bgColor indexed="64"/>
      </patternFill>
    </fill>
    <fill>
      <patternFill patternType="solid">
        <fgColor rgb="FF2DC9AE"/>
        <bgColor indexed="64"/>
      </patternFill>
    </fill>
    <fill>
      <patternFill patternType="solid">
        <fgColor rgb="FFEFFAD0"/>
        <bgColor indexed="64"/>
      </patternFill>
    </fill>
    <fill>
      <patternFill patternType="solid">
        <fgColor rgb="FFDFF16E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0" xfId="0" applyFont="1"/>
    <xf numFmtId="0" fontId="0" fillId="2" borderId="4" xfId="0" applyFill="1" applyBorder="1"/>
    <xf numFmtId="0" fontId="0" fillId="2" borderId="5" xfId="0" applyFill="1" applyBorder="1"/>
    <xf numFmtId="0" fontId="2" fillId="2" borderId="2" xfId="0" applyFont="1" applyFill="1" applyBorder="1"/>
    <xf numFmtId="0" fontId="0" fillId="2" borderId="0" xfId="0" applyFill="1"/>
    <xf numFmtId="0" fontId="2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3" borderId="5" xfId="0" applyFont="1" applyFill="1" applyBorder="1"/>
    <xf numFmtId="0" fontId="0" fillId="5" borderId="4" xfId="0" applyFill="1" applyBorder="1"/>
    <xf numFmtId="0" fontId="0" fillId="5" borderId="5" xfId="0" applyFill="1" applyBorder="1"/>
    <xf numFmtId="0" fontId="3" fillId="5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3" borderId="1" xfId="0" applyFill="1" applyBorder="1"/>
    <xf numFmtId="0" fontId="2" fillId="10" borderId="6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0" fillId="8" borderId="10" xfId="0" applyFill="1" applyBorder="1"/>
    <xf numFmtId="0" fontId="0" fillId="8" borderId="0" xfId="0" applyFill="1"/>
    <xf numFmtId="0" fontId="0" fillId="8" borderId="11" xfId="0" applyFill="1" applyBorder="1"/>
    <xf numFmtId="0" fontId="0" fillId="8" borderId="16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7" xfId="0" applyFill="1" applyBorder="1"/>
    <xf numFmtId="0" fontId="0" fillId="12" borderId="10" xfId="0" applyFill="1" applyBorder="1"/>
    <xf numFmtId="0" fontId="0" fillId="12" borderId="0" xfId="0" applyFill="1"/>
    <xf numFmtId="0" fontId="0" fillId="12" borderId="11" xfId="0" applyFill="1" applyBorder="1"/>
    <xf numFmtId="0" fontId="0" fillId="12" borderId="16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7" xfId="0" applyFill="1" applyBorder="1"/>
    <xf numFmtId="0" fontId="2" fillId="9" borderId="18" xfId="0" applyFont="1" applyFill="1" applyBorder="1"/>
    <xf numFmtId="0" fontId="0" fillId="8" borderId="15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2" fillId="9" borderId="10" xfId="0" applyFont="1" applyFill="1" applyBorder="1"/>
    <xf numFmtId="0" fontId="2" fillId="9" borderId="12" xfId="0" applyFont="1" applyFill="1" applyBorder="1"/>
    <xf numFmtId="0" fontId="2" fillId="9" borderId="16" xfId="0" applyFont="1" applyFill="1" applyBorder="1"/>
    <xf numFmtId="0" fontId="2" fillId="9" borderId="17" xfId="0" applyFont="1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5" xfId="0" applyFill="1" applyBorder="1"/>
    <xf numFmtId="0" fontId="0" fillId="13" borderId="16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7" xfId="0" applyFill="1" applyBorder="1"/>
    <xf numFmtId="0" fontId="2" fillId="14" borderId="20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5" borderId="16" xfId="0" applyFill="1" applyBorder="1"/>
    <xf numFmtId="0" fontId="0" fillId="15" borderId="10" xfId="0" applyFill="1" applyBorder="1"/>
    <xf numFmtId="0" fontId="0" fillId="15" borderId="0" xfId="0" applyFill="1"/>
    <xf numFmtId="0" fontId="0" fillId="15" borderId="11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17" xfId="0" applyFill="1" applyBorder="1"/>
    <xf numFmtId="0" fontId="2" fillId="16" borderId="6" xfId="0" applyFont="1" applyFill="1" applyBorder="1" applyAlignment="1">
      <alignment horizontal="center"/>
    </xf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0" xfId="0" applyFill="1"/>
    <xf numFmtId="0" fontId="0" fillId="17" borderId="7" xfId="0" applyFill="1" applyBorder="1"/>
    <xf numFmtId="0" fontId="0" fillId="17" borderId="8" xfId="0" applyFill="1" applyBorder="1"/>
    <xf numFmtId="0" fontId="0" fillId="17" borderId="9" xfId="0" applyFill="1" applyBorder="1"/>
    <xf numFmtId="0" fontId="0" fillId="17" borderId="15" xfId="0" applyFill="1" applyBorder="1"/>
    <xf numFmtId="0" fontId="0" fillId="17" borderId="10" xfId="0" applyFill="1" applyBorder="1"/>
    <xf numFmtId="0" fontId="0" fillId="17" borderId="0" xfId="0" applyFill="1"/>
    <xf numFmtId="0" fontId="0" fillId="17" borderId="11" xfId="0" applyFill="1" applyBorder="1"/>
    <xf numFmtId="0" fontId="0" fillId="17" borderId="16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7" borderId="17" xfId="0" applyFill="1" applyBorder="1"/>
    <xf numFmtId="0" fontId="2" fillId="18" borderId="20" xfId="0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0" fillId="20" borderId="7" xfId="0" applyFill="1" applyBorder="1"/>
    <xf numFmtId="0" fontId="0" fillId="20" borderId="8" xfId="0" applyFill="1" applyBorder="1"/>
    <xf numFmtId="0" fontId="0" fillId="20" borderId="9" xfId="0" applyFill="1" applyBorder="1"/>
    <xf numFmtId="0" fontId="0" fillId="20" borderId="16" xfId="0" applyFill="1" applyBorder="1"/>
    <xf numFmtId="0" fontId="0" fillId="20" borderId="10" xfId="0" applyFill="1" applyBorder="1"/>
    <xf numFmtId="0" fontId="0" fillId="20" borderId="0" xfId="0" applyFill="1"/>
    <xf numFmtId="0" fontId="0" fillId="20" borderId="11" xfId="0" applyFill="1" applyBorder="1"/>
    <xf numFmtId="0" fontId="0" fillId="20" borderId="12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0" borderId="17" xfId="0" applyFill="1" applyBorder="1"/>
    <xf numFmtId="0" fontId="2" fillId="9" borderId="15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12" borderId="15" xfId="0" applyFill="1" applyBorder="1"/>
    <xf numFmtId="0" fontId="2" fillId="9" borderId="7" xfId="0" applyFont="1" applyFill="1" applyBorder="1"/>
    <xf numFmtId="0" fontId="0" fillId="15" borderId="15" xfId="0" applyFill="1" applyBorder="1"/>
    <xf numFmtId="0" fontId="0" fillId="20" borderId="15" xfId="0" applyFill="1" applyBorder="1"/>
    <xf numFmtId="0" fontId="0" fillId="21" borderId="7" xfId="0" applyFill="1" applyBorder="1"/>
    <xf numFmtId="0" fontId="0" fillId="21" borderId="8" xfId="0" applyFill="1" applyBorder="1"/>
    <xf numFmtId="0" fontId="0" fillId="21" borderId="9" xfId="0" applyFill="1" applyBorder="1"/>
    <xf numFmtId="0" fontId="0" fillId="21" borderId="15" xfId="0" applyFill="1" applyBorder="1"/>
    <xf numFmtId="0" fontId="0" fillId="21" borderId="12" xfId="0" applyFill="1" applyBorder="1"/>
    <xf numFmtId="0" fontId="0" fillId="21" borderId="13" xfId="0" applyFill="1" applyBorder="1"/>
    <xf numFmtId="0" fontId="0" fillId="21" borderId="14" xfId="0" applyFill="1" applyBorder="1"/>
    <xf numFmtId="0" fontId="0" fillId="21" borderId="17" xfId="0" applyFill="1" applyBorder="1"/>
    <xf numFmtId="0" fontId="0" fillId="21" borderId="10" xfId="0" applyFill="1" applyBorder="1"/>
    <xf numFmtId="0" fontId="0" fillId="21" borderId="0" xfId="0" applyFill="1"/>
    <xf numFmtId="0" fontId="0" fillId="21" borderId="11" xfId="0" applyFill="1" applyBorder="1"/>
    <xf numFmtId="0" fontId="0" fillId="21" borderId="16" xfId="0" applyFill="1" applyBorder="1"/>
    <xf numFmtId="0" fontId="2" fillId="22" borderId="20" xfId="0" applyFont="1" applyFill="1" applyBorder="1" applyAlignment="1">
      <alignment horizontal="center"/>
    </xf>
    <xf numFmtId="0" fontId="2" fillId="22" borderId="6" xfId="0" applyFont="1" applyFill="1" applyBorder="1" applyAlignment="1">
      <alignment horizontal="center"/>
    </xf>
    <xf numFmtId="0" fontId="0" fillId="23" borderId="7" xfId="0" applyFill="1" applyBorder="1"/>
    <xf numFmtId="0" fontId="0" fillId="23" borderId="8" xfId="0" applyFill="1" applyBorder="1"/>
    <xf numFmtId="0" fontId="0" fillId="23" borderId="9" xfId="0" applyFill="1" applyBorder="1"/>
    <xf numFmtId="0" fontId="0" fillId="23" borderId="15" xfId="0" applyFill="1" applyBorder="1"/>
    <xf numFmtId="0" fontId="0" fillId="23" borderId="12" xfId="0" applyFill="1" applyBorder="1"/>
    <xf numFmtId="0" fontId="0" fillId="23" borderId="13" xfId="0" applyFill="1" applyBorder="1"/>
    <xf numFmtId="0" fontId="0" fillId="23" borderId="14" xfId="0" applyFill="1" applyBorder="1"/>
    <xf numFmtId="0" fontId="0" fillId="23" borderId="17" xfId="0" applyFill="1" applyBorder="1"/>
    <xf numFmtId="0" fontId="0" fillId="23" borderId="10" xfId="0" applyFill="1" applyBorder="1"/>
    <xf numFmtId="0" fontId="0" fillId="23" borderId="0" xfId="0" applyFill="1"/>
    <xf numFmtId="0" fontId="0" fillId="23" borderId="11" xfId="0" applyFill="1" applyBorder="1"/>
    <xf numFmtId="0" fontId="0" fillId="23" borderId="16" xfId="0" applyFill="1" applyBorder="1"/>
    <xf numFmtId="0" fontId="2" fillId="24" borderId="6" xfId="0" applyFont="1" applyFill="1" applyBorder="1" applyAlignment="1">
      <alignment horizontal="center"/>
    </xf>
    <xf numFmtId="0" fontId="0" fillId="25" borderId="7" xfId="0" applyFill="1" applyBorder="1"/>
    <xf numFmtId="0" fontId="0" fillId="25" borderId="8" xfId="0" applyFill="1" applyBorder="1"/>
    <xf numFmtId="0" fontId="0" fillId="25" borderId="9" xfId="0" applyFill="1" applyBorder="1"/>
    <xf numFmtId="0" fontId="0" fillId="25" borderId="15" xfId="0" applyFill="1" applyBorder="1"/>
    <xf numFmtId="0" fontId="0" fillId="25" borderId="12" xfId="0" applyFill="1" applyBorder="1"/>
    <xf numFmtId="0" fontId="0" fillId="25" borderId="13" xfId="0" applyFill="1" applyBorder="1"/>
    <xf numFmtId="0" fontId="0" fillId="25" borderId="14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0" xfId="0" applyFill="1"/>
    <xf numFmtId="0" fontId="0" fillId="25" borderId="11" xfId="0" applyFill="1" applyBorder="1"/>
    <xf numFmtId="0" fontId="0" fillId="25" borderId="16" xfId="0" applyFill="1" applyBorder="1"/>
    <xf numFmtId="0" fontId="2" fillId="26" borderId="20" xfId="0" applyFont="1" applyFill="1" applyBorder="1" applyAlignment="1">
      <alignment horizontal="center"/>
    </xf>
    <xf numFmtId="0" fontId="2" fillId="26" borderId="6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16" borderId="15" xfId="0" applyFont="1" applyFill="1" applyBorder="1" applyAlignment="1">
      <alignment horizontal="center"/>
    </xf>
    <xf numFmtId="0" fontId="2" fillId="22" borderId="1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2" fillId="19" borderId="18" xfId="0" applyFont="1" applyFill="1" applyBorder="1" applyAlignment="1">
      <alignment horizontal="center"/>
    </xf>
    <xf numFmtId="0" fontId="2" fillId="19" borderId="19" xfId="0" applyFont="1" applyFill="1" applyBorder="1" applyAlignment="1">
      <alignment horizontal="center"/>
    </xf>
    <xf numFmtId="0" fontId="2" fillId="19" borderId="20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19" xfId="0" applyFont="1" applyFill="1" applyBorder="1" applyAlignment="1">
      <alignment horizontal="center"/>
    </xf>
    <xf numFmtId="0" fontId="2" fillId="14" borderId="20" xfId="0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/>
    </xf>
    <xf numFmtId="0" fontId="2" fillId="16" borderId="19" xfId="0" applyFont="1" applyFill="1" applyBorder="1" applyAlignment="1">
      <alignment horizontal="center"/>
    </xf>
    <xf numFmtId="0" fontId="2" fillId="16" borderId="20" xfId="0" applyFont="1" applyFill="1" applyBorder="1" applyAlignment="1">
      <alignment horizontal="center"/>
    </xf>
    <xf numFmtId="0" fontId="2" fillId="22" borderId="18" xfId="0" applyFont="1" applyFill="1" applyBorder="1" applyAlignment="1">
      <alignment horizontal="center"/>
    </xf>
    <xf numFmtId="0" fontId="2" fillId="22" borderId="19" xfId="0" applyFont="1" applyFill="1" applyBorder="1" applyAlignment="1">
      <alignment horizontal="center"/>
    </xf>
    <xf numFmtId="0" fontId="2" fillId="22" borderId="20" xfId="0" applyFont="1" applyFill="1" applyBorder="1" applyAlignment="1">
      <alignment horizontal="center"/>
    </xf>
    <xf numFmtId="0" fontId="2" fillId="24" borderId="18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18" borderId="18" xfId="0" applyFont="1" applyFill="1" applyBorder="1" applyAlignment="1">
      <alignment horizontal="center"/>
    </xf>
    <xf numFmtId="0" fontId="2" fillId="18" borderId="19" xfId="0" applyFont="1" applyFill="1" applyBorder="1" applyAlignment="1">
      <alignment horizontal="center"/>
    </xf>
    <xf numFmtId="0" fontId="2" fillId="18" borderId="20" xfId="0" applyFont="1" applyFill="1" applyBorder="1" applyAlignment="1">
      <alignment horizontal="center"/>
    </xf>
    <xf numFmtId="0" fontId="2" fillId="26" borderId="18" xfId="0" applyFont="1" applyFill="1" applyBorder="1" applyAlignment="1">
      <alignment horizontal="center"/>
    </xf>
    <xf numFmtId="0" fontId="2" fillId="26" borderId="19" xfId="0" applyFont="1" applyFill="1" applyBorder="1" applyAlignment="1">
      <alignment horizontal="center"/>
    </xf>
    <xf numFmtId="0" fontId="2" fillId="26" borderId="20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3EF9"/>
      <color rgb="FFDFF16E"/>
      <color rgb="FFEFFAD0"/>
      <color rgb="FF2DC9AE"/>
      <color rgb="FFCAE4E5"/>
      <color rgb="FFB6E5D8"/>
      <color rgb="FFE8DEFC"/>
      <color rgb="FFF4E3D4"/>
      <color rgb="FFFF8CBE"/>
      <color rgb="FFFFDA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'summary-cleaned up'!$U$10:$U$22</c:f>
              <c:strCache>
                <c:ptCount val="13"/>
                <c:pt idx="0">
                  <c:v>Condition</c:v>
                </c:pt>
                <c:pt idx="1">
                  <c:v>Mock</c:v>
                </c:pt>
                <c:pt idx="2">
                  <c:v>miR-CTRL 1</c:v>
                </c:pt>
                <c:pt idx="3">
                  <c:v>mir-34a</c:v>
                </c:pt>
                <c:pt idx="4">
                  <c:v>miR-323a-3p</c:v>
                </c:pt>
                <c:pt idx="5">
                  <c:v>miR-892b</c:v>
                </c:pt>
                <c:pt idx="6">
                  <c:v>miR-1827</c:v>
                </c:pt>
                <c:pt idx="7">
                  <c:v>miR-16-5p</c:v>
                </c:pt>
                <c:pt idx="8">
                  <c:v>miR-526b-5p</c:v>
                </c:pt>
                <c:pt idx="9">
                  <c:v>miR-4774-3p</c:v>
                </c:pt>
                <c:pt idx="10">
                  <c:v>miR-5681b</c:v>
                </c:pt>
                <c:pt idx="11">
                  <c:v>miR-491-3p</c:v>
                </c:pt>
                <c:pt idx="12">
                  <c:v>miR-449b-5p</c:v>
                </c:pt>
              </c:strCache>
            </c:strRef>
          </c:xVal>
          <c:yVal>
            <c:numRef>
              <c:f>'summary-cleaned up'!$V$10:$V$22</c:f>
              <c:numCache>
                <c:formatCode>General</c:formatCode>
                <c:ptCount val="13"/>
                <c:pt idx="0">
                  <c:v>1</c:v>
                </c:pt>
                <c:pt idx="1">
                  <c:v>9.529884473789398</c:v>
                </c:pt>
                <c:pt idx="2">
                  <c:v>9.4691689878267322</c:v>
                </c:pt>
                <c:pt idx="3">
                  <c:v>6.5580460456454395</c:v>
                </c:pt>
                <c:pt idx="4">
                  <c:v>1.2218490135573066</c:v>
                </c:pt>
                <c:pt idx="5">
                  <c:v>2.4166362879521159</c:v>
                </c:pt>
                <c:pt idx="6">
                  <c:v>2.6880247378334636</c:v>
                </c:pt>
                <c:pt idx="7">
                  <c:v>10.370835955187207</c:v>
                </c:pt>
                <c:pt idx="8">
                  <c:v>2.4808051876351258</c:v>
                </c:pt>
                <c:pt idx="9">
                  <c:v>2.0778285020925984</c:v>
                </c:pt>
                <c:pt idx="10">
                  <c:v>1.5653472650793914</c:v>
                </c:pt>
                <c:pt idx="11">
                  <c:v>1.1844482443154687</c:v>
                </c:pt>
                <c:pt idx="12">
                  <c:v>2.0645253670755483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6-AA40-AE1F-A23753FAD96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'summary-cleaned up'!$U$10:$U$22</c:f>
              <c:strCache>
                <c:ptCount val="13"/>
                <c:pt idx="0">
                  <c:v>Condition</c:v>
                </c:pt>
                <c:pt idx="1">
                  <c:v>Mock</c:v>
                </c:pt>
                <c:pt idx="2">
                  <c:v>miR-CTRL 1</c:v>
                </c:pt>
                <c:pt idx="3">
                  <c:v>mir-34a</c:v>
                </c:pt>
                <c:pt idx="4">
                  <c:v>miR-323a-3p</c:v>
                </c:pt>
                <c:pt idx="5">
                  <c:v>miR-892b</c:v>
                </c:pt>
                <c:pt idx="6">
                  <c:v>miR-1827</c:v>
                </c:pt>
                <c:pt idx="7">
                  <c:v>miR-16-5p</c:v>
                </c:pt>
                <c:pt idx="8">
                  <c:v>miR-526b-5p</c:v>
                </c:pt>
                <c:pt idx="9">
                  <c:v>miR-4774-3p</c:v>
                </c:pt>
                <c:pt idx="10">
                  <c:v>miR-5681b</c:v>
                </c:pt>
                <c:pt idx="11">
                  <c:v>miR-491-3p</c:v>
                </c:pt>
                <c:pt idx="12">
                  <c:v>miR-449b-5p</c:v>
                </c:pt>
              </c:strCache>
            </c:strRef>
          </c:xVal>
          <c:yVal>
            <c:numRef>
              <c:f>'summary-cleaned up'!$W$10:$W$22</c:f>
              <c:numCache>
                <c:formatCode>General</c:formatCode>
                <c:ptCount val="13"/>
                <c:pt idx="0">
                  <c:v>2</c:v>
                </c:pt>
                <c:pt idx="1">
                  <c:v>42.599874064143762</c:v>
                </c:pt>
                <c:pt idx="2">
                  <c:v>45.280275207234695</c:v>
                </c:pt>
                <c:pt idx="3">
                  <c:v>14.677005272793574</c:v>
                </c:pt>
                <c:pt idx="4">
                  <c:v>11.711926935650638</c:v>
                </c:pt>
                <c:pt idx="5">
                  <c:v>14.035627034157692</c:v>
                </c:pt>
                <c:pt idx="6">
                  <c:v>21.679132043772583</c:v>
                </c:pt>
                <c:pt idx="7">
                  <c:v>19.229207527099604</c:v>
                </c:pt>
                <c:pt idx="8">
                  <c:v>16.886257801867291</c:v>
                </c:pt>
                <c:pt idx="9">
                  <c:v>22.249627342532698</c:v>
                </c:pt>
                <c:pt idx="10">
                  <c:v>20.076598143861162</c:v>
                </c:pt>
                <c:pt idx="11">
                  <c:v>11.378229732979142</c:v>
                </c:pt>
                <c:pt idx="12">
                  <c:v>6.0235838245914453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6-AA40-AE1F-A23753FAD96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'summary-cleaned up'!$U$10:$U$22</c:f>
              <c:strCache>
                <c:ptCount val="13"/>
                <c:pt idx="0">
                  <c:v>Condition</c:v>
                </c:pt>
                <c:pt idx="1">
                  <c:v>Mock</c:v>
                </c:pt>
                <c:pt idx="2">
                  <c:v>miR-CTRL 1</c:v>
                </c:pt>
                <c:pt idx="3">
                  <c:v>mir-34a</c:v>
                </c:pt>
                <c:pt idx="4">
                  <c:v>miR-323a-3p</c:v>
                </c:pt>
                <c:pt idx="5">
                  <c:v>miR-892b</c:v>
                </c:pt>
                <c:pt idx="6">
                  <c:v>miR-1827</c:v>
                </c:pt>
                <c:pt idx="7">
                  <c:v>miR-16-5p</c:v>
                </c:pt>
                <c:pt idx="8">
                  <c:v>miR-526b-5p</c:v>
                </c:pt>
                <c:pt idx="9">
                  <c:v>miR-4774-3p</c:v>
                </c:pt>
                <c:pt idx="10">
                  <c:v>miR-5681b</c:v>
                </c:pt>
                <c:pt idx="11">
                  <c:v>miR-491-3p</c:v>
                </c:pt>
                <c:pt idx="12">
                  <c:v>miR-449b-5p</c:v>
                </c:pt>
              </c:strCache>
            </c:strRef>
          </c:xVal>
          <c:yVal>
            <c:numRef>
              <c:f>'summary-cleaned up'!$X$10:$X$22</c:f>
              <c:numCache>
                <c:formatCode>General</c:formatCode>
                <c:ptCount val="13"/>
                <c:pt idx="0">
                  <c:v>3</c:v>
                </c:pt>
                <c:pt idx="1">
                  <c:v>34.332498254371764</c:v>
                </c:pt>
                <c:pt idx="2">
                  <c:v>37.753797517043516</c:v>
                </c:pt>
                <c:pt idx="3">
                  <c:v>2.851277638249881</c:v>
                </c:pt>
                <c:pt idx="4">
                  <c:v>4.7407408287384785</c:v>
                </c:pt>
                <c:pt idx="5">
                  <c:v>2.1070558120265477</c:v>
                </c:pt>
                <c:pt idx="6">
                  <c:v>4.0179013405779189</c:v>
                </c:pt>
                <c:pt idx="7">
                  <c:v>3.9614620880253093</c:v>
                </c:pt>
                <c:pt idx="8">
                  <c:v>2.3064255030907002</c:v>
                </c:pt>
                <c:pt idx="9">
                  <c:v>4.6237357332223956</c:v>
                </c:pt>
                <c:pt idx="10">
                  <c:v>7.2311251232324762</c:v>
                </c:pt>
                <c:pt idx="11">
                  <c:v>1.4777384118510419</c:v>
                </c:pt>
                <c:pt idx="12">
                  <c:v>1.6558887496216013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6-AA40-AE1F-A23753FAD96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'summary-cleaned up'!$U$10:$U$22</c:f>
              <c:strCache>
                <c:ptCount val="13"/>
                <c:pt idx="0">
                  <c:v>Condition</c:v>
                </c:pt>
                <c:pt idx="1">
                  <c:v>Mock</c:v>
                </c:pt>
                <c:pt idx="2">
                  <c:v>miR-CTRL 1</c:v>
                </c:pt>
                <c:pt idx="3">
                  <c:v>mir-34a</c:v>
                </c:pt>
                <c:pt idx="4">
                  <c:v>miR-323a-3p</c:v>
                </c:pt>
                <c:pt idx="5">
                  <c:v>miR-892b</c:v>
                </c:pt>
                <c:pt idx="6">
                  <c:v>miR-1827</c:v>
                </c:pt>
                <c:pt idx="7">
                  <c:v>miR-16-5p</c:v>
                </c:pt>
                <c:pt idx="8">
                  <c:v>miR-526b-5p</c:v>
                </c:pt>
                <c:pt idx="9">
                  <c:v>miR-4774-3p</c:v>
                </c:pt>
                <c:pt idx="10">
                  <c:v>miR-5681b</c:v>
                </c:pt>
                <c:pt idx="11">
                  <c:v>miR-491-3p</c:v>
                </c:pt>
                <c:pt idx="12">
                  <c:v>miR-449b-5p</c:v>
                </c:pt>
              </c:strCache>
            </c:strRef>
          </c:xVal>
          <c:yVal>
            <c:numRef>
              <c:f>'summary-cleaned up'!$Y$10:$Y$22</c:f>
              <c:numCache>
                <c:formatCode>General</c:formatCode>
                <c:ptCount val="13"/>
                <c:pt idx="0">
                  <c:v>4</c:v>
                </c:pt>
                <c:pt idx="1">
                  <c:v>32.985892536264394</c:v>
                </c:pt>
                <c:pt idx="2">
                  <c:v>26.796424539350991</c:v>
                </c:pt>
                <c:pt idx="3">
                  <c:v>13.793419200288158</c:v>
                </c:pt>
                <c:pt idx="4">
                  <c:v>2.2093211055131325</c:v>
                </c:pt>
                <c:pt idx="5">
                  <c:v>2.1830616475752334</c:v>
                </c:pt>
                <c:pt idx="6">
                  <c:v>7.719658714785183</c:v>
                </c:pt>
                <c:pt idx="7">
                  <c:v>18.704335717168192</c:v>
                </c:pt>
                <c:pt idx="8">
                  <c:v>2.3544443258977341</c:v>
                </c:pt>
                <c:pt idx="9">
                  <c:v>6.4929302876218005</c:v>
                </c:pt>
                <c:pt idx="10">
                  <c:v>3.0753123217812828</c:v>
                </c:pt>
                <c:pt idx="11">
                  <c:v>1.3133623087436741</c:v>
                </c:pt>
                <c:pt idx="12">
                  <c:v>0.7163322090661971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6-AA40-AE1F-A23753FA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97856"/>
        <c:axId val="1054683536"/>
      </c:scatterChart>
      <c:valAx>
        <c:axId val="11590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83536"/>
        <c:crosses val="autoZero"/>
        <c:crossBetween val="midCat"/>
      </c:valAx>
      <c:valAx>
        <c:axId val="10546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9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412750</xdr:colOff>
      <xdr:row>8</xdr:row>
      <xdr:rowOff>69850</xdr:rowOff>
    </xdr:from>
    <xdr:to>
      <xdr:col>32</xdr:col>
      <xdr:colOff>273050</xdr:colOff>
      <xdr:row>22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EF8946-C430-0F3C-4A57-EC2C58BF6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83"/>
  <sheetViews>
    <sheetView topLeftCell="A65" zoomScale="125" zoomScaleNormal="55" workbookViewId="0">
      <selection activeCell="C84" sqref="C84:H87"/>
    </sheetView>
  </sheetViews>
  <sheetFormatPr baseColWidth="10" defaultColWidth="8.83203125" defaultRowHeight="15" x14ac:dyDescent="0.2"/>
  <cols>
    <col min="1" max="1" width="9.1640625" bestFit="1" customWidth="1"/>
    <col min="35" max="35" width="11.83203125" bestFit="1" customWidth="1"/>
  </cols>
  <sheetData>
    <row r="1" spans="1:35" ht="16" thickBot="1" x14ac:dyDescent="0.25">
      <c r="A1" t="s">
        <v>0</v>
      </c>
      <c r="C1" t="s">
        <v>1</v>
      </c>
      <c r="F1" t="s">
        <v>2</v>
      </c>
      <c r="G1" t="s">
        <v>3</v>
      </c>
      <c r="H1" t="s">
        <v>4</v>
      </c>
      <c r="K1" t="s">
        <v>5</v>
      </c>
      <c r="N1" t="s">
        <v>2</v>
      </c>
      <c r="O1" t="s">
        <v>3</v>
      </c>
      <c r="S1" t="s">
        <v>6</v>
      </c>
      <c r="W1" t="s">
        <v>7</v>
      </c>
      <c r="X1" t="s">
        <v>3</v>
      </c>
      <c r="AH1" t="s">
        <v>7</v>
      </c>
      <c r="AI1" t="s">
        <v>8</v>
      </c>
    </row>
    <row r="2" spans="1:35" x14ac:dyDescent="0.2">
      <c r="A2">
        <v>20181017</v>
      </c>
      <c r="B2" t="s">
        <v>9</v>
      </c>
      <c r="C2">
        <v>78.111110999999994</v>
      </c>
      <c r="D2">
        <v>103.555556</v>
      </c>
      <c r="E2">
        <v>118.88888900000001</v>
      </c>
      <c r="F2">
        <v>100.18518533333334</v>
      </c>
      <c r="G2">
        <v>20.596755654164642</v>
      </c>
      <c r="H2">
        <v>5.5555560000000002</v>
      </c>
      <c r="I2">
        <v>11.111110999999999</v>
      </c>
      <c r="J2">
        <v>12.777778</v>
      </c>
      <c r="K2">
        <v>7.1123761125353857</v>
      </c>
      <c r="L2">
        <v>10.729613580559597</v>
      </c>
      <c r="M2">
        <v>10.74766372827321</v>
      </c>
      <c r="N2">
        <v>9.529884473789398</v>
      </c>
      <c r="O2">
        <v>2.0936431070046067</v>
      </c>
      <c r="S2">
        <f>K2/$N$2</f>
        <v>0.74632343467509732</v>
      </c>
      <c r="T2">
        <f t="shared" ref="T2:U13" si="0">L2/$N$2</f>
        <v>1.1258912539884283</v>
      </c>
      <c r="U2">
        <f t="shared" si="0"/>
        <v>1.1277853113364744</v>
      </c>
      <c r="W2">
        <f t="shared" ref="W2:W13" si="1">AVERAGE(S2:U2)</f>
        <v>1</v>
      </c>
      <c r="X2">
        <f t="shared" ref="X2:X13" si="2">STDEV(S2:U2)</f>
        <v>0.21969239110535699</v>
      </c>
      <c r="AA2" t="s">
        <v>0</v>
      </c>
      <c r="AB2" s="1" t="s">
        <v>9</v>
      </c>
      <c r="AC2">
        <v>1</v>
      </c>
      <c r="AD2">
        <v>0.99999999999999989</v>
      </c>
      <c r="AE2">
        <v>1</v>
      </c>
      <c r="AF2">
        <v>1</v>
      </c>
      <c r="AG2">
        <v>1</v>
      </c>
      <c r="AH2">
        <f>AVERAGE(AC2:AG2)</f>
        <v>1</v>
      </c>
      <c r="AI2">
        <f>STDEV(AC2:AG2)/SQRT(5)</f>
        <v>2.4825341532472729E-17</v>
      </c>
    </row>
    <row r="3" spans="1:35" x14ac:dyDescent="0.2">
      <c r="A3" t="s">
        <v>10</v>
      </c>
      <c r="B3" t="s">
        <v>11</v>
      </c>
      <c r="C3">
        <v>135.33333300000001</v>
      </c>
      <c r="D3">
        <v>129.33333300000001</v>
      </c>
      <c r="E3">
        <v>116</v>
      </c>
      <c r="F3">
        <v>126.88888866666667</v>
      </c>
      <c r="G3">
        <v>9.8957527402566683</v>
      </c>
      <c r="H3">
        <v>12.222222</v>
      </c>
      <c r="I3">
        <v>14.777778</v>
      </c>
      <c r="J3">
        <v>9.2222220000000004</v>
      </c>
      <c r="K3">
        <v>9.0311985444118186</v>
      </c>
      <c r="L3">
        <v>11.426117039758033</v>
      </c>
      <c r="M3">
        <v>7.9501913793103451</v>
      </c>
      <c r="N3">
        <v>9.4691689878267322</v>
      </c>
      <c r="O3">
        <v>1.7788699731060882</v>
      </c>
      <c r="S3">
        <f t="shared" ref="S3:S13" si="3">K3/$N$2</f>
        <v>0.94767135627413479</v>
      </c>
      <c r="T3">
        <f t="shared" si="0"/>
        <v>1.1989774977004133</v>
      </c>
      <c r="U3">
        <f t="shared" si="0"/>
        <v>0.83423795967057357</v>
      </c>
      <c r="W3">
        <f t="shared" si="1"/>
        <v>0.99362893788170714</v>
      </c>
      <c r="X3">
        <f t="shared" si="2"/>
        <v>0.1866622809540478</v>
      </c>
      <c r="AB3" s="2" t="s">
        <v>11</v>
      </c>
      <c r="AC3">
        <v>0.99362893788170714</v>
      </c>
      <c r="AD3">
        <v>1.0629204006344004</v>
      </c>
      <c r="AE3">
        <v>1.0996519168900296</v>
      </c>
      <c r="AF3">
        <v>0.81236014789932509</v>
      </c>
      <c r="AG3">
        <v>0.56290808413084559</v>
      </c>
      <c r="AH3">
        <f t="shared" ref="AH3:AH17" si="4">AVERAGE(AC3:AG3)</f>
        <v>0.90629389748726152</v>
      </c>
      <c r="AI3">
        <f t="shared" ref="AI3:AI4" si="5">STDEV(AC3:AG3)/SQRT(5)</f>
        <v>9.9066634282753946E-2</v>
      </c>
    </row>
    <row r="4" spans="1:35" x14ac:dyDescent="0.2">
      <c r="B4" t="s">
        <v>12</v>
      </c>
      <c r="C4">
        <v>197</v>
      </c>
      <c r="D4">
        <v>177.444444</v>
      </c>
      <c r="E4">
        <v>165.66666699999999</v>
      </c>
      <c r="F4">
        <v>180.03703699999997</v>
      </c>
      <c r="G4">
        <v>15.826736652575303</v>
      </c>
      <c r="H4">
        <v>12.777778</v>
      </c>
      <c r="I4">
        <v>12.333333</v>
      </c>
      <c r="J4">
        <v>10.333333</v>
      </c>
      <c r="K4">
        <v>6.4861817258883248</v>
      </c>
      <c r="L4">
        <v>6.9505320775216832</v>
      </c>
      <c r="M4">
        <v>6.2374243335263095</v>
      </c>
      <c r="N4">
        <v>6.5580460456454395</v>
      </c>
      <c r="O4">
        <v>0.361944780287208</v>
      </c>
      <c r="S4">
        <f t="shared" si="3"/>
        <v>0.68061493753965774</v>
      </c>
      <c r="T4">
        <f t="shared" si="0"/>
        <v>0.72934064380718788</v>
      </c>
      <c r="U4">
        <f t="shared" si="0"/>
        <v>0.65451206157655584</v>
      </c>
      <c r="W4">
        <f t="shared" si="1"/>
        <v>0.68815588097446712</v>
      </c>
      <c r="X4">
        <f t="shared" si="2"/>
        <v>3.797997565266284E-2</v>
      </c>
      <c r="AB4" t="s">
        <v>13</v>
      </c>
      <c r="AC4">
        <v>0.68815588097446712</v>
      </c>
      <c r="AD4">
        <v>0.34453165872495345</v>
      </c>
      <c r="AE4">
        <v>8.3048941475932669E-2</v>
      </c>
      <c r="AF4">
        <v>0.41816116344657939</v>
      </c>
      <c r="AG4">
        <v>2.2905204823707195E-2</v>
      </c>
      <c r="AH4">
        <f t="shared" si="4"/>
        <v>0.31136056988912802</v>
      </c>
      <c r="AI4">
        <f t="shared" si="5"/>
        <v>0.12037734248569905</v>
      </c>
    </row>
    <row r="5" spans="1:35" x14ac:dyDescent="0.2">
      <c r="B5" t="s">
        <v>14</v>
      </c>
      <c r="C5">
        <v>120.666667</v>
      </c>
      <c r="D5">
        <v>64.222222000000002</v>
      </c>
      <c r="E5">
        <v>62.555556000000003</v>
      </c>
      <c r="F5">
        <v>82.481481666666667</v>
      </c>
      <c r="G5">
        <v>33.079838695112365</v>
      </c>
      <c r="H5">
        <v>4</v>
      </c>
      <c r="I5">
        <v>0.111111</v>
      </c>
      <c r="J5">
        <v>0.111111</v>
      </c>
      <c r="K5">
        <v>3.3149171179145931</v>
      </c>
      <c r="L5">
        <v>0.17301020821110796</v>
      </c>
      <c r="M5">
        <v>0.17761971454621872</v>
      </c>
      <c r="N5">
        <v>1.2218490135573066</v>
      </c>
      <c r="O5">
        <v>1.8126516154505581</v>
      </c>
      <c r="S5">
        <f t="shared" si="3"/>
        <v>0.34784441794985077</v>
      </c>
      <c r="T5">
        <f t="shared" si="0"/>
        <v>1.8154491661147427E-2</v>
      </c>
      <c r="U5">
        <f t="shared" si="0"/>
        <v>1.8638181295349034E-2</v>
      </c>
      <c r="W5">
        <f t="shared" si="1"/>
        <v>0.12821236363544908</v>
      </c>
      <c r="X5">
        <f t="shared" si="2"/>
        <v>0.19020709227231453</v>
      </c>
      <c r="AB5" t="s">
        <v>14</v>
      </c>
      <c r="AC5">
        <v>0.12821236363544908</v>
      </c>
      <c r="AD5">
        <v>0.27492867509457136</v>
      </c>
      <c r="AE5">
        <v>0.13808318851759682</v>
      </c>
      <c r="AF5">
        <v>6.697775732714295E-2</v>
      </c>
      <c r="AH5">
        <f t="shared" si="4"/>
        <v>0.15205049614369007</v>
      </c>
      <c r="AI5">
        <f>STDEV(AC5:AG5)/SQRT(4)</f>
        <v>4.3874594011260856E-2</v>
      </c>
    </row>
    <row r="6" spans="1:35" x14ac:dyDescent="0.2">
      <c r="B6" t="s">
        <v>15</v>
      </c>
      <c r="C6">
        <v>35.111111000000001</v>
      </c>
      <c r="D6">
        <v>38.444443999999997</v>
      </c>
      <c r="E6">
        <v>33.666666999999997</v>
      </c>
      <c r="F6">
        <v>35.74074066666666</v>
      </c>
      <c r="G6">
        <v>2.4503292438552871</v>
      </c>
      <c r="H6">
        <v>1.111111</v>
      </c>
      <c r="I6">
        <v>0.55555600000000005</v>
      </c>
      <c r="J6">
        <v>0.88888900000000004</v>
      </c>
      <c r="K6">
        <v>3.1645566555840401</v>
      </c>
      <c r="L6">
        <v>1.4450878779778948</v>
      </c>
      <c r="M6">
        <v>2.6402643302944129</v>
      </c>
      <c r="N6">
        <v>2.4166362879521159</v>
      </c>
      <c r="O6">
        <v>0.88127767773953014</v>
      </c>
      <c r="S6">
        <f t="shared" si="3"/>
        <v>0.33206663357648314</v>
      </c>
      <c r="T6">
        <f t="shared" si="0"/>
        <v>0.15163750221237257</v>
      </c>
      <c r="U6">
        <f t="shared" si="0"/>
        <v>0.27705103220884653</v>
      </c>
      <c r="W6">
        <f t="shared" si="1"/>
        <v>0.25358505599923409</v>
      </c>
      <c r="X6">
        <f t="shared" si="2"/>
        <v>9.2475169049882983E-2</v>
      </c>
      <c r="AB6" t="s">
        <v>15</v>
      </c>
      <c r="AC6">
        <v>0.25358505599923409</v>
      </c>
      <c r="AD6">
        <v>0.32947578701814645</v>
      </c>
      <c r="AE6">
        <v>6.1372050365086479E-2</v>
      </c>
      <c r="AF6">
        <v>3.0391962911814108E-2</v>
      </c>
      <c r="AH6">
        <f t="shared" si="4"/>
        <v>0.16870621407357028</v>
      </c>
      <c r="AI6">
        <f t="shared" ref="AI6:AI13" si="6">STDEV(AC6:AG6)/SQRT(4)</f>
        <v>7.2859870164618173E-2</v>
      </c>
    </row>
    <row r="7" spans="1:35" x14ac:dyDescent="0.2">
      <c r="B7">
        <v>1827</v>
      </c>
      <c r="C7">
        <v>70.777777999999998</v>
      </c>
      <c r="D7">
        <v>81.888889000000006</v>
      </c>
      <c r="E7">
        <v>68.888889000000006</v>
      </c>
      <c r="F7">
        <v>73.851852000000008</v>
      </c>
      <c r="G7">
        <v>7.0240620881443059</v>
      </c>
      <c r="H7">
        <v>1</v>
      </c>
      <c r="I7">
        <v>3.3333330000000001</v>
      </c>
      <c r="J7">
        <v>1.7777780000000001</v>
      </c>
      <c r="K7">
        <v>1.4128728370082486</v>
      </c>
      <c r="L7">
        <v>4.0705558967835058</v>
      </c>
      <c r="M7">
        <v>2.580645479708636</v>
      </c>
      <c r="N7">
        <v>2.6880247378334636</v>
      </c>
      <c r="O7">
        <v>1.3320914159173436</v>
      </c>
      <c r="S7">
        <f t="shared" si="3"/>
        <v>0.14825707918014702</v>
      </c>
      <c r="T7">
        <f t="shared" si="0"/>
        <v>0.42713591208571261</v>
      </c>
      <c r="U7">
        <f t="shared" si="0"/>
        <v>0.2707950434033421</v>
      </c>
      <c r="W7">
        <f t="shared" si="1"/>
        <v>0.28206267822306724</v>
      </c>
      <c r="X7">
        <f t="shared" si="2"/>
        <v>0.13978043695923847</v>
      </c>
      <c r="AB7">
        <v>1827</v>
      </c>
      <c r="AC7">
        <v>0.28206267822306724</v>
      </c>
      <c r="AD7">
        <v>0.50890131766891467</v>
      </c>
      <c r="AE7">
        <v>0.11702909910047969</v>
      </c>
      <c r="AF7">
        <v>0.23402909914589273</v>
      </c>
      <c r="AH7">
        <f t="shared" si="4"/>
        <v>0.28550554853458854</v>
      </c>
      <c r="AI7">
        <f t="shared" si="6"/>
        <v>8.213386526411727E-2</v>
      </c>
    </row>
    <row r="8" spans="1:35" x14ac:dyDescent="0.2">
      <c r="B8" t="s">
        <v>16</v>
      </c>
      <c r="C8">
        <v>186.444444</v>
      </c>
      <c r="D8">
        <v>173.66666699999999</v>
      </c>
      <c r="E8">
        <v>165.11111099999999</v>
      </c>
      <c r="F8">
        <v>175.074074</v>
      </c>
      <c r="G8">
        <v>10.736077964972074</v>
      </c>
      <c r="H8">
        <v>22.222221999999999</v>
      </c>
      <c r="I8">
        <v>17.555555999999999</v>
      </c>
      <c r="J8">
        <v>15</v>
      </c>
      <c r="K8">
        <v>11.918951041523124</v>
      </c>
      <c r="L8">
        <v>10.10876543165304</v>
      </c>
      <c r="M8">
        <v>9.0847913923854584</v>
      </c>
      <c r="N8">
        <v>10.370835955187207</v>
      </c>
      <c r="O8">
        <v>1.4351396965728302</v>
      </c>
      <c r="S8">
        <f t="shared" si="3"/>
        <v>1.2506920807177166</v>
      </c>
      <c r="T8">
        <f t="shared" si="0"/>
        <v>1.0607437539726503</v>
      </c>
      <c r="U8">
        <f t="shared" si="0"/>
        <v>0.95329501814758555</v>
      </c>
      <c r="W8">
        <f t="shared" si="1"/>
        <v>1.0882436176126509</v>
      </c>
      <c r="X8">
        <f t="shared" si="2"/>
        <v>0.1505936090327199</v>
      </c>
      <c r="AB8" t="s">
        <v>16</v>
      </c>
      <c r="AC8">
        <v>1.0882436176126509</v>
      </c>
      <c r="AD8">
        <v>0.45139118247499221</v>
      </c>
      <c r="AE8">
        <v>0.1153851973915377</v>
      </c>
      <c r="AF8">
        <v>0.56704046120943408</v>
      </c>
      <c r="AH8">
        <f t="shared" si="4"/>
        <v>0.55551511467215375</v>
      </c>
      <c r="AI8">
        <f t="shared" si="6"/>
        <v>0.20176071404836399</v>
      </c>
    </row>
    <row r="9" spans="1:35" x14ac:dyDescent="0.2">
      <c r="B9" t="s">
        <v>17</v>
      </c>
      <c r="C9">
        <v>51.666666999999997</v>
      </c>
      <c r="D9">
        <v>78.888889000000006</v>
      </c>
      <c r="E9">
        <v>69</v>
      </c>
      <c r="F9">
        <v>66.518518666666665</v>
      </c>
      <c r="G9">
        <v>13.779718968835407</v>
      </c>
      <c r="H9">
        <v>0.77777799999999997</v>
      </c>
      <c r="I9">
        <v>1.888889</v>
      </c>
      <c r="J9">
        <v>2.4444439999999998</v>
      </c>
      <c r="K9">
        <v>1.5053767644814402</v>
      </c>
      <c r="L9">
        <v>2.3943663346558219</v>
      </c>
      <c r="M9">
        <v>3.542672463768116</v>
      </c>
      <c r="N9">
        <v>2.4808051876351258</v>
      </c>
      <c r="O9">
        <v>1.0213947317571597</v>
      </c>
      <c r="S9">
        <f t="shared" si="3"/>
        <v>0.15796379994130741</v>
      </c>
      <c r="T9">
        <f t="shared" si="0"/>
        <v>0.25124820151190591</v>
      </c>
      <c r="U9">
        <f t="shared" si="0"/>
        <v>0.37174348477274161</v>
      </c>
      <c r="W9">
        <f t="shared" si="1"/>
        <v>0.26031849540865165</v>
      </c>
      <c r="X9">
        <f t="shared" si="2"/>
        <v>0.10717808117888114</v>
      </c>
      <c r="AB9" t="s">
        <v>17</v>
      </c>
      <c r="AC9">
        <v>0.26031849540865165</v>
      </c>
      <c r="AD9">
        <v>0.39639220004362463</v>
      </c>
      <c r="AE9">
        <v>6.7179075813307843E-2</v>
      </c>
      <c r="AF9">
        <v>7.1377311476695043E-2</v>
      </c>
      <c r="AH9">
        <f t="shared" si="4"/>
        <v>0.1988167706855698</v>
      </c>
      <c r="AI9">
        <f t="shared" si="6"/>
        <v>7.9785029352142364E-2</v>
      </c>
    </row>
    <row r="10" spans="1:35" x14ac:dyDescent="0.2">
      <c r="B10" t="s">
        <v>18</v>
      </c>
      <c r="C10">
        <v>47</v>
      </c>
      <c r="D10">
        <v>23.555555999999999</v>
      </c>
      <c r="E10">
        <v>33.555556000000003</v>
      </c>
      <c r="F10">
        <v>34.703703999999995</v>
      </c>
      <c r="G10">
        <v>11.764317723085876</v>
      </c>
      <c r="H10">
        <v>1.2222219999999999</v>
      </c>
      <c r="I10">
        <v>0.77777799999999997</v>
      </c>
      <c r="J10">
        <v>0.111111</v>
      </c>
      <c r="K10">
        <v>2.6004723404255317</v>
      </c>
      <c r="L10">
        <v>3.301887673549289</v>
      </c>
      <c r="M10">
        <v>0.33112549230297361</v>
      </c>
      <c r="N10">
        <v>2.0778285020925984</v>
      </c>
      <c r="O10">
        <v>1.5528117789002553</v>
      </c>
      <c r="S10">
        <f t="shared" si="3"/>
        <v>0.27287553669488479</v>
      </c>
      <c r="T10">
        <f t="shared" si="0"/>
        <v>0.34647719839948377</v>
      </c>
      <c r="U10">
        <f t="shared" si="0"/>
        <v>3.4746013261093306E-2</v>
      </c>
      <c r="W10">
        <f t="shared" si="1"/>
        <v>0.2180329161184873</v>
      </c>
      <c r="X10">
        <f t="shared" si="2"/>
        <v>0.16294130145764568</v>
      </c>
      <c r="AB10" t="s">
        <v>18</v>
      </c>
      <c r="AC10">
        <v>0.2180329161184873</v>
      </c>
      <c r="AD10">
        <v>0.52229326568033607</v>
      </c>
      <c r="AE10">
        <v>0.13467519022253582</v>
      </c>
      <c r="AF10">
        <v>0.19683961197907651</v>
      </c>
      <c r="AH10">
        <f t="shared" si="4"/>
        <v>0.26796024600010893</v>
      </c>
      <c r="AI10">
        <f t="shared" si="6"/>
        <v>8.6603057031278949E-2</v>
      </c>
    </row>
    <row r="11" spans="1:35" x14ac:dyDescent="0.2">
      <c r="B11" t="s">
        <v>19</v>
      </c>
      <c r="C11">
        <v>6.8888889999999998</v>
      </c>
      <c r="D11">
        <v>75.222222000000002</v>
      </c>
      <c r="E11">
        <v>25.666667</v>
      </c>
      <c r="F11">
        <v>35.925926000000004</v>
      </c>
      <c r="G11">
        <v>35.302979989570751</v>
      </c>
      <c r="H11">
        <v>0</v>
      </c>
      <c r="I11">
        <v>2.5555560000000002</v>
      </c>
      <c r="J11">
        <v>0.33333299999999999</v>
      </c>
      <c r="K11">
        <v>0</v>
      </c>
      <c r="L11">
        <v>3.3973418121044077</v>
      </c>
      <c r="M11">
        <v>1.2986999831337664</v>
      </c>
      <c r="N11">
        <v>1.5653472650793914</v>
      </c>
      <c r="O11">
        <v>1.7142953149311695</v>
      </c>
      <c r="S11">
        <f t="shared" si="3"/>
        <v>0</v>
      </c>
      <c r="T11">
        <f t="shared" si="0"/>
        <v>0.35649349385591367</v>
      </c>
      <c r="U11">
        <f t="shared" si="0"/>
        <v>0.13627657152672285</v>
      </c>
      <c r="W11">
        <f t="shared" si="1"/>
        <v>0.16425668846087885</v>
      </c>
      <c r="X11">
        <f t="shared" si="2"/>
        <v>0.17988626406186736</v>
      </c>
      <c r="AB11" t="s">
        <v>19</v>
      </c>
      <c r="AC11">
        <v>0.16425668846087885</v>
      </c>
      <c r="AD11">
        <v>0.47128303979564101</v>
      </c>
      <c r="AE11">
        <v>0.21062041770617998</v>
      </c>
      <c r="AF11">
        <v>9.3231138687555948E-2</v>
      </c>
      <c r="AH11">
        <f t="shared" si="4"/>
        <v>0.23484782116256395</v>
      </c>
      <c r="AI11">
        <f t="shared" si="6"/>
        <v>8.2425204710919311E-2</v>
      </c>
    </row>
    <row r="12" spans="1:35" x14ac:dyDescent="0.2">
      <c r="B12" t="s">
        <v>20</v>
      </c>
      <c r="C12">
        <v>31</v>
      </c>
      <c r="D12">
        <v>55.444443999999997</v>
      </c>
      <c r="E12">
        <v>7.7777779999999996</v>
      </c>
      <c r="F12">
        <v>31.407407333333335</v>
      </c>
      <c r="G12">
        <v>23.835944441962628</v>
      </c>
      <c r="H12">
        <v>0.66666700000000001</v>
      </c>
      <c r="I12">
        <v>0.77777799999999997</v>
      </c>
      <c r="J12">
        <v>0</v>
      </c>
      <c r="K12">
        <v>2.1505387096774196</v>
      </c>
      <c r="L12">
        <v>1.4028060232689863</v>
      </c>
      <c r="M12">
        <v>0</v>
      </c>
      <c r="N12">
        <v>1.1844482443154687</v>
      </c>
      <c r="O12">
        <v>1.0917711642910295</v>
      </c>
      <c r="S12">
        <f t="shared" si="3"/>
        <v>0.22566262115686425</v>
      </c>
      <c r="T12">
        <f t="shared" si="0"/>
        <v>0.14720073754589641</v>
      </c>
      <c r="U12">
        <f t="shared" si="0"/>
        <v>0</v>
      </c>
      <c r="W12">
        <f t="shared" si="1"/>
        <v>0.12428778623425356</v>
      </c>
      <c r="X12">
        <f t="shared" si="2"/>
        <v>0.11456289604494074</v>
      </c>
      <c r="AB12" t="s">
        <v>20</v>
      </c>
      <c r="AC12">
        <v>0.12428778623425356</v>
      </c>
      <c r="AD12">
        <v>0.26709538426913276</v>
      </c>
      <c r="AE12">
        <v>4.3041971513473311E-2</v>
      </c>
      <c r="AF12">
        <v>3.9815879085271851E-2</v>
      </c>
      <c r="AH12">
        <f t="shared" si="4"/>
        <v>0.11856025527553288</v>
      </c>
      <c r="AI12">
        <f t="shared" si="6"/>
        <v>5.3228420604025654E-2</v>
      </c>
    </row>
    <row r="13" spans="1:35" x14ac:dyDescent="0.2">
      <c r="B13" t="s">
        <v>21</v>
      </c>
      <c r="C13">
        <v>54.555556000000003</v>
      </c>
      <c r="D13">
        <v>72.555555999999996</v>
      </c>
      <c r="E13">
        <v>70</v>
      </c>
      <c r="F13">
        <v>65.703704000000002</v>
      </c>
      <c r="G13">
        <v>9.7387688898398341</v>
      </c>
      <c r="H13">
        <v>1</v>
      </c>
      <c r="I13">
        <v>1.6666669999999999</v>
      </c>
      <c r="J13">
        <v>1.4444440000000001</v>
      </c>
      <c r="K13">
        <v>1.832993875087626</v>
      </c>
      <c r="L13">
        <v>2.2970907975675905</v>
      </c>
      <c r="M13">
        <v>2.0634914285714285</v>
      </c>
      <c r="N13">
        <v>2.0645253670755483</v>
      </c>
      <c r="O13">
        <v>0.23205018882876435</v>
      </c>
      <c r="S13">
        <f t="shared" si="3"/>
        <v>0.19234166795295546</v>
      </c>
      <c r="T13">
        <f t="shared" si="0"/>
        <v>0.24104078112231209</v>
      </c>
      <c r="U13">
        <f t="shared" si="0"/>
        <v>0.21652848303111863</v>
      </c>
      <c r="W13">
        <f t="shared" si="1"/>
        <v>0.21663697736879539</v>
      </c>
      <c r="X13">
        <f t="shared" si="2"/>
        <v>2.4349737865866892E-2</v>
      </c>
      <c r="AB13" t="s">
        <v>22</v>
      </c>
      <c r="AC13">
        <v>0.21663697736879539</v>
      </c>
      <c r="AD13">
        <v>0.14139909933821812</v>
      </c>
      <c r="AE13">
        <v>4.8230942512630791E-2</v>
      </c>
      <c r="AF13">
        <v>2.1716320341451056E-2</v>
      </c>
      <c r="AH13">
        <f t="shared" si="4"/>
        <v>0.10699583489027384</v>
      </c>
      <c r="AI13">
        <f t="shared" si="6"/>
        <v>4.4656721131416756E-2</v>
      </c>
    </row>
    <row r="14" spans="1:35" x14ac:dyDescent="0.2">
      <c r="AB14" s="2" t="s">
        <v>23</v>
      </c>
      <c r="AF14">
        <v>0.2149136665077909</v>
      </c>
      <c r="AG14">
        <v>1.4962214100868343E-2</v>
      </c>
      <c r="AH14">
        <f t="shared" si="4"/>
        <v>0.11493794030432962</v>
      </c>
      <c r="AI14">
        <f t="shared" ref="AI14:AI17" si="7">STDEV(AC14:AG14)/SQRT(2)</f>
        <v>9.9975726203461276E-2</v>
      </c>
    </row>
    <row r="15" spans="1:35" ht="16" thickBot="1" x14ac:dyDescent="0.25">
      <c r="A15" t="s">
        <v>0</v>
      </c>
      <c r="C15" t="s">
        <v>1</v>
      </c>
      <c r="G15" t="s">
        <v>24</v>
      </c>
      <c r="H15" t="s">
        <v>3</v>
      </c>
      <c r="I15" t="s">
        <v>25</v>
      </c>
      <c r="M15" t="s">
        <v>26</v>
      </c>
      <c r="Q15" t="s">
        <v>27</v>
      </c>
      <c r="R15" t="s">
        <v>3</v>
      </c>
      <c r="S15" t="s">
        <v>6</v>
      </c>
      <c r="W15" t="s">
        <v>7</v>
      </c>
      <c r="X15" t="s">
        <v>3</v>
      </c>
      <c r="AB15" s="2" t="s">
        <v>28</v>
      </c>
      <c r="AF15">
        <v>0.66469029840929228</v>
      </c>
      <c r="AG15">
        <v>0.53567487502452105</v>
      </c>
      <c r="AH15">
        <f t="shared" si="4"/>
        <v>0.60018258671690661</v>
      </c>
      <c r="AI15">
        <f t="shared" si="7"/>
        <v>6.4507711692386172E-2</v>
      </c>
    </row>
    <row r="16" spans="1:35" x14ac:dyDescent="0.2">
      <c r="A16">
        <v>20181026</v>
      </c>
      <c r="B16" s="1" t="s">
        <v>9</v>
      </c>
      <c r="C16">
        <v>145.33333300000001</v>
      </c>
      <c r="D16">
        <v>135.33333300000001</v>
      </c>
      <c r="E16">
        <v>153.11111099999999</v>
      </c>
      <c r="F16">
        <v>145.555556</v>
      </c>
      <c r="G16">
        <v>144.83333325000001</v>
      </c>
      <c r="H16">
        <v>7.2925353313967962</v>
      </c>
      <c r="I16">
        <v>60.666666999999997</v>
      </c>
      <c r="J16">
        <v>58.777777999999998</v>
      </c>
      <c r="K16">
        <v>66.555555999999996</v>
      </c>
      <c r="L16">
        <v>60.777777999999998</v>
      </c>
      <c r="M16">
        <v>41.743119591153935</v>
      </c>
      <c r="N16">
        <v>43.431855771999636</v>
      </c>
      <c r="O16">
        <v>43.468795677408409</v>
      </c>
      <c r="P16">
        <v>41.755725216013047</v>
      </c>
      <c r="Q16">
        <v>42.599874064143762</v>
      </c>
      <c r="R16">
        <v>0.98214626150957263</v>
      </c>
      <c r="S16">
        <f>M16/$Q$16</f>
        <v>0.97988833319789181</v>
      </c>
      <c r="T16">
        <f t="shared" ref="T16:V27" si="8">N16/$Q$16</f>
        <v>1.0195301447746803</v>
      </c>
      <c r="U16">
        <f t="shared" si="8"/>
        <v>1.0203972812679278</v>
      </c>
      <c r="V16">
        <f t="shared" si="8"/>
        <v>0.9801842407594995</v>
      </c>
      <c r="W16">
        <f>AVERAGE(S16:V16)</f>
        <v>0.99999999999999989</v>
      </c>
      <c r="X16">
        <f>STDEV(S16:V16)</f>
        <v>2.3055144717824071E-2</v>
      </c>
      <c r="AB16" s="2" t="s">
        <v>29</v>
      </c>
      <c r="AF16">
        <v>0.44367641572879629</v>
      </c>
      <c r="AG16">
        <v>0.1571251809197802</v>
      </c>
      <c r="AH16">
        <f t="shared" si="4"/>
        <v>0.30040079832428823</v>
      </c>
      <c r="AI16">
        <f t="shared" si="7"/>
        <v>0.14327561740450806</v>
      </c>
    </row>
    <row r="17" spans="1:35" ht="16" thickBot="1" x14ac:dyDescent="0.25">
      <c r="A17" t="s">
        <v>30</v>
      </c>
      <c r="B17" s="2" t="s">
        <v>11</v>
      </c>
      <c r="C17">
        <v>148.555556</v>
      </c>
      <c r="D17">
        <v>166.88888900000001</v>
      </c>
      <c r="E17">
        <v>133.555556</v>
      </c>
      <c r="F17">
        <v>146.444444</v>
      </c>
      <c r="G17">
        <v>148.86111124999999</v>
      </c>
      <c r="H17">
        <v>13.725820397122975</v>
      </c>
      <c r="I17">
        <v>72.888889000000006</v>
      </c>
      <c r="J17">
        <v>73.555555999999996</v>
      </c>
      <c r="K17">
        <v>60.555556000000003</v>
      </c>
      <c r="L17">
        <v>62.444443999999997</v>
      </c>
      <c r="M17">
        <v>49.065070982602634</v>
      </c>
      <c r="N17">
        <v>44.074567480642763</v>
      </c>
      <c r="O17">
        <v>45.341098351610327</v>
      </c>
      <c r="P17">
        <v>42.64036401408304</v>
      </c>
      <c r="Q17">
        <v>45.280275207234695</v>
      </c>
      <c r="R17">
        <v>2.7538603659725531</v>
      </c>
      <c r="S17">
        <f t="shared" ref="S17:S27" si="9">M17/$Q$16</f>
        <v>1.1517656345350706</v>
      </c>
      <c r="T17">
        <f t="shared" si="8"/>
        <v>1.0346173186868701</v>
      </c>
      <c r="U17">
        <f t="shared" si="8"/>
        <v>1.0643481781974058</v>
      </c>
      <c r="V17">
        <f t="shared" si="8"/>
        <v>1.0009504711182553</v>
      </c>
      <c r="W17">
        <f t="shared" ref="W17:W27" si="10">AVERAGE(S17:V17)</f>
        <v>1.0629204006344004</v>
      </c>
      <c r="X17">
        <f t="shared" ref="X17:X27" si="11">STDEV(S17:V17)</f>
        <v>6.4644800635469596E-2</v>
      </c>
      <c r="AB17" s="3" t="s">
        <v>31</v>
      </c>
      <c r="AF17">
        <v>0.81561212603127176</v>
      </c>
      <c r="AG17">
        <v>0.40916644984389877</v>
      </c>
      <c r="AH17">
        <f t="shared" si="4"/>
        <v>0.61238928793758529</v>
      </c>
      <c r="AI17">
        <f t="shared" si="7"/>
        <v>0.20322283809368641</v>
      </c>
    </row>
    <row r="18" spans="1:35" x14ac:dyDescent="0.2">
      <c r="B18" t="s">
        <v>13</v>
      </c>
      <c r="C18">
        <v>108</v>
      </c>
      <c r="D18">
        <v>107.666667</v>
      </c>
      <c r="E18">
        <v>111.666667</v>
      </c>
      <c r="F18">
        <v>120.555556</v>
      </c>
      <c r="G18">
        <v>111.97222250000002</v>
      </c>
      <c r="H18">
        <v>6.0023144949504914</v>
      </c>
      <c r="I18">
        <v>16.444444000000001</v>
      </c>
      <c r="J18">
        <v>18</v>
      </c>
      <c r="K18">
        <v>15.888889000000001</v>
      </c>
      <c r="L18">
        <v>15.111110999999999</v>
      </c>
      <c r="M18">
        <v>15.226337037037037</v>
      </c>
      <c r="N18">
        <v>16.71826620211063</v>
      </c>
      <c r="O18">
        <v>14.228855778421327</v>
      </c>
      <c r="P18">
        <v>12.534562073605301</v>
      </c>
      <c r="Q18">
        <v>14.677005272793574</v>
      </c>
      <c r="R18">
        <v>1.7568354504446604</v>
      </c>
      <c r="S18">
        <f t="shared" si="9"/>
        <v>0.35742680868282234</v>
      </c>
      <c r="T18">
        <f t="shared" si="8"/>
        <v>0.39244872360273864</v>
      </c>
      <c r="U18">
        <f t="shared" si="8"/>
        <v>0.3340116864429355</v>
      </c>
      <c r="V18">
        <f t="shared" si="8"/>
        <v>0.29423941617131727</v>
      </c>
      <c r="W18">
        <f t="shared" si="10"/>
        <v>0.34453165872495345</v>
      </c>
      <c r="X18">
        <f t="shared" si="11"/>
        <v>4.1240390706304496E-2</v>
      </c>
    </row>
    <row r="19" spans="1:35" x14ac:dyDescent="0.2">
      <c r="B19" t="s">
        <v>14</v>
      </c>
      <c r="C19">
        <v>109</v>
      </c>
      <c r="D19">
        <v>109.666667</v>
      </c>
      <c r="E19">
        <v>141.22222199999999</v>
      </c>
      <c r="F19">
        <v>125.11111099999999</v>
      </c>
      <c r="G19">
        <v>121.25</v>
      </c>
      <c r="H19">
        <v>15.25378568487718</v>
      </c>
      <c r="I19">
        <v>11.111110999999999</v>
      </c>
      <c r="J19">
        <v>9.4444440000000007</v>
      </c>
      <c r="K19">
        <v>21.666667</v>
      </c>
      <c r="L19">
        <v>15.888889000000001</v>
      </c>
      <c r="M19">
        <v>10.193679816513761</v>
      </c>
      <c r="N19">
        <v>8.6119549890214149</v>
      </c>
      <c r="O19">
        <v>15.342250456872151</v>
      </c>
      <c r="P19">
        <v>12.699822480195225</v>
      </c>
      <c r="Q19">
        <v>11.711926935650638</v>
      </c>
      <c r="R19">
        <v>2.9478855054835993</v>
      </c>
      <c r="S19">
        <f t="shared" si="9"/>
        <v>0.23928896599940333</v>
      </c>
      <c r="T19">
        <f t="shared" si="8"/>
        <v>0.20215916544856835</v>
      </c>
      <c r="U19">
        <f t="shared" si="8"/>
        <v>0.3601477890232942</v>
      </c>
      <c r="V19">
        <f t="shared" si="8"/>
        <v>0.29811877990701957</v>
      </c>
      <c r="W19">
        <f t="shared" si="10"/>
        <v>0.27492867509457136</v>
      </c>
      <c r="X19">
        <f t="shared" si="11"/>
        <v>6.9199394839639342E-2</v>
      </c>
    </row>
    <row r="20" spans="1:35" x14ac:dyDescent="0.2">
      <c r="B20" t="s">
        <v>15</v>
      </c>
      <c r="C20">
        <v>99.111110999999994</v>
      </c>
      <c r="D20">
        <v>101.555556</v>
      </c>
      <c r="E20">
        <v>88.777777999999998</v>
      </c>
      <c r="F20">
        <v>112.444444</v>
      </c>
      <c r="G20">
        <v>100.47222224999999</v>
      </c>
      <c r="H20">
        <v>9.7145999368014646</v>
      </c>
      <c r="I20">
        <v>12.777778</v>
      </c>
      <c r="J20">
        <v>14.333333</v>
      </c>
      <c r="K20">
        <v>9.1111109999999993</v>
      </c>
      <c r="L20">
        <v>21.222221999999999</v>
      </c>
      <c r="M20">
        <v>12.892376920282933</v>
      </c>
      <c r="N20">
        <v>14.113785167992187</v>
      </c>
      <c r="O20">
        <v>10.262828384823958</v>
      </c>
      <c r="P20">
        <v>18.87351766353169</v>
      </c>
      <c r="Q20">
        <v>14.035627034157692</v>
      </c>
      <c r="R20">
        <v>3.6033468195997287</v>
      </c>
      <c r="S20">
        <f t="shared" si="9"/>
        <v>0.30263885054849077</v>
      </c>
      <c r="T20">
        <f t="shared" si="8"/>
        <v>0.33131049041930699</v>
      </c>
      <c r="U20">
        <f t="shared" si="8"/>
        <v>0.24091217662688263</v>
      </c>
      <c r="V20">
        <f t="shared" si="8"/>
        <v>0.44304163047790546</v>
      </c>
      <c r="W20">
        <f t="shared" si="10"/>
        <v>0.32947578701814645</v>
      </c>
      <c r="X20">
        <f t="shared" si="11"/>
        <v>8.4585856150045699E-2</v>
      </c>
    </row>
    <row r="21" spans="1:35" ht="16" thickBot="1" x14ac:dyDescent="0.25">
      <c r="B21">
        <v>1827</v>
      </c>
      <c r="C21">
        <v>116.88888900000001</v>
      </c>
      <c r="D21">
        <v>134.22222199999999</v>
      </c>
      <c r="E21">
        <v>130</v>
      </c>
      <c r="F21">
        <v>104.88888900000001</v>
      </c>
      <c r="G21">
        <v>121.5</v>
      </c>
      <c r="H21">
        <v>13.30784588035595</v>
      </c>
      <c r="I21">
        <v>20.777778000000001</v>
      </c>
      <c r="J21">
        <v>32.111111000000001</v>
      </c>
      <c r="K21">
        <v>35.111111000000001</v>
      </c>
      <c r="L21">
        <v>18.888888999999999</v>
      </c>
      <c r="M21">
        <v>17.775665572456592</v>
      </c>
      <c r="N21">
        <v>23.923841016430202</v>
      </c>
      <c r="O21">
        <v>27.008546923076928</v>
      </c>
      <c r="P21">
        <v>18.008474663126613</v>
      </c>
      <c r="Q21">
        <v>21.679132043772583</v>
      </c>
      <c r="R21">
        <v>4.5516355092229901</v>
      </c>
      <c r="S21">
        <f t="shared" si="9"/>
        <v>0.41727037844504661</v>
      </c>
      <c r="T21">
        <f t="shared" si="8"/>
        <v>0.56159417233035569</v>
      </c>
      <c r="U21">
        <f t="shared" si="8"/>
        <v>0.63400532317089575</v>
      </c>
      <c r="V21">
        <f t="shared" si="8"/>
        <v>0.42273539672936061</v>
      </c>
      <c r="W21">
        <f t="shared" si="10"/>
        <v>0.50890131766891467</v>
      </c>
      <c r="X21">
        <f t="shared" si="11"/>
        <v>0.10684621983552033</v>
      </c>
      <c r="AA21" t="s">
        <v>32</v>
      </c>
      <c r="AH21" t="s">
        <v>7</v>
      </c>
      <c r="AI21" t="s">
        <v>8</v>
      </c>
    </row>
    <row r="22" spans="1:35" x14ac:dyDescent="0.2">
      <c r="B22" t="s">
        <v>16</v>
      </c>
      <c r="C22">
        <v>104</v>
      </c>
      <c r="D22">
        <v>113.222222</v>
      </c>
      <c r="E22">
        <v>99.888889000000006</v>
      </c>
      <c r="F22">
        <v>118.11111099999999</v>
      </c>
      <c r="G22">
        <v>108.8055555</v>
      </c>
      <c r="H22">
        <v>8.3406756575152912</v>
      </c>
      <c r="I22">
        <v>22.333333</v>
      </c>
      <c r="J22">
        <v>20.333333</v>
      </c>
      <c r="K22">
        <v>16.111111000000001</v>
      </c>
      <c r="L22">
        <v>25.222221999999999</v>
      </c>
      <c r="M22">
        <v>21.474358653846153</v>
      </c>
      <c r="N22">
        <v>17.958782861548151</v>
      </c>
      <c r="O22">
        <v>16.129032128888728</v>
      </c>
      <c r="P22">
        <v>21.354656464115386</v>
      </c>
      <c r="Q22">
        <v>19.229207527099604</v>
      </c>
      <c r="R22">
        <v>2.6320652915094738</v>
      </c>
      <c r="S22">
        <f t="shared" si="9"/>
        <v>0.50409441637108221</v>
      </c>
      <c r="T22">
        <f t="shared" si="8"/>
        <v>0.42156891906551497</v>
      </c>
      <c r="U22">
        <f t="shared" si="8"/>
        <v>0.37861689695614631</v>
      </c>
      <c r="V22">
        <f t="shared" si="8"/>
        <v>0.50128449750722537</v>
      </c>
      <c r="W22">
        <f t="shared" si="10"/>
        <v>0.45139118247499221</v>
      </c>
      <c r="X22">
        <f t="shared" si="11"/>
        <v>6.178575287678733E-2</v>
      </c>
      <c r="AB22" s="1" t="s">
        <v>9</v>
      </c>
      <c r="AC22">
        <v>1.0000000000000002</v>
      </c>
      <c r="AD22">
        <v>1</v>
      </c>
      <c r="AE22">
        <v>0.99999999999999989</v>
      </c>
      <c r="AH22">
        <f>AVERAGE(AC22:AG22)</f>
        <v>1</v>
      </c>
      <c r="AI22">
        <f>STDEV(AC22:AG22)/SQRT(3)</f>
        <v>1.0134903240813531E-16</v>
      </c>
    </row>
    <row r="23" spans="1:35" x14ac:dyDescent="0.2">
      <c r="B23" t="s">
        <v>17</v>
      </c>
      <c r="C23">
        <v>111.11111099999999</v>
      </c>
      <c r="D23">
        <v>137.77777800000001</v>
      </c>
      <c r="E23">
        <v>114.777778</v>
      </c>
      <c r="F23">
        <v>121.222222</v>
      </c>
      <c r="G23">
        <v>121.22222225</v>
      </c>
      <c r="H23">
        <v>11.80186226254971</v>
      </c>
      <c r="I23">
        <v>9.2222220000000004</v>
      </c>
      <c r="J23">
        <v>41</v>
      </c>
      <c r="K23">
        <v>17.222221999999999</v>
      </c>
      <c r="L23">
        <v>17.555555999999999</v>
      </c>
      <c r="M23">
        <v>8.2999998083000008</v>
      </c>
      <c r="N23">
        <v>29.758064468132151</v>
      </c>
      <c r="O23">
        <v>15.004840048393339</v>
      </c>
      <c r="P23">
        <v>14.482126882643678</v>
      </c>
      <c r="Q23">
        <v>16.886257801867291</v>
      </c>
      <c r="R23">
        <v>9.1054344839707824</v>
      </c>
      <c r="S23">
        <f t="shared" si="9"/>
        <v>0.19483625223404347</v>
      </c>
      <c r="T23">
        <f t="shared" si="8"/>
        <v>0.69854817935200098</v>
      </c>
      <c r="U23">
        <f t="shared" si="8"/>
        <v>0.35222733348460494</v>
      </c>
      <c r="V23">
        <f t="shared" si="8"/>
        <v>0.33995703510384923</v>
      </c>
      <c r="W23">
        <f t="shared" si="10"/>
        <v>0.39639220004362463</v>
      </c>
      <c r="X23">
        <f t="shared" si="11"/>
        <v>0.21374322539687524</v>
      </c>
      <c r="AB23" s="2" t="s">
        <v>11</v>
      </c>
      <c r="AC23">
        <v>0.44808506878643656</v>
      </c>
      <c r="AD23">
        <v>1.1363316616233941</v>
      </c>
      <c r="AE23">
        <v>1.6380166325886931</v>
      </c>
      <c r="AH23">
        <f t="shared" ref="AH23:AH37" si="12">AVERAGE(AC23:AG23)</f>
        <v>1.0741444543328413</v>
      </c>
      <c r="AI23">
        <f t="shared" ref="AI23:AI37" si="13">STDEV(AC23:AG23)/SQRT(3)</f>
        <v>0.3449080641737105</v>
      </c>
    </row>
    <row r="24" spans="1:35" x14ac:dyDescent="0.2">
      <c r="B24" t="s">
        <v>18</v>
      </c>
      <c r="C24">
        <v>147</v>
      </c>
      <c r="D24">
        <v>134.11111099999999</v>
      </c>
      <c r="E24">
        <v>121.444444</v>
      </c>
      <c r="F24">
        <v>120.88888900000001</v>
      </c>
      <c r="G24">
        <v>130.86111099999999</v>
      </c>
      <c r="H24">
        <v>12.371271386570015</v>
      </c>
      <c r="I24">
        <v>39.666666999999997</v>
      </c>
      <c r="J24">
        <v>33</v>
      </c>
      <c r="K24">
        <v>24.333333</v>
      </c>
      <c r="L24">
        <v>21</v>
      </c>
      <c r="M24">
        <v>26.984127210884353</v>
      </c>
      <c r="N24">
        <v>24.606462323617617</v>
      </c>
      <c r="O24">
        <v>20.036596322183335</v>
      </c>
      <c r="P24">
        <v>17.371323513445475</v>
      </c>
      <c r="Q24">
        <v>22.249627342532698</v>
      </c>
      <c r="R24">
        <v>4.3460907598055813</v>
      </c>
      <c r="S24">
        <f t="shared" si="9"/>
        <v>0.63343208879570012</v>
      </c>
      <c r="T24">
        <f t="shared" si="8"/>
        <v>0.57761819404834425</v>
      </c>
      <c r="U24">
        <f t="shared" si="8"/>
        <v>0.47034402712115297</v>
      </c>
      <c r="V24">
        <f t="shared" si="8"/>
        <v>0.40777875275614694</v>
      </c>
      <c r="W24">
        <f t="shared" si="10"/>
        <v>0.52229326568033607</v>
      </c>
      <c r="X24">
        <f t="shared" si="11"/>
        <v>0.10202121145385531</v>
      </c>
      <c r="AB24" t="s">
        <v>13</v>
      </c>
      <c r="AC24">
        <v>2.0734675033523878E-3</v>
      </c>
      <c r="AD24">
        <v>6.9292022633228008E-3</v>
      </c>
      <c r="AE24">
        <v>0.29558458547551475</v>
      </c>
      <c r="AH24">
        <f t="shared" si="12"/>
        <v>0.10152908508072998</v>
      </c>
      <c r="AI24">
        <f t="shared" si="13"/>
        <v>9.7037874848118863E-2</v>
      </c>
    </row>
    <row r="25" spans="1:35" x14ac:dyDescent="0.2">
      <c r="B25" t="s">
        <v>19</v>
      </c>
      <c r="C25">
        <v>118</v>
      </c>
      <c r="D25">
        <v>125.555556</v>
      </c>
      <c r="E25">
        <v>134.33333300000001</v>
      </c>
      <c r="F25">
        <v>140.33333300000001</v>
      </c>
      <c r="G25">
        <v>129.5555555</v>
      </c>
      <c r="H25">
        <v>9.8067749471575354</v>
      </c>
      <c r="I25">
        <v>20.777778000000001</v>
      </c>
      <c r="J25">
        <v>19.888888999999999</v>
      </c>
      <c r="K25">
        <v>26.888888999999999</v>
      </c>
      <c r="L25">
        <v>37.666666999999997</v>
      </c>
      <c r="M25">
        <v>17.608286440677968</v>
      </c>
      <c r="N25">
        <v>15.840707997024042</v>
      </c>
      <c r="O25">
        <v>20.016542729569583</v>
      </c>
      <c r="P25">
        <v>26.840855408173049</v>
      </c>
      <c r="Q25">
        <v>20.076598143861162</v>
      </c>
      <c r="R25">
        <v>4.8233498383980837</v>
      </c>
      <c r="S25">
        <f t="shared" si="9"/>
        <v>0.41334127922924618</v>
      </c>
      <c r="T25">
        <f t="shared" si="8"/>
        <v>0.37184870483824123</v>
      </c>
      <c r="U25">
        <f t="shared" si="8"/>
        <v>0.46987328411887186</v>
      </c>
      <c r="V25">
        <f t="shared" si="8"/>
        <v>0.63006889099620478</v>
      </c>
      <c r="W25">
        <f t="shared" si="10"/>
        <v>0.47128303979564101</v>
      </c>
      <c r="X25">
        <f t="shared" si="11"/>
        <v>0.11322450932919312</v>
      </c>
      <c r="AB25" t="s">
        <v>14</v>
      </c>
      <c r="AC25">
        <v>2.6503946637493124E-3</v>
      </c>
      <c r="AD25">
        <v>7.1056832765901594E-3</v>
      </c>
      <c r="AE25">
        <v>0.17392857019513711</v>
      </c>
      <c r="AH25">
        <f t="shared" si="12"/>
        <v>6.1228216045158858E-2</v>
      </c>
      <c r="AI25">
        <f t="shared" si="13"/>
        <v>5.6364852429813088E-2</v>
      </c>
    </row>
    <row r="26" spans="1:35" x14ac:dyDescent="0.2">
      <c r="B26" t="s">
        <v>20</v>
      </c>
      <c r="C26">
        <v>99.888889000000006</v>
      </c>
      <c r="D26">
        <v>99.333332999999996</v>
      </c>
      <c r="E26">
        <v>100.88888900000001</v>
      </c>
      <c r="F26">
        <v>129.11111099999999</v>
      </c>
      <c r="G26">
        <v>107.3055555</v>
      </c>
      <c r="H26">
        <v>14.551278674599169</v>
      </c>
      <c r="I26">
        <v>9.2222220000000004</v>
      </c>
      <c r="J26">
        <v>12.111110999999999</v>
      </c>
      <c r="K26">
        <v>7.1111110000000002</v>
      </c>
      <c r="L26">
        <v>22</v>
      </c>
      <c r="M26">
        <v>9.2324803011874526</v>
      </c>
      <c r="N26">
        <v>12.192393665075146</v>
      </c>
      <c r="O26">
        <v>7.0484580318849579</v>
      </c>
      <c r="P26">
        <v>17.039586933769009</v>
      </c>
      <c r="Q26">
        <v>11.378229732979142</v>
      </c>
      <c r="R26">
        <v>4.3230001877897877</v>
      </c>
      <c r="S26">
        <f t="shared" si="9"/>
        <v>0.21672553039208195</v>
      </c>
      <c r="T26">
        <f t="shared" si="8"/>
        <v>0.28620727016039377</v>
      </c>
      <c r="U26">
        <f t="shared" si="8"/>
        <v>0.16545725044332074</v>
      </c>
      <c r="V26">
        <f t="shared" si="8"/>
        <v>0.39999148608073465</v>
      </c>
      <c r="W26">
        <f t="shared" si="10"/>
        <v>0.26709538426913276</v>
      </c>
      <c r="X26">
        <f t="shared" si="11"/>
        <v>0.10147917764452852</v>
      </c>
      <c r="AB26" t="s">
        <v>15</v>
      </c>
      <c r="AC26">
        <v>0</v>
      </c>
      <c r="AD26">
        <v>1.6596891672436016E-2</v>
      </c>
      <c r="AE26">
        <v>0.10899318744340636</v>
      </c>
      <c r="AH26">
        <f t="shared" si="12"/>
        <v>4.1863359705280795E-2</v>
      </c>
      <c r="AI26">
        <f t="shared" si="13"/>
        <v>3.3905134972004133E-2</v>
      </c>
    </row>
    <row r="27" spans="1:35" x14ac:dyDescent="0.2">
      <c r="B27" t="s">
        <v>22</v>
      </c>
      <c r="C27">
        <v>119.555556</v>
      </c>
      <c r="D27">
        <v>103.11111099999999</v>
      </c>
      <c r="E27">
        <v>101.333333</v>
      </c>
      <c r="F27">
        <v>103.222222</v>
      </c>
      <c r="G27">
        <v>106.8055555</v>
      </c>
      <c r="H27">
        <v>8.5439438780793129</v>
      </c>
      <c r="I27">
        <v>14.444444000000001</v>
      </c>
      <c r="J27">
        <v>5.7777779999999996</v>
      </c>
      <c r="K27">
        <v>3.2222219999999999</v>
      </c>
      <c r="L27">
        <v>3.3333330000000001</v>
      </c>
      <c r="M27">
        <v>12.081783969956195</v>
      </c>
      <c r="N27">
        <v>5.6034484974175092</v>
      </c>
      <c r="O27">
        <v>3.1798243525652117</v>
      </c>
      <c r="P27">
        <v>3.2292784784268642</v>
      </c>
      <c r="Q27">
        <v>6.0235838245914453</v>
      </c>
      <c r="R27">
        <v>4.1941790216433663</v>
      </c>
      <c r="S27">
        <f t="shared" si="9"/>
        <v>0.28361079076816831</v>
      </c>
      <c r="T27">
        <f t="shared" si="8"/>
        <v>0.13153673855890391</v>
      </c>
      <c r="U27">
        <f t="shared" si="8"/>
        <v>7.4643984810313424E-2</v>
      </c>
      <c r="V27">
        <f t="shared" si="8"/>
        <v>7.5804883215486826E-2</v>
      </c>
      <c r="W27">
        <f t="shared" si="10"/>
        <v>0.14139909933821812</v>
      </c>
      <c r="X27">
        <f t="shared" si="11"/>
        <v>9.8455197668614727E-2</v>
      </c>
      <c r="AB27">
        <v>1827</v>
      </c>
      <c r="AC27">
        <v>2.2422807825437431E-3</v>
      </c>
      <c r="AD27">
        <v>0</v>
      </c>
      <c r="AE27">
        <v>0.27618528864117825</v>
      </c>
      <c r="AH27">
        <f t="shared" si="12"/>
        <v>9.2809189807907325E-2</v>
      </c>
      <c r="AI27">
        <f t="shared" si="13"/>
        <v>9.1690334229330678E-2</v>
      </c>
    </row>
    <row r="28" spans="1:35" x14ac:dyDescent="0.2">
      <c r="AB28" t="s">
        <v>16</v>
      </c>
      <c r="AC28">
        <v>2.1436356009997791E-3</v>
      </c>
      <c r="AD28">
        <v>0.10135642193949163</v>
      </c>
      <c r="AE28">
        <v>0.38169489128231898</v>
      </c>
      <c r="AH28">
        <f t="shared" si="12"/>
        <v>0.16173164960760347</v>
      </c>
      <c r="AI28">
        <f t="shared" si="13"/>
        <v>0.11364955639933781</v>
      </c>
    </row>
    <row r="29" spans="1:35" x14ac:dyDescent="0.2">
      <c r="A29" t="s">
        <v>0</v>
      </c>
      <c r="C29" t="s">
        <v>33</v>
      </c>
      <c r="AB29" t="s">
        <v>17</v>
      </c>
      <c r="AC29">
        <v>0</v>
      </c>
      <c r="AD29">
        <v>2.5546215634771326E-2</v>
      </c>
      <c r="AE29">
        <v>0.28052923903517263</v>
      </c>
      <c r="AH29">
        <f t="shared" si="12"/>
        <v>0.10202515155664799</v>
      </c>
      <c r="AI29">
        <f t="shared" si="13"/>
        <v>8.955619133300266E-2</v>
      </c>
    </row>
    <row r="30" spans="1:35" ht="16" thickBot="1" x14ac:dyDescent="0.25">
      <c r="A30">
        <v>20181105</v>
      </c>
      <c r="C30" t="s">
        <v>1</v>
      </c>
      <c r="H30" t="s">
        <v>34</v>
      </c>
      <c r="K30" t="s">
        <v>35</v>
      </c>
      <c r="N30" t="s">
        <v>7</v>
      </c>
      <c r="O30" t="s">
        <v>3</v>
      </c>
      <c r="S30" t="s">
        <v>6</v>
      </c>
      <c r="W30" t="s">
        <v>7</v>
      </c>
      <c r="X30" t="s">
        <v>3</v>
      </c>
      <c r="AB30" t="s">
        <v>18</v>
      </c>
      <c r="AC30">
        <v>0</v>
      </c>
      <c r="AD30">
        <v>1.3186168535376108E-2</v>
      </c>
      <c r="AE30">
        <v>0.29268919682919453</v>
      </c>
      <c r="AH30">
        <f t="shared" si="12"/>
        <v>0.10195845512152356</v>
      </c>
      <c r="AI30">
        <f t="shared" si="13"/>
        <v>9.5441309425268545E-2</v>
      </c>
    </row>
    <row r="31" spans="1:35" x14ac:dyDescent="0.2">
      <c r="A31" t="s">
        <v>36</v>
      </c>
      <c r="B31" s="1" t="s">
        <v>9</v>
      </c>
      <c r="C31">
        <v>52.777777999999998</v>
      </c>
      <c r="D31">
        <v>44.333333000000003</v>
      </c>
      <c r="E31">
        <v>44.333333000000003</v>
      </c>
      <c r="H31">
        <v>18.777778000000001</v>
      </c>
      <c r="I31">
        <v>12.333333</v>
      </c>
      <c r="J31">
        <v>17.555555999999999</v>
      </c>
      <c r="K31">
        <v>35.578947639667589</v>
      </c>
      <c r="L31">
        <v>27.819548329470283</v>
      </c>
      <c r="M31">
        <v>39.59899879397743</v>
      </c>
      <c r="N31">
        <v>34.332498254371764</v>
      </c>
      <c r="O31">
        <v>5.987828518254557</v>
      </c>
      <c r="S31">
        <f>K31/$N$31</f>
        <v>1.0363052340689221</v>
      </c>
      <c r="T31">
        <f t="shared" ref="T31:U42" si="14">L31/$N$31</f>
        <v>0.81029781530471212</v>
      </c>
      <c r="U31">
        <f t="shared" si="14"/>
        <v>1.1533969506263662</v>
      </c>
      <c r="W31">
        <f>AVERAGE(S31:U31)</f>
        <v>1</v>
      </c>
      <c r="X31">
        <f t="shared" ref="X31:X42" si="15">STDEV(S31:U31)</f>
        <v>0.17440701442377982</v>
      </c>
      <c r="AB31" t="s">
        <v>19</v>
      </c>
      <c r="AC31">
        <v>0</v>
      </c>
      <c r="AD31">
        <v>7.9683913349184302E-2</v>
      </c>
      <c r="AE31">
        <v>4.4306347991487326E-2</v>
      </c>
      <c r="AH31">
        <f t="shared" si="12"/>
        <v>4.1330087113557207E-2</v>
      </c>
      <c r="AI31">
        <f t="shared" si="13"/>
        <v>2.3050850369492525E-2</v>
      </c>
    </row>
    <row r="32" spans="1:35" x14ac:dyDescent="0.2">
      <c r="B32" s="2" t="s">
        <v>11</v>
      </c>
      <c r="C32">
        <v>50.222222000000002</v>
      </c>
      <c r="D32">
        <v>49.555556000000003</v>
      </c>
      <c r="E32">
        <v>58</v>
      </c>
      <c r="H32">
        <v>17.444444000000001</v>
      </c>
      <c r="I32">
        <v>22.111111000000001</v>
      </c>
      <c r="J32">
        <v>19.666667</v>
      </c>
      <c r="K32">
        <v>34.734512543073066</v>
      </c>
      <c r="L32">
        <v>44.618833456333334</v>
      </c>
      <c r="M32">
        <v>33.908046551724134</v>
      </c>
      <c r="N32">
        <v>37.753797517043516</v>
      </c>
      <c r="O32">
        <v>5.9596392797315589</v>
      </c>
      <c r="S32">
        <f t="shared" ref="S32:S42" si="16">K32/$N$31</f>
        <v>1.0117094388448737</v>
      </c>
      <c r="T32">
        <f t="shared" si="14"/>
        <v>1.299609283476822</v>
      </c>
      <c r="U32">
        <f t="shared" si="14"/>
        <v>0.9876370283483934</v>
      </c>
      <c r="W32">
        <f t="shared" ref="W32:W42" si="17">AVERAGE(S32:U32)</f>
        <v>1.0996519168900296</v>
      </c>
      <c r="X32">
        <f t="shared" si="15"/>
        <v>0.17358594867102958</v>
      </c>
      <c r="AB32" t="s">
        <v>20</v>
      </c>
      <c r="AC32">
        <v>0</v>
      </c>
      <c r="AD32">
        <v>7.627107549203105E-3</v>
      </c>
      <c r="AE32">
        <v>0.30276213155817033</v>
      </c>
      <c r="AH32">
        <f t="shared" si="12"/>
        <v>0.10346307970245781</v>
      </c>
      <c r="AI32">
        <f t="shared" si="13"/>
        <v>9.9673846862874504E-2</v>
      </c>
    </row>
    <row r="33" spans="1:35" x14ac:dyDescent="0.2">
      <c r="B33" t="s">
        <v>13</v>
      </c>
      <c r="C33">
        <v>17.888888999999999</v>
      </c>
      <c r="D33">
        <v>16.888888999999999</v>
      </c>
      <c r="E33">
        <v>38.444443999999997</v>
      </c>
      <c r="H33">
        <v>0.44444400000000001</v>
      </c>
      <c r="I33">
        <v>0</v>
      </c>
      <c r="J33">
        <v>2.3333330000000001</v>
      </c>
      <c r="K33">
        <v>2.4844695497859037</v>
      </c>
      <c r="L33">
        <v>0</v>
      </c>
      <c r="M33">
        <v>6.0693633649637393</v>
      </c>
      <c r="N33">
        <v>2.851277638249881</v>
      </c>
      <c r="O33">
        <v>3.0512626967065519</v>
      </c>
      <c r="S33">
        <f t="shared" si="16"/>
        <v>7.2364950880600173E-2</v>
      </c>
      <c r="T33">
        <f t="shared" si="14"/>
        <v>0</v>
      </c>
      <c r="U33">
        <f t="shared" si="14"/>
        <v>0.17678187354719782</v>
      </c>
      <c r="W33">
        <f t="shared" si="17"/>
        <v>8.3048941475932669E-2</v>
      </c>
      <c r="X33">
        <f t="shared" si="15"/>
        <v>8.8873890682220194E-2</v>
      </c>
      <c r="AB33" t="s">
        <v>22</v>
      </c>
      <c r="AC33">
        <v>2.4938753082623579E-3</v>
      </c>
      <c r="AD33">
        <v>0</v>
      </c>
      <c r="AE33">
        <v>0.25599084718648119</v>
      </c>
      <c r="AH33">
        <f t="shared" si="12"/>
        <v>8.6161574164914503E-2</v>
      </c>
      <c r="AI33">
        <f t="shared" si="13"/>
        <v>8.4917688253171905E-2</v>
      </c>
    </row>
    <row r="34" spans="1:35" x14ac:dyDescent="0.2">
      <c r="B34" t="s">
        <v>14</v>
      </c>
      <c r="C34">
        <v>26.111111000000001</v>
      </c>
      <c r="D34">
        <v>29.111111000000001</v>
      </c>
      <c r="E34">
        <v>30.444444000000001</v>
      </c>
      <c r="H34">
        <v>0.88888900000000004</v>
      </c>
      <c r="I34">
        <v>1.5555559999999999</v>
      </c>
      <c r="J34">
        <v>1.6666669999999999</v>
      </c>
      <c r="K34">
        <v>3.4042557591670457</v>
      </c>
      <c r="L34">
        <v>5.3435129974943241</v>
      </c>
      <c r="M34">
        <v>5.4744537295540683</v>
      </c>
      <c r="N34">
        <v>4.7407408287384785</v>
      </c>
      <c r="O34">
        <v>1.1592802183763065</v>
      </c>
      <c r="S34">
        <f t="shared" si="16"/>
        <v>9.9155492092206296E-2</v>
      </c>
      <c r="T34">
        <f t="shared" si="14"/>
        <v>0.15564008648318806</v>
      </c>
      <c r="U34">
        <f t="shared" si="14"/>
        <v>0.15945398697739607</v>
      </c>
      <c r="W34">
        <f t="shared" si="17"/>
        <v>0.13808318851759682</v>
      </c>
      <c r="X34">
        <f t="shared" si="15"/>
        <v>3.3766264540002769E-2</v>
      </c>
      <c r="AB34" s="2" t="s">
        <v>23</v>
      </c>
      <c r="AC34">
        <v>1.1635294319367164E-2</v>
      </c>
      <c r="AD34">
        <v>0.30874678573769615</v>
      </c>
      <c r="AE34">
        <v>0.89516552874834321</v>
      </c>
      <c r="AH34">
        <f t="shared" si="12"/>
        <v>0.40518253626846884</v>
      </c>
      <c r="AI34">
        <f t="shared" si="13"/>
        <v>0.25957099816996471</v>
      </c>
    </row>
    <row r="35" spans="1:35" x14ac:dyDescent="0.2">
      <c r="B35" t="s">
        <v>15</v>
      </c>
      <c r="C35">
        <v>28.444444000000001</v>
      </c>
      <c r="D35">
        <v>27.444444000000001</v>
      </c>
      <c r="E35">
        <v>28.444444000000001</v>
      </c>
      <c r="H35">
        <v>0.44444400000000001</v>
      </c>
      <c r="I35">
        <v>0.55555600000000005</v>
      </c>
      <c r="J35">
        <v>0.77777799999999997</v>
      </c>
      <c r="K35">
        <v>1.5624984619140385</v>
      </c>
      <c r="L35">
        <v>2.024293150190982</v>
      </c>
      <c r="M35">
        <v>2.7343758239746223</v>
      </c>
      <c r="N35">
        <v>2.1070558120265477</v>
      </c>
      <c r="O35">
        <v>0.59030617612650704</v>
      </c>
      <c r="S35">
        <f t="shared" si="16"/>
        <v>4.5510770883533828E-2</v>
      </c>
      <c r="T35">
        <f t="shared" si="14"/>
        <v>5.8961428766204527E-2</v>
      </c>
      <c r="U35">
        <f t="shared" si="14"/>
        <v>7.9643951445521083E-2</v>
      </c>
      <c r="W35">
        <f t="shared" si="17"/>
        <v>6.1372050365086479E-2</v>
      </c>
      <c r="X35">
        <f t="shared" si="15"/>
        <v>1.7193801970159257E-2</v>
      </c>
      <c r="AB35" s="2" t="s">
        <v>28</v>
      </c>
      <c r="AC35">
        <v>0.19972232120347644</v>
      </c>
      <c r="AD35">
        <v>0.65646813859834097</v>
      </c>
      <c r="AE35">
        <v>1.2641065281746586</v>
      </c>
      <c r="AH35">
        <f t="shared" si="12"/>
        <v>0.70676566265882534</v>
      </c>
      <c r="AI35">
        <f t="shared" si="13"/>
        <v>0.30828872598446816</v>
      </c>
    </row>
    <row r="36" spans="1:35" x14ac:dyDescent="0.2">
      <c r="B36">
        <v>1827</v>
      </c>
      <c r="C36">
        <v>24.444444000000001</v>
      </c>
      <c r="D36">
        <v>21.333333</v>
      </c>
      <c r="E36">
        <v>20.666667</v>
      </c>
      <c r="H36">
        <v>0.88888900000000004</v>
      </c>
      <c r="I36">
        <v>1.2222219999999999</v>
      </c>
      <c r="J36">
        <v>0.55555600000000005</v>
      </c>
      <c r="K36">
        <v>3.6363641570248033</v>
      </c>
      <c r="L36">
        <v>5.7291657145182135</v>
      </c>
      <c r="M36">
        <v>2.6881741501907399</v>
      </c>
      <c r="N36">
        <v>4.0179013405779189</v>
      </c>
      <c r="O36">
        <v>1.5559837371910221</v>
      </c>
      <c r="S36">
        <f t="shared" si="16"/>
        <v>0.10591609530080623</v>
      </c>
      <c r="T36">
        <f t="shared" si="14"/>
        <v>0.16687296310540653</v>
      </c>
      <c r="U36">
        <f t="shared" si="14"/>
        <v>7.8298238895226288E-2</v>
      </c>
      <c r="W36">
        <f t="shared" si="17"/>
        <v>0.11702909910047969</v>
      </c>
      <c r="X36">
        <f t="shared" si="15"/>
        <v>4.5321017004432307E-2</v>
      </c>
      <c r="AB36" s="2" t="s">
        <v>29</v>
      </c>
      <c r="AC36">
        <v>3.6314244378969546E-2</v>
      </c>
      <c r="AD36">
        <v>0.33663723647666682</v>
      </c>
      <c r="AE36">
        <v>0.76682858086325101</v>
      </c>
      <c r="AH36">
        <f t="shared" si="12"/>
        <v>0.37992668723962914</v>
      </c>
      <c r="AI36">
        <f t="shared" si="13"/>
        <v>0.21198921463350184</v>
      </c>
    </row>
    <row r="37" spans="1:35" ht="16" thickBot="1" x14ac:dyDescent="0.25">
      <c r="B37" t="s">
        <v>16</v>
      </c>
      <c r="C37">
        <v>127.777778</v>
      </c>
      <c r="D37">
        <v>48.777777999999998</v>
      </c>
      <c r="E37">
        <v>54.555556000000003</v>
      </c>
      <c r="H37">
        <v>8.1111109999999993</v>
      </c>
      <c r="I37">
        <v>1.111111</v>
      </c>
      <c r="J37">
        <v>1.7777780000000001</v>
      </c>
      <c r="K37">
        <v>6.3478259889603024</v>
      </c>
      <c r="L37">
        <v>2.2779040898500953</v>
      </c>
      <c r="M37">
        <v>3.2586561852655302</v>
      </c>
      <c r="N37">
        <v>3.9614620880253093</v>
      </c>
      <c r="O37">
        <v>2.1240334669985068</v>
      </c>
      <c r="S37">
        <f t="shared" si="16"/>
        <v>0.18489263268664102</v>
      </c>
      <c r="T37">
        <f t="shared" si="14"/>
        <v>6.6348334833455827E-2</v>
      </c>
      <c r="U37">
        <f t="shared" si="14"/>
        <v>9.491462465451625E-2</v>
      </c>
      <c r="W37">
        <f t="shared" si="17"/>
        <v>0.1153851973915377</v>
      </c>
      <c r="X37">
        <f t="shared" si="15"/>
        <v>6.1866557197830525E-2</v>
      </c>
      <c r="AB37" s="3" t="s">
        <v>31</v>
      </c>
      <c r="AC37">
        <v>0.20712514804853308</v>
      </c>
      <c r="AD37">
        <v>1.0894913694266595</v>
      </c>
      <c r="AE37">
        <v>1.1194666131412674</v>
      </c>
      <c r="AH37">
        <f t="shared" si="12"/>
        <v>0.80536104353881999</v>
      </c>
      <c r="AI37">
        <f t="shared" si="13"/>
        <v>0.29924308335016231</v>
      </c>
    </row>
    <row r="38" spans="1:35" x14ac:dyDescent="0.2">
      <c r="B38" t="s">
        <v>17</v>
      </c>
      <c r="C38">
        <v>10.666667</v>
      </c>
      <c r="D38">
        <v>5.1111110000000002</v>
      </c>
      <c r="E38">
        <v>6</v>
      </c>
      <c r="H38">
        <v>0.111111</v>
      </c>
      <c r="I38">
        <v>0.111111</v>
      </c>
      <c r="J38">
        <v>0.222222</v>
      </c>
      <c r="K38">
        <v>1.0416655924479501</v>
      </c>
      <c r="L38">
        <v>2.1739109168241502</v>
      </c>
      <c r="M38">
        <v>3.7037</v>
      </c>
      <c r="N38">
        <v>2.3064255030907002</v>
      </c>
      <c r="O38">
        <v>1.3359554197007455</v>
      </c>
      <c r="S38">
        <f t="shared" si="16"/>
        <v>3.0340512500144336E-2</v>
      </c>
      <c r="T38">
        <f t="shared" si="14"/>
        <v>6.3319333790320162E-2</v>
      </c>
      <c r="U38">
        <f t="shared" si="14"/>
        <v>0.10787738114945904</v>
      </c>
      <c r="W38">
        <f t="shared" si="17"/>
        <v>6.7179075813307843E-2</v>
      </c>
      <c r="X38">
        <f t="shared" si="15"/>
        <v>3.8912269354899935E-2</v>
      </c>
    </row>
    <row r="39" spans="1:35" x14ac:dyDescent="0.2">
      <c r="B39" t="s">
        <v>18</v>
      </c>
      <c r="C39">
        <v>20.666667</v>
      </c>
      <c r="D39">
        <v>17.333333</v>
      </c>
      <c r="E39">
        <v>18.888888999999999</v>
      </c>
      <c r="H39">
        <v>0.88888900000000004</v>
      </c>
      <c r="I39">
        <v>0.33333299999999999</v>
      </c>
      <c r="J39">
        <v>1.4444440000000001</v>
      </c>
      <c r="K39">
        <v>4.3010757370794241</v>
      </c>
      <c r="L39">
        <v>1.9230750369822123</v>
      </c>
      <c r="M39">
        <v>7.6470564256055518</v>
      </c>
      <c r="N39">
        <v>4.6237357332223956</v>
      </c>
      <c r="O39">
        <v>2.875599561684457</v>
      </c>
      <c r="S39">
        <f t="shared" si="16"/>
        <v>0.12527709767033171</v>
      </c>
      <c r="T39">
        <f t="shared" si="14"/>
        <v>5.6013256674012517E-2</v>
      </c>
      <c r="U39">
        <f t="shared" si="14"/>
        <v>0.22273521632326324</v>
      </c>
      <c r="W39">
        <f t="shared" si="17"/>
        <v>0.13467519022253582</v>
      </c>
      <c r="X39">
        <f t="shared" si="15"/>
        <v>8.3757364243608093E-2</v>
      </c>
    </row>
    <row r="40" spans="1:35" ht="16" thickBot="1" x14ac:dyDescent="0.25">
      <c r="B40" t="s">
        <v>19</v>
      </c>
      <c r="C40">
        <v>23.777778000000001</v>
      </c>
      <c r="D40">
        <v>41.444443999999997</v>
      </c>
      <c r="E40">
        <v>29.444444000000001</v>
      </c>
      <c r="H40">
        <v>1.2222219999999999</v>
      </c>
      <c r="I40">
        <v>3.8888889999999998</v>
      </c>
      <c r="J40">
        <v>2.1111110000000002</v>
      </c>
      <c r="K40">
        <v>5.1401859332692892</v>
      </c>
      <c r="L40">
        <v>9.3833783848083474</v>
      </c>
      <c r="M40">
        <v>7.1698110516197904</v>
      </c>
      <c r="N40">
        <v>7.2311251232324762</v>
      </c>
      <c r="O40">
        <v>2.1222606123501389</v>
      </c>
      <c r="S40">
        <f t="shared" si="16"/>
        <v>0.14971779493543724</v>
      </c>
      <c r="T40">
        <f t="shared" si="14"/>
        <v>0.27330893066057332</v>
      </c>
      <c r="U40">
        <f t="shared" si="14"/>
        <v>0.20883452752252935</v>
      </c>
      <c r="W40">
        <f t="shared" si="17"/>
        <v>0.21062041770617998</v>
      </c>
      <c r="X40">
        <f t="shared" si="15"/>
        <v>6.1814919398704302E-2</v>
      </c>
      <c r="AC40" t="s">
        <v>7</v>
      </c>
      <c r="AD40" t="s">
        <v>7</v>
      </c>
      <c r="AE40" t="s">
        <v>7</v>
      </c>
      <c r="AH40" t="s">
        <v>7</v>
      </c>
      <c r="AI40" t="s">
        <v>8</v>
      </c>
    </row>
    <row r="41" spans="1:35" x14ac:dyDescent="0.2">
      <c r="B41" t="s">
        <v>20</v>
      </c>
      <c r="C41">
        <v>35.555556000000003</v>
      </c>
      <c r="D41">
        <v>31.555555999999999</v>
      </c>
      <c r="E41">
        <v>21.555555999999999</v>
      </c>
      <c r="H41">
        <v>0.33333299999999999</v>
      </c>
      <c r="I41">
        <v>0.77777799999999997</v>
      </c>
      <c r="J41">
        <v>0.222222</v>
      </c>
      <c r="K41">
        <v>0.93749905078126183</v>
      </c>
      <c r="L41">
        <v>2.4647894019043748</v>
      </c>
      <c r="M41">
        <v>1.0309267828674891</v>
      </c>
      <c r="N41">
        <v>1.4777384118510419</v>
      </c>
      <c r="O41">
        <v>0.85608669421072225</v>
      </c>
      <c r="S41">
        <f t="shared" si="16"/>
        <v>2.7306461762126047E-2</v>
      </c>
      <c r="T41">
        <f t="shared" si="14"/>
        <v>7.1791728747572808E-2</v>
      </c>
      <c r="U41">
        <f t="shared" si="14"/>
        <v>3.0027724030721095E-2</v>
      </c>
      <c r="W41">
        <f t="shared" si="17"/>
        <v>4.3041971513473311E-2</v>
      </c>
      <c r="X41">
        <f t="shared" si="15"/>
        <v>2.4935170399425034E-2</v>
      </c>
      <c r="AA41" t="s">
        <v>37</v>
      </c>
      <c r="AB41" s="1" t="s">
        <v>9</v>
      </c>
      <c r="AC41">
        <v>0.99999999999999989</v>
      </c>
      <c r="AD41">
        <v>1</v>
      </c>
      <c r="AE41">
        <v>0.99999999999999989</v>
      </c>
      <c r="AH41">
        <f>AVERAGE(AC41:AG41)</f>
        <v>1</v>
      </c>
      <c r="AI41">
        <f>STDEV(AC41:AG41)/SQRT(3)</f>
        <v>6.4098756212785473E-17</v>
      </c>
    </row>
    <row r="42" spans="1:35" x14ac:dyDescent="0.2">
      <c r="B42" t="s">
        <v>22</v>
      </c>
      <c r="C42">
        <v>42.666666999999997</v>
      </c>
      <c r="D42">
        <v>36.333333000000003</v>
      </c>
      <c r="E42">
        <v>32.555556000000003</v>
      </c>
      <c r="H42">
        <v>1</v>
      </c>
      <c r="I42">
        <v>0.33333299999999999</v>
      </c>
      <c r="J42">
        <v>0.55555600000000005</v>
      </c>
      <c r="K42">
        <v>2.3437499816894536</v>
      </c>
      <c r="L42">
        <v>0.9174302836461492</v>
      </c>
      <c r="M42">
        <v>1.7064859835292014</v>
      </c>
      <c r="N42">
        <v>1.6558887496216013</v>
      </c>
      <c r="O42">
        <v>0.71450474478194448</v>
      </c>
      <c r="S42">
        <f t="shared" si="16"/>
        <v>6.8266222991535716E-2</v>
      </c>
      <c r="T42">
        <f t="shared" si="14"/>
        <v>2.6721920346397376E-2</v>
      </c>
      <c r="U42">
        <f t="shared" si="14"/>
        <v>4.970468419995927E-2</v>
      </c>
      <c r="W42">
        <f t="shared" si="17"/>
        <v>4.8230942512630791E-2</v>
      </c>
      <c r="X42">
        <f t="shared" si="15"/>
        <v>2.0811323996527447E-2</v>
      </c>
      <c r="AB42" s="2" t="s">
        <v>11</v>
      </c>
      <c r="AC42">
        <v>0.80605961437335749</v>
      </c>
      <c r="AD42">
        <v>1.0695274077773735</v>
      </c>
      <c r="AE42">
        <v>0.93081963695358194</v>
      </c>
      <c r="AH42">
        <f t="shared" ref="AH42:AH56" si="18">AVERAGE(AC42:AG42)</f>
        <v>0.93546888636810432</v>
      </c>
      <c r="AI42">
        <f t="shared" ref="AI42:AI56" si="19">STDEV(AC42:AG42)/SQRT(3)</f>
        <v>7.6092117814274218E-2</v>
      </c>
    </row>
    <row r="43" spans="1:35" x14ac:dyDescent="0.2">
      <c r="AB43" t="s">
        <v>13</v>
      </c>
      <c r="AC43">
        <v>8.4147904864724385E-2</v>
      </c>
      <c r="AD43">
        <v>2.2032268549926615E-2</v>
      </c>
      <c r="AE43">
        <v>0.13233108540874378</v>
      </c>
      <c r="AH43">
        <f t="shared" si="18"/>
        <v>7.9503752941131586E-2</v>
      </c>
      <c r="AI43">
        <f t="shared" si="19"/>
        <v>3.1925086063213579E-2</v>
      </c>
    </row>
    <row r="44" spans="1:35" ht="16" thickBot="1" x14ac:dyDescent="0.25">
      <c r="A44" t="s">
        <v>0</v>
      </c>
      <c r="C44" t="s">
        <v>38</v>
      </c>
      <c r="F44" t="s">
        <v>39</v>
      </c>
      <c r="G44" t="s">
        <v>3</v>
      </c>
      <c r="H44" t="s">
        <v>4</v>
      </c>
      <c r="K44" t="s">
        <v>40</v>
      </c>
      <c r="N44" t="s">
        <v>39</v>
      </c>
      <c r="O44" t="s">
        <v>3</v>
      </c>
      <c r="S44" t="s">
        <v>6</v>
      </c>
      <c r="W44" t="s">
        <v>7</v>
      </c>
      <c r="X44" t="s">
        <v>3</v>
      </c>
      <c r="AB44" t="s">
        <v>14</v>
      </c>
      <c r="AC44">
        <v>4.0626943626252875E-2</v>
      </c>
      <c r="AD44">
        <v>4.2151685030356913E-2</v>
      </c>
      <c r="AE44">
        <v>0.11515500655912191</v>
      </c>
      <c r="AH44">
        <f t="shared" si="18"/>
        <v>6.5977878405243898E-2</v>
      </c>
      <c r="AI44">
        <f t="shared" si="19"/>
        <v>2.4592503323740428E-2</v>
      </c>
    </row>
    <row r="45" spans="1:35" x14ac:dyDescent="0.2">
      <c r="A45">
        <v>20181123</v>
      </c>
      <c r="B45" s="1" t="s">
        <v>9</v>
      </c>
      <c r="C45">
        <v>170.22222199999999</v>
      </c>
      <c r="D45">
        <v>177.33333300000001</v>
      </c>
      <c r="E45">
        <v>164.66666699999999</v>
      </c>
      <c r="F45">
        <v>170.74074066666665</v>
      </c>
      <c r="G45">
        <v>6.3492324807531872</v>
      </c>
      <c r="H45">
        <v>54.777777999999998</v>
      </c>
      <c r="I45">
        <v>55</v>
      </c>
      <c r="J45">
        <v>58.888888999999999</v>
      </c>
      <c r="K45">
        <v>32.1801568305224</v>
      </c>
      <c r="L45">
        <v>31.015037652283905</v>
      </c>
      <c r="M45">
        <v>35.762483125986876</v>
      </c>
      <c r="N45">
        <v>32.985892536264394</v>
      </c>
      <c r="O45">
        <v>2.474159888139067</v>
      </c>
      <c r="S45">
        <f>K45/$N$45</f>
        <v>0.97557332411556918</v>
      </c>
      <c r="T45">
        <f t="shared" ref="T45:U58" si="20">L45/$N$45</f>
        <v>0.94025158234497519</v>
      </c>
      <c r="U45">
        <f t="shared" si="20"/>
        <v>1.0841750935394554</v>
      </c>
      <c r="W45">
        <f t="shared" ref="W45:W60" si="21">AVERAGE(S45:U45)</f>
        <v>1</v>
      </c>
      <c r="X45">
        <f t="shared" ref="X45:X60" si="22">STDEV(S45:U45)</f>
        <v>7.50066073070179E-2</v>
      </c>
      <c r="AB45" t="s">
        <v>15</v>
      </c>
      <c r="AC45">
        <v>2.1994423307989952E-2</v>
      </c>
      <c r="AD45">
        <v>3.7210593084346599E-2</v>
      </c>
      <c r="AE45">
        <v>0.1488632250975146</v>
      </c>
      <c r="AH45">
        <f t="shared" si="18"/>
        <v>6.9356080496617054E-2</v>
      </c>
      <c r="AI45">
        <f t="shared" si="19"/>
        <v>3.9995510113039576E-2</v>
      </c>
    </row>
    <row r="46" spans="1:35" x14ac:dyDescent="0.2">
      <c r="A46" t="s">
        <v>41</v>
      </c>
      <c r="B46" s="2" t="s">
        <v>11</v>
      </c>
      <c r="C46">
        <v>137.555556</v>
      </c>
      <c r="D46">
        <v>121.222222</v>
      </c>
      <c r="E46">
        <v>115.88888900000001</v>
      </c>
      <c r="F46">
        <v>124.88888900000001</v>
      </c>
      <c r="G46">
        <v>11.28912972238728</v>
      </c>
      <c r="H46">
        <v>40.333333000000003</v>
      </c>
      <c r="I46">
        <v>31.222221999999999</v>
      </c>
      <c r="J46">
        <v>29.333333</v>
      </c>
      <c r="K46">
        <v>29.321485931109905</v>
      </c>
      <c r="L46">
        <v>25.75618684831565</v>
      </c>
      <c r="M46">
        <v>25.311600838627417</v>
      </c>
      <c r="N46">
        <v>26.796424539350991</v>
      </c>
      <c r="O46">
        <v>2.1980367271991601</v>
      </c>
      <c r="S46">
        <f t="shared" ref="S46:U60" si="23">K46/$N$45</f>
        <v>0.88890988469916721</v>
      </c>
      <c r="T46">
        <f t="shared" si="20"/>
        <v>0.78082431209037406</v>
      </c>
      <c r="U46">
        <f t="shared" si="20"/>
        <v>0.76734624690843423</v>
      </c>
      <c r="W46">
        <f t="shared" si="21"/>
        <v>0.81236014789932509</v>
      </c>
      <c r="X46">
        <f t="shared" si="22"/>
        <v>6.6635660223006515E-2</v>
      </c>
      <c r="AB46">
        <v>1827</v>
      </c>
      <c r="AC46">
        <v>3.4881915706964313E-2</v>
      </c>
      <c r="AD46">
        <v>4.3565710719050667E-2</v>
      </c>
      <c r="AE46">
        <v>9.8693297558689538E-2</v>
      </c>
      <c r="AH46">
        <f t="shared" si="18"/>
        <v>5.904697466156817E-2</v>
      </c>
      <c r="AI46">
        <f t="shared" si="19"/>
        <v>1.9981034869763308E-2</v>
      </c>
    </row>
    <row r="47" spans="1:35" x14ac:dyDescent="0.2">
      <c r="B47" t="s">
        <v>13</v>
      </c>
      <c r="C47">
        <v>135</v>
      </c>
      <c r="D47">
        <v>102.11111099999999</v>
      </c>
      <c r="E47">
        <v>132.22222199999999</v>
      </c>
      <c r="F47">
        <v>123.11111099999999</v>
      </c>
      <c r="G47">
        <v>18.23949047134596</v>
      </c>
      <c r="H47">
        <v>25.333333</v>
      </c>
      <c r="I47">
        <v>8.3333329999999997</v>
      </c>
      <c r="J47">
        <v>19.111111000000001</v>
      </c>
      <c r="K47">
        <v>18.765431851851851</v>
      </c>
      <c r="L47">
        <v>8.1610442961491234</v>
      </c>
      <c r="M47">
        <v>14.453781452863501</v>
      </c>
      <c r="N47">
        <v>13.793419200288158</v>
      </c>
      <c r="O47">
        <v>5.3329464263533994</v>
      </c>
      <c r="S47">
        <f t="shared" si="23"/>
        <v>0.56889265103926789</v>
      </c>
      <c r="T47">
        <f t="shared" si="20"/>
        <v>0.24741014017361951</v>
      </c>
      <c r="U47">
        <f t="shared" si="20"/>
        <v>0.43818069912685076</v>
      </c>
      <c r="W47">
        <f t="shared" si="21"/>
        <v>0.41816116344657939</v>
      </c>
      <c r="X47">
        <f t="shared" si="22"/>
        <v>0.16167355242822073</v>
      </c>
      <c r="AB47" t="s">
        <v>16</v>
      </c>
      <c r="AC47">
        <v>5.2939295364064033E-2</v>
      </c>
      <c r="AD47">
        <v>0.11544446999347659</v>
      </c>
      <c r="AE47">
        <v>5.087064760983049E-2</v>
      </c>
      <c r="AH47">
        <f t="shared" si="18"/>
        <v>7.3084804322457037E-2</v>
      </c>
      <c r="AI47">
        <f t="shared" si="19"/>
        <v>2.1188249752344561E-2</v>
      </c>
    </row>
    <row r="48" spans="1:35" x14ac:dyDescent="0.2">
      <c r="B48" t="s">
        <v>14</v>
      </c>
      <c r="C48">
        <v>115.777778</v>
      </c>
      <c r="D48">
        <v>112.666667</v>
      </c>
      <c r="E48">
        <v>88.777777999999998</v>
      </c>
      <c r="F48">
        <v>105.740741</v>
      </c>
      <c r="G48">
        <v>14.772485851003823</v>
      </c>
      <c r="H48">
        <v>3.1111110000000002</v>
      </c>
      <c r="I48">
        <v>2.8888889999999998</v>
      </c>
      <c r="J48">
        <v>1.2222219999999999</v>
      </c>
      <c r="K48">
        <v>2.6871400140361996</v>
      </c>
      <c r="L48">
        <v>2.5641026551357906</v>
      </c>
      <c r="M48">
        <v>1.3767206473674076</v>
      </c>
      <c r="N48">
        <v>2.2093211055131325</v>
      </c>
      <c r="O48">
        <v>0.72367270924061433</v>
      </c>
      <c r="S48">
        <f t="shared" si="23"/>
        <v>8.1463310749647966E-2</v>
      </c>
      <c r="T48">
        <f t="shared" si="20"/>
        <v>7.7733311363845592E-2</v>
      </c>
      <c r="U48">
        <f t="shared" si="20"/>
        <v>4.1736649867935308E-2</v>
      </c>
      <c r="W48">
        <f t="shared" si="21"/>
        <v>6.697775732714295E-2</v>
      </c>
      <c r="X48">
        <f t="shared" si="22"/>
        <v>2.1938854873943918E-2</v>
      </c>
      <c r="AB48" t="s">
        <v>17</v>
      </c>
      <c r="AC48">
        <v>2.4288144291629937E-2</v>
      </c>
      <c r="AD48">
        <v>3.2973866321960386E-2</v>
      </c>
      <c r="AE48">
        <v>6.8875274849183141E-2</v>
      </c>
      <c r="AH48">
        <f t="shared" si="18"/>
        <v>4.2045761820924489E-2</v>
      </c>
      <c r="AI48">
        <f t="shared" si="19"/>
        <v>1.3647069512013279E-2</v>
      </c>
    </row>
    <row r="49" spans="1:35" x14ac:dyDescent="0.2">
      <c r="B49" t="s">
        <v>15</v>
      </c>
      <c r="C49">
        <v>29.888888999999999</v>
      </c>
      <c r="D49" s="4">
        <v>160</v>
      </c>
      <c r="E49">
        <v>44.333333000000003</v>
      </c>
      <c r="F49">
        <v>37.111111000000001</v>
      </c>
      <c r="G49">
        <v>10.213764302869343</v>
      </c>
      <c r="H49">
        <v>0</v>
      </c>
      <c r="I49">
        <v>5.6666670000000003</v>
      </c>
      <c r="J49">
        <v>1.3333330000000001</v>
      </c>
      <c r="K49">
        <v>0</v>
      </c>
      <c r="M49">
        <v>3.0075180677256999</v>
      </c>
      <c r="N49">
        <v>1.5037590338628499</v>
      </c>
      <c r="O49">
        <v>2.1266364202299046</v>
      </c>
      <c r="S49">
        <f t="shared" si="23"/>
        <v>0</v>
      </c>
      <c r="T49">
        <f t="shared" si="20"/>
        <v>0</v>
      </c>
      <c r="U49">
        <f t="shared" si="20"/>
        <v>9.1175888735442329E-2</v>
      </c>
      <c r="W49">
        <f t="shared" si="21"/>
        <v>3.0391962911814108E-2</v>
      </c>
      <c r="X49">
        <f t="shared" si="22"/>
        <v>5.2640423905010995E-2</v>
      </c>
      <c r="AB49" t="s">
        <v>18</v>
      </c>
      <c r="AC49">
        <v>1.898259716278836E-2</v>
      </c>
      <c r="AD49">
        <v>4.5837007013201557E-2</v>
      </c>
      <c r="AE49">
        <v>0.1333963610415799</v>
      </c>
      <c r="AH49">
        <f t="shared" si="18"/>
        <v>6.607198840585661E-2</v>
      </c>
      <c r="AI49">
        <f t="shared" si="19"/>
        <v>3.4543297445374203E-2</v>
      </c>
    </row>
    <row r="50" spans="1:35" x14ac:dyDescent="0.2">
      <c r="B50">
        <v>1827</v>
      </c>
      <c r="C50">
        <v>109.88888900000001</v>
      </c>
      <c r="D50">
        <v>118.11111099999999</v>
      </c>
      <c r="E50">
        <v>90.555555999999996</v>
      </c>
      <c r="F50">
        <v>106.18518533333334</v>
      </c>
      <c r="G50">
        <v>14.146208625542169</v>
      </c>
      <c r="H50">
        <v>7.8888889999999998</v>
      </c>
      <c r="I50">
        <v>13.222222</v>
      </c>
      <c r="J50">
        <v>4.3333329999999997</v>
      </c>
      <c r="K50">
        <v>7.178968749060699</v>
      </c>
      <c r="L50">
        <v>11.194731713259392</v>
      </c>
      <c r="M50">
        <v>4.7852756820354569</v>
      </c>
      <c r="N50">
        <v>7.719658714785183</v>
      </c>
      <c r="O50">
        <v>3.2387560703647575</v>
      </c>
      <c r="S50">
        <f t="shared" si="23"/>
        <v>0.21763754735962368</v>
      </c>
      <c r="T50">
        <f t="shared" si="20"/>
        <v>0.33937937865261653</v>
      </c>
      <c r="U50">
        <f t="shared" si="20"/>
        <v>0.14507037142543794</v>
      </c>
      <c r="W50">
        <f t="shared" si="21"/>
        <v>0.23402909914589273</v>
      </c>
      <c r="X50">
        <f t="shared" si="22"/>
        <v>9.8186097793294444E-2</v>
      </c>
      <c r="AB50" t="s">
        <v>19</v>
      </c>
      <c r="AC50">
        <v>0.10833034316655055</v>
      </c>
      <c r="AD50">
        <v>8.3111263783678085E-2</v>
      </c>
      <c r="AE50">
        <v>0.19875405636240964</v>
      </c>
      <c r="AH50">
        <f t="shared" si="18"/>
        <v>0.13006522110421276</v>
      </c>
      <c r="AI50">
        <f t="shared" si="19"/>
        <v>3.5107537453162842E-2</v>
      </c>
    </row>
    <row r="51" spans="1:35" x14ac:dyDescent="0.2">
      <c r="B51" t="s">
        <v>16</v>
      </c>
      <c r="C51">
        <v>153.66666699999999</v>
      </c>
      <c r="D51">
        <v>128.555556</v>
      </c>
      <c r="E51">
        <v>108.444444</v>
      </c>
      <c r="F51">
        <v>130.22222233333332</v>
      </c>
      <c r="G51">
        <v>22.657133441047613</v>
      </c>
      <c r="H51">
        <v>37.333333000000003</v>
      </c>
      <c r="I51">
        <v>29.444444000000001</v>
      </c>
      <c r="J51">
        <v>9.6666670000000003</v>
      </c>
      <c r="K51">
        <v>24.295010576366575</v>
      </c>
      <c r="L51">
        <v>22.904061804998925</v>
      </c>
      <c r="M51">
        <v>8.9139347701390772</v>
      </c>
      <c r="N51">
        <v>18.704335717168192</v>
      </c>
      <c r="O51">
        <v>8.5072115084106006</v>
      </c>
      <c r="S51">
        <f t="shared" si="23"/>
        <v>0.73652730632214536</v>
      </c>
      <c r="T51">
        <f t="shared" si="20"/>
        <v>0.69435931678424057</v>
      </c>
      <c r="U51">
        <f t="shared" si="20"/>
        <v>0.27023476052191636</v>
      </c>
      <c r="W51">
        <f t="shared" si="21"/>
        <v>0.56704046120943408</v>
      </c>
      <c r="X51">
        <f t="shared" si="22"/>
        <v>0.25790454204196051</v>
      </c>
      <c r="AB51" t="s">
        <v>20</v>
      </c>
      <c r="AC51">
        <v>8.9206289813497722E-3</v>
      </c>
      <c r="AD51">
        <v>1.2853498708529138E-2</v>
      </c>
      <c r="AE51">
        <v>4.8133030550478635E-2</v>
      </c>
      <c r="AH51">
        <f t="shared" si="18"/>
        <v>2.330238608011918E-2</v>
      </c>
      <c r="AI51">
        <f t="shared" si="19"/>
        <v>1.2467124029259057E-2</v>
      </c>
    </row>
    <row r="52" spans="1:35" x14ac:dyDescent="0.2">
      <c r="B52" t="s">
        <v>17</v>
      </c>
      <c r="C52">
        <v>93.222222000000002</v>
      </c>
      <c r="D52">
        <v>82.111110999999994</v>
      </c>
      <c r="E52">
        <v>76.333332999999996</v>
      </c>
      <c r="F52">
        <v>83.888888666666659</v>
      </c>
      <c r="G52">
        <v>8.5836479999856223</v>
      </c>
      <c r="H52">
        <v>1</v>
      </c>
      <c r="I52">
        <v>1.3333330000000001</v>
      </c>
      <c r="J52">
        <v>3.3333330000000001</v>
      </c>
      <c r="K52">
        <v>1.0727056044641372</v>
      </c>
      <c r="L52">
        <v>1.6238155637670035</v>
      </c>
      <c r="M52">
        <v>4.3668118094620612</v>
      </c>
      <c r="N52">
        <v>2.3544443258977341</v>
      </c>
      <c r="O52">
        <v>1.7644114354341986</v>
      </c>
      <c r="S52">
        <f t="shared" si="23"/>
        <v>3.2520132759324742E-2</v>
      </c>
      <c r="T52">
        <f t="shared" si="20"/>
        <v>4.9227576970421377E-2</v>
      </c>
      <c r="U52">
        <f t="shared" si="20"/>
        <v>0.132384224700339</v>
      </c>
      <c r="W52">
        <f t="shared" si="21"/>
        <v>7.1377311476695043E-2</v>
      </c>
      <c r="X52">
        <f t="shared" si="22"/>
        <v>5.348988005992017E-2</v>
      </c>
      <c r="AB52" t="s">
        <v>22</v>
      </c>
      <c r="AC52">
        <v>4.5583182709140165E-3</v>
      </c>
      <c r="AD52">
        <v>5.1070329128221001E-3</v>
      </c>
      <c r="AE52">
        <v>3.337933960649743E-2</v>
      </c>
      <c r="AH52">
        <f t="shared" si="18"/>
        <v>1.434823026341118E-2</v>
      </c>
      <c r="AI52">
        <f t="shared" si="19"/>
        <v>9.5168729819014881E-3</v>
      </c>
    </row>
    <row r="53" spans="1:35" x14ac:dyDescent="0.2">
      <c r="B53" t="s">
        <v>18</v>
      </c>
      <c r="C53">
        <v>133.444444</v>
      </c>
      <c r="D53">
        <v>40.333333000000003</v>
      </c>
      <c r="E53">
        <v>54.444443999999997</v>
      </c>
      <c r="F53">
        <v>76.074073666666678</v>
      </c>
      <c r="G53">
        <v>50.182670390797661</v>
      </c>
      <c r="H53">
        <v>22.888888999999999</v>
      </c>
      <c r="I53">
        <v>0.44444400000000001</v>
      </c>
      <c r="J53">
        <v>0.66666700000000001</v>
      </c>
      <c r="K53">
        <v>17.152373162872184</v>
      </c>
      <c r="L53">
        <v>1.1019272818341097</v>
      </c>
      <c r="M53">
        <v>1.2244904181591056</v>
      </c>
      <c r="N53">
        <v>6.4929302876218005</v>
      </c>
      <c r="O53">
        <v>9.2315517243116325</v>
      </c>
      <c r="S53">
        <f t="shared" si="23"/>
        <v>0.51999117938115569</v>
      </c>
      <c r="T53">
        <f t="shared" si="20"/>
        <v>3.3406016848647059E-2</v>
      </c>
      <c r="U53">
        <f t="shared" si="20"/>
        <v>3.7121639707426803E-2</v>
      </c>
      <c r="W53">
        <f t="shared" si="21"/>
        <v>0.19683961197907651</v>
      </c>
      <c r="X53">
        <f t="shared" si="22"/>
        <v>0.27986363304138423</v>
      </c>
      <c r="AB53" s="2" t="s">
        <v>23</v>
      </c>
      <c r="AC53">
        <v>2.4340723171284273E-2</v>
      </c>
      <c r="AD53">
        <v>6.6234333516116808E-2</v>
      </c>
      <c r="AE53">
        <v>0.14125272815676967</v>
      </c>
      <c r="AH53">
        <f t="shared" si="18"/>
        <v>7.7275928281390252E-2</v>
      </c>
      <c r="AI53">
        <f t="shared" si="19"/>
        <v>3.4198157058784734E-2</v>
      </c>
    </row>
    <row r="54" spans="1:35" x14ac:dyDescent="0.2">
      <c r="B54" t="s">
        <v>19</v>
      </c>
      <c r="C54">
        <v>135.22222199999999</v>
      </c>
      <c r="D54">
        <v>115</v>
      </c>
      <c r="E54">
        <v>120.222222</v>
      </c>
      <c r="F54">
        <v>123.48148133333332</v>
      </c>
      <c r="G54">
        <v>10.497697090589018</v>
      </c>
      <c r="H54">
        <v>5</v>
      </c>
      <c r="I54">
        <v>4.4444439999999998</v>
      </c>
      <c r="J54">
        <v>2</v>
      </c>
      <c r="K54">
        <v>3.6976170972844988</v>
      </c>
      <c r="L54">
        <v>3.8647339130434784</v>
      </c>
      <c r="M54">
        <v>1.6635859550158707</v>
      </c>
      <c r="N54">
        <v>3.0753123217812828</v>
      </c>
      <c r="O54">
        <v>1.2254429845948998</v>
      </c>
      <c r="S54">
        <f t="shared" si="23"/>
        <v>0.11209692425995058</v>
      </c>
      <c r="T54">
        <f t="shared" si="20"/>
        <v>0.11716323603475712</v>
      </c>
      <c r="U54">
        <f t="shared" si="20"/>
        <v>5.0433255767960171E-2</v>
      </c>
      <c r="W54">
        <f t="shared" si="21"/>
        <v>9.3231138687555948E-2</v>
      </c>
      <c r="X54">
        <f t="shared" si="22"/>
        <v>3.7150517702307435E-2</v>
      </c>
      <c r="AB54" s="2" t="s">
        <v>28</v>
      </c>
      <c r="AC54">
        <v>0.27333431614835985</v>
      </c>
      <c r="AD54">
        <v>0.50993867715738472</v>
      </c>
      <c r="AE54">
        <v>0.4956222568598439</v>
      </c>
      <c r="AH54">
        <f t="shared" si="18"/>
        <v>0.42629841672186281</v>
      </c>
      <c r="AI54">
        <f t="shared" si="19"/>
        <v>7.6593629022979906E-2</v>
      </c>
    </row>
    <row r="55" spans="1:35" x14ac:dyDescent="0.2">
      <c r="B55" t="s">
        <v>20</v>
      </c>
      <c r="C55">
        <v>94</v>
      </c>
      <c r="D55">
        <v>76.333332999999996</v>
      </c>
      <c r="E55">
        <v>63.444443999999997</v>
      </c>
      <c r="F55">
        <v>77.925925666666657</v>
      </c>
      <c r="G55">
        <v>15.339907567150659</v>
      </c>
      <c r="H55">
        <v>2.4444439999999998</v>
      </c>
      <c r="I55">
        <v>0.88888900000000004</v>
      </c>
      <c r="J55">
        <v>0.111111</v>
      </c>
      <c r="K55">
        <v>2.6004723404255317</v>
      </c>
      <c r="L55">
        <v>1.1644834111986178</v>
      </c>
      <c r="M55">
        <v>0.17513117460687339</v>
      </c>
      <c r="N55">
        <v>1.3133623087436741</v>
      </c>
      <c r="O55">
        <v>1.2195054888168098</v>
      </c>
      <c r="S55">
        <f t="shared" si="23"/>
        <v>7.8835894392325315E-2</v>
      </c>
      <c r="T55">
        <f t="shared" si="20"/>
        <v>3.5302467863144678E-2</v>
      </c>
      <c r="U55">
        <f t="shared" si="20"/>
        <v>5.3092750003455487E-3</v>
      </c>
      <c r="W55">
        <f t="shared" si="21"/>
        <v>3.9815879085271851E-2</v>
      </c>
      <c r="X55">
        <f t="shared" si="22"/>
        <v>3.6970516637562449E-2</v>
      </c>
      <c r="AB55" s="2" t="s">
        <v>29</v>
      </c>
      <c r="AC55">
        <v>0.15801296322641409</v>
      </c>
      <c r="AD55">
        <v>0.34035595196516938</v>
      </c>
      <c r="AE55">
        <v>0.33091009606648691</v>
      </c>
      <c r="AH55">
        <f t="shared" si="18"/>
        <v>0.27642633708602343</v>
      </c>
      <c r="AI55">
        <f t="shared" si="19"/>
        <v>5.9269445135545731E-2</v>
      </c>
    </row>
    <row r="56" spans="1:35" ht="16" thickBot="1" x14ac:dyDescent="0.25">
      <c r="B56" t="s">
        <v>22</v>
      </c>
      <c r="C56">
        <v>92.222222000000002</v>
      </c>
      <c r="D56">
        <v>72.111110999999994</v>
      </c>
      <c r="E56">
        <v>72.111110999999994</v>
      </c>
      <c r="F56">
        <v>78.814814666666663</v>
      </c>
      <c r="G56">
        <v>11.611155349552506</v>
      </c>
      <c r="H56">
        <v>1.5555559999999999</v>
      </c>
      <c r="I56">
        <v>0.111111</v>
      </c>
      <c r="J56">
        <v>0.222222</v>
      </c>
      <c r="K56">
        <v>1.6867474739439698</v>
      </c>
      <c r="L56">
        <v>0.15408305108487375</v>
      </c>
      <c r="M56">
        <v>0.30816610216974749</v>
      </c>
      <c r="N56">
        <v>0.7163322090661971</v>
      </c>
      <c r="O56">
        <v>0.84392815831014578</v>
      </c>
      <c r="S56">
        <f t="shared" si="23"/>
        <v>5.1135420152405298E-2</v>
      </c>
      <c r="T56">
        <f t="shared" si="20"/>
        <v>4.6711802906492898E-3</v>
      </c>
      <c r="U56">
        <f t="shared" si="20"/>
        <v>9.3423605812985797E-3</v>
      </c>
      <c r="W56">
        <f t="shared" si="21"/>
        <v>2.1716320341451056E-2</v>
      </c>
      <c r="X56">
        <f t="shared" si="22"/>
        <v>2.558451790814327E-2</v>
      </c>
      <c r="AB56" s="3" t="s">
        <v>31</v>
      </c>
      <c r="AC56">
        <v>0.27723688845203148</v>
      </c>
      <c r="AD56">
        <v>0.54807706882447094</v>
      </c>
      <c r="AE56">
        <v>0.53158266430849543</v>
      </c>
      <c r="AH56">
        <f t="shared" si="18"/>
        <v>0.45229887386166601</v>
      </c>
      <c r="AI56">
        <f t="shared" si="19"/>
        <v>8.7660406107425773E-2</v>
      </c>
    </row>
    <row r="57" spans="1:35" x14ac:dyDescent="0.2">
      <c r="B57" s="2" t="s">
        <v>42</v>
      </c>
      <c r="C57">
        <v>82.555555999999996</v>
      </c>
      <c r="D57">
        <v>63.888888999999999</v>
      </c>
      <c r="E57">
        <v>51</v>
      </c>
      <c r="F57">
        <v>65.814814999999996</v>
      </c>
      <c r="G57">
        <v>15.865691659533498</v>
      </c>
      <c r="H57">
        <v>9.2222220000000004</v>
      </c>
      <c r="I57">
        <v>3.6666669999999999</v>
      </c>
      <c r="J57">
        <v>2.2222219999999999</v>
      </c>
      <c r="K57">
        <v>11.170928338245339</v>
      </c>
      <c r="L57">
        <v>5.7391309465406417</v>
      </c>
      <c r="M57">
        <v>4.3572980392156859</v>
      </c>
      <c r="N57">
        <v>7.0891191080005553</v>
      </c>
      <c r="O57">
        <v>3.6018384874984597</v>
      </c>
      <c r="S57">
        <f t="shared" si="23"/>
        <v>0.33865775576525997</v>
      </c>
      <c r="T57">
        <f t="shared" si="20"/>
        <v>0.17398743842480821</v>
      </c>
      <c r="U57">
        <f t="shared" si="20"/>
        <v>0.13209580533330459</v>
      </c>
      <c r="W57">
        <f t="shared" si="21"/>
        <v>0.2149136665077909</v>
      </c>
      <c r="X57">
        <f t="shared" si="22"/>
        <v>0.1091933008494049</v>
      </c>
    </row>
    <row r="58" spans="1:35" x14ac:dyDescent="0.2">
      <c r="B58" s="2" t="s">
        <v>43</v>
      </c>
      <c r="C58">
        <v>117.444444</v>
      </c>
      <c r="D58">
        <v>131.88888900000001</v>
      </c>
      <c r="E58">
        <v>143.444444</v>
      </c>
      <c r="F58">
        <v>130.92592566666667</v>
      </c>
      <c r="G58">
        <v>13.026721528689041</v>
      </c>
      <c r="H58">
        <v>21.777778000000001</v>
      </c>
      <c r="I58">
        <v>28.888888999999999</v>
      </c>
      <c r="J58">
        <v>36.333333000000003</v>
      </c>
      <c r="K58">
        <v>18.543046617003014</v>
      </c>
      <c r="L58">
        <v>21.903959627713597</v>
      </c>
      <c r="M58">
        <v>25.329202014962672</v>
      </c>
      <c r="N58">
        <v>21.925402753226425</v>
      </c>
      <c r="O58">
        <v>3.3931285161393645</v>
      </c>
      <c r="S58">
        <f t="shared" si="23"/>
        <v>0.56215082240436443</v>
      </c>
      <c r="T58">
        <f t="shared" si="20"/>
        <v>0.66404022882305158</v>
      </c>
      <c r="U58">
        <f t="shared" si="20"/>
        <v>0.76787984400046094</v>
      </c>
      <c r="W58">
        <f t="shared" si="21"/>
        <v>0.66469029840929228</v>
      </c>
      <c r="X58">
        <f t="shared" si="22"/>
        <v>0.10286605137056638</v>
      </c>
    </row>
    <row r="59" spans="1:35" ht="16" thickBot="1" x14ac:dyDescent="0.25">
      <c r="B59" s="2" t="s">
        <v>44</v>
      </c>
      <c r="C59">
        <v>84.222222000000002</v>
      </c>
      <c r="D59">
        <v>72.222222000000002</v>
      </c>
      <c r="E59">
        <v>81.222222000000002</v>
      </c>
      <c r="F59">
        <v>79.222222000000002</v>
      </c>
      <c r="G59">
        <v>6.2449979983983983</v>
      </c>
      <c r="H59">
        <v>14.888889000000001</v>
      </c>
      <c r="I59">
        <v>8.6666670000000003</v>
      </c>
      <c r="J59">
        <v>11.555555999999999</v>
      </c>
      <c r="K59">
        <v>17.67810044242243</v>
      </c>
      <c r="L59">
        <v>12.00000049846154</v>
      </c>
      <c r="M59">
        <v>14.227086769431152</v>
      </c>
      <c r="N59">
        <v>14.635062570105042</v>
      </c>
      <c r="O59">
        <v>2.860950529780919</v>
      </c>
      <c r="S59">
        <f t="shared" si="23"/>
        <v>0.53592912251767277</v>
      </c>
      <c r="T59">
        <f t="shared" si="23"/>
        <v>0.36379189937846451</v>
      </c>
      <c r="U59">
        <f t="shared" si="23"/>
        <v>0.43130822529025159</v>
      </c>
      <c r="W59">
        <f t="shared" si="21"/>
        <v>0.44367641572879629</v>
      </c>
      <c r="X59">
        <f t="shared" si="22"/>
        <v>8.6732548668665796E-2</v>
      </c>
      <c r="AC59" t="s">
        <v>7</v>
      </c>
      <c r="AD59" t="s">
        <v>7</v>
      </c>
      <c r="AH59" t="s">
        <v>7</v>
      </c>
      <c r="AI59" t="s">
        <v>8</v>
      </c>
    </row>
    <row r="60" spans="1:35" ht="16" thickBot="1" x14ac:dyDescent="0.25">
      <c r="B60" s="3" t="s">
        <v>45</v>
      </c>
      <c r="C60">
        <v>126.666667</v>
      </c>
      <c r="D60">
        <v>148.66666699999999</v>
      </c>
      <c r="E60">
        <v>135.444444</v>
      </c>
      <c r="F60">
        <v>136.925926</v>
      </c>
      <c r="G60">
        <v>11.074569593769247</v>
      </c>
      <c r="H60">
        <v>36.444443999999997</v>
      </c>
      <c r="I60">
        <v>38.555556000000003</v>
      </c>
      <c r="J60">
        <v>35.222222000000002</v>
      </c>
      <c r="K60">
        <v>28.771929397968606</v>
      </c>
      <c r="L60">
        <v>25.934230435125048</v>
      </c>
      <c r="M60">
        <v>26.004921988531326</v>
      </c>
      <c r="N60">
        <v>26.903693940541658</v>
      </c>
      <c r="O60">
        <v>1.6183254052326583</v>
      </c>
      <c r="S60">
        <f t="shared" si="23"/>
        <v>0.8722495341406028</v>
      </c>
      <c r="T60">
        <f t="shared" si="23"/>
        <v>0.78622187975096292</v>
      </c>
      <c r="U60">
        <f t="shared" si="23"/>
        <v>0.78836496420224944</v>
      </c>
      <c r="W60">
        <f t="shared" si="21"/>
        <v>0.81561212603127176</v>
      </c>
      <c r="X60">
        <f t="shared" si="22"/>
        <v>4.9061137377241146E-2</v>
      </c>
      <c r="AA60" t="s">
        <v>46</v>
      </c>
      <c r="AB60" s="1" t="s">
        <v>9</v>
      </c>
      <c r="AC60">
        <v>1</v>
      </c>
      <c r="AD60">
        <v>1</v>
      </c>
      <c r="AH60">
        <f>AVERAGE(AC60:AG60)</f>
        <v>1</v>
      </c>
      <c r="AI60">
        <f>STDEV(AC60:AG60)/SQRT(2)</f>
        <v>0</v>
      </c>
    </row>
    <row r="61" spans="1:35" x14ac:dyDescent="0.2">
      <c r="AB61" s="2" t="s">
        <v>11</v>
      </c>
      <c r="AC61">
        <v>1.4558473990341361</v>
      </c>
      <c r="AD61">
        <v>1.1256028798039808</v>
      </c>
      <c r="AH61">
        <f t="shared" ref="AH61:AH75" si="24">AVERAGE(AC61:AG61)</f>
        <v>1.2907251394190584</v>
      </c>
      <c r="AI61">
        <f t="shared" ref="AI61:AI75" si="25">STDEV(AC61:AG61)/SQRT(2)</f>
        <v>0.16512225961507793</v>
      </c>
    </row>
    <row r="62" spans="1:35" ht="16" thickBot="1" x14ac:dyDescent="0.25">
      <c r="A62" t="s">
        <v>0</v>
      </c>
      <c r="C62" t="s">
        <v>38</v>
      </c>
      <c r="F62" t="s">
        <v>47</v>
      </c>
      <c r="G62" t="s">
        <v>3</v>
      </c>
      <c r="H62" t="s">
        <v>34</v>
      </c>
      <c r="K62" t="s">
        <v>5</v>
      </c>
      <c r="N62" t="s">
        <v>48</v>
      </c>
      <c r="O62" t="s">
        <v>49</v>
      </c>
      <c r="S62" t="s">
        <v>50</v>
      </c>
      <c r="W62" t="s">
        <v>51</v>
      </c>
      <c r="X62" t="s">
        <v>49</v>
      </c>
      <c r="AB62" t="s">
        <v>13</v>
      </c>
      <c r="AC62">
        <v>1.1283755546157294E-2</v>
      </c>
      <c r="AD62">
        <v>3.2416539050535993E-2</v>
      </c>
      <c r="AE62" t="s">
        <v>52</v>
      </c>
      <c r="AH62">
        <f t="shared" si="24"/>
        <v>2.1850147298346643E-2</v>
      </c>
      <c r="AI62">
        <f t="shared" si="25"/>
        <v>1.056639175218935E-2</v>
      </c>
    </row>
    <row r="63" spans="1:35" x14ac:dyDescent="0.2">
      <c r="A63">
        <v>20181203</v>
      </c>
      <c r="B63" s="5" t="s">
        <v>9</v>
      </c>
      <c r="C63">
        <v>84.222222000000002</v>
      </c>
      <c r="D63">
        <v>68.666667000000004</v>
      </c>
      <c r="E63">
        <v>78.888889000000006</v>
      </c>
      <c r="F63">
        <v>77.259259333333333</v>
      </c>
      <c r="G63">
        <v>7.90478288616249</v>
      </c>
      <c r="H63">
        <v>34.777777999999998</v>
      </c>
      <c r="I63">
        <v>24</v>
      </c>
      <c r="J63">
        <v>33.111111000000001</v>
      </c>
      <c r="K63">
        <v>41.292876362250333</v>
      </c>
      <c r="L63">
        <v>34.951456141012351</v>
      </c>
      <c r="M63">
        <v>41.971830785955163</v>
      </c>
      <c r="N63">
        <v>39.405387763072618</v>
      </c>
      <c r="O63">
        <v>3.8721279611937192</v>
      </c>
      <c r="S63">
        <v>1.0478992520141246</v>
      </c>
      <c r="T63">
        <v>0.88697150631178123</v>
      </c>
      <c r="U63">
        <v>1.0651292416740941</v>
      </c>
      <c r="W63">
        <v>1</v>
      </c>
      <c r="X63">
        <v>9.826392229598524E-2</v>
      </c>
      <c r="AB63" t="s">
        <v>14</v>
      </c>
      <c r="AC63">
        <v>0.13652175061632985</v>
      </c>
      <c r="AD63">
        <v>0.3720005111187934</v>
      </c>
      <c r="AH63">
        <f t="shared" si="24"/>
        <v>0.25426113086756164</v>
      </c>
      <c r="AI63">
        <f t="shared" si="25"/>
        <v>0.11773938025123176</v>
      </c>
    </row>
    <row r="64" spans="1:35" x14ac:dyDescent="0.2">
      <c r="A64" t="s">
        <v>53</v>
      </c>
      <c r="B64" s="6" t="s">
        <v>11</v>
      </c>
      <c r="C64">
        <v>69.444444000000004</v>
      </c>
      <c r="D64">
        <v>71.777777999999998</v>
      </c>
      <c r="E64">
        <v>64.666667000000004</v>
      </c>
      <c r="F64">
        <v>68.629629666666673</v>
      </c>
      <c r="G64">
        <v>3.6249023037780281</v>
      </c>
      <c r="H64">
        <v>18</v>
      </c>
      <c r="I64">
        <v>16.333333</v>
      </c>
      <c r="J64">
        <v>11.555555999999999</v>
      </c>
      <c r="K64">
        <v>25.920000165888002</v>
      </c>
      <c r="L64">
        <v>22.755417421809852</v>
      </c>
      <c r="M64">
        <v>17.869416402734963</v>
      </c>
      <c r="N64">
        <v>22.181611330144268</v>
      </c>
      <c r="O64">
        <v>4.0558494554174951</v>
      </c>
      <c r="S64">
        <v>0.65777807648369402</v>
      </c>
      <c r="T64">
        <v>0.57746969928650971</v>
      </c>
      <c r="U64">
        <v>0.45347647662233292</v>
      </c>
      <c r="W64">
        <v>0.56290808413084559</v>
      </c>
      <c r="X64">
        <v>0.10292626682938691</v>
      </c>
      <c r="AB64" t="s">
        <v>15</v>
      </c>
      <c r="AC64">
        <v>0.15128102012317432</v>
      </c>
      <c r="AD64">
        <v>0.40736777816807468</v>
      </c>
      <c r="AH64">
        <f t="shared" si="24"/>
        <v>0.27932439914562451</v>
      </c>
      <c r="AI64">
        <f t="shared" si="25"/>
        <v>0.12804337902245017</v>
      </c>
    </row>
    <row r="65" spans="1:35" x14ac:dyDescent="0.2">
      <c r="B65" s="6" t="s">
        <v>54</v>
      </c>
      <c r="C65">
        <v>29.777778000000001</v>
      </c>
      <c r="D65">
        <v>36.222222000000002</v>
      </c>
      <c r="E65">
        <v>28.555555999999999</v>
      </c>
      <c r="F65">
        <v>31.518518666666665</v>
      </c>
      <c r="G65">
        <v>4.1191110012148995</v>
      </c>
      <c r="H65">
        <v>0.111111</v>
      </c>
      <c r="I65">
        <v>0</v>
      </c>
      <c r="J65">
        <v>0.66666700000000001</v>
      </c>
      <c r="K65">
        <v>0.37313395243929887</v>
      </c>
      <c r="L65">
        <v>0</v>
      </c>
      <c r="M65">
        <v>2.3346314811730511</v>
      </c>
      <c r="N65">
        <v>0.90258847787078322</v>
      </c>
      <c r="O65">
        <v>1.2541401871784421</v>
      </c>
      <c r="S65">
        <v>9.4691100283745538E-3</v>
      </c>
      <c r="T65">
        <v>0</v>
      </c>
      <c r="U65">
        <v>5.9246504442747025E-2</v>
      </c>
      <c r="W65">
        <v>2.2905204823707195E-2</v>
      </c>
      <c r="X65">
        <v>3.1826617078838021E-2</v>
      </c>
      <c r="AB65">
        <v>1827</v>
      </c>
      <c r="AC65">
        <v>0.15656638370067624</v>
      </c>
      <c r="AD65">
        <v>0.47840863230325881</v>
      </c>
      <c r="AH65">
        <f t="shared" si="24"/>
        <v>0.31748750800196751</v>
      </c>
      <c r="AI65">
        <f t="shared" si="25"/>
        <v>0.1609211243012913</v>
      </c>
    </row>
    <row r="66" spans="1:35" x14ac:dyDescent="0.2">
      <c r="B66" s="7" t="s">
        <v>42</v>
      </c>
      <c r="C66">
        <v>51.111111000000001</v>
      </c>
      <c r="D66">
        <v>52.555556000000003</v>
      </c>
      <c r="E66">
        <v>48.777777999999998</v>
      </c>
      <c r="F66">
        <v>50.814815000000003</v>
      </c>
      <c r="G66">
        <v>1.9062384803672057</v>
      </c>
      <c r="H66">
        <v>0.222222</v>
      </c>
      <c r="I66">
        <v>0.222222</v>
      </c>
      <c r="J66">
        <v>0.44444400000000001</v>
      </c>
      <c r="K66">
        <v>0.43478217485822213</v>
      </c>
      <c r="L66">
        <v>0.42283255456378388</v>
      </c>
      <c r="M66">
        <v>0.91116081589448383</v>
      </c>
      <c r="N66">
        <v>0.58959184843882995</v>
      </c>
      <c r="O66">
        <v>0.27855098093377234</v>
      </c>
      <c r="S66">
        <v>1.1033571791562551E-2</v>
      </c>
      <c r="T66">
        <v>1.0730323404152024E-2</v>
      </c>
      <c r="U66">
        <v>2.3122747106890454E-2</v>
      </c>
      <c r="W66">
        <v>1.4962214100868343E-2</v>
      </c>
      <c r="X66">
        <v>7.0688552186969388E-3</v>
      </c>
      <c r="AB66" t="s">
        <v>16</v>
      </c>
      <c r="AC66">
        <v>0.35591910967763329</v>
      </c>
      <c r="AD66">
        <v>0.2609991579050045</v>
      </c>
      <c r="AH66">
        <f t="shared" si="24"/>
        <v>0.3084591337913189</v>
      </c>
      <c r="AI66">
        <f t="shared" si="25"/>
        <v>4.7459975886314378E-2</v>
      </c>
    </row>
    <row r="67" spans="1:35" x14ac:dyDescent="0.2">
      <c r="B67" s="7" t="s">
        <v>43</v>
      </c>
      <c r="C67">
        <v>68.444444000000004</v>
      </c>
      <c r="D67">
        <v>81.777777999999998</v>
      </c>
      <c r="E67">
        <v>75.666667000000004</v>
      </c>
      <c r="F67">
        <v>75.296296333333331</v>
      </c>
      <c r="G67">
        <v>6.6743786011834212</v>
      </c>
      <c r="H67">
        <v>12.444444000000001</v>
      </c>
      <c r="I67">
        <v>21.666667</v>
      </c>
      <c r="J67">
        <v>14.111110999999999</v>
      </c>
      <c r="K67">
        <v>18.181817650531286</v>
      </c>
      <c r="L67">
        <v>26.494565553003902</v>
      </c>
      <c r="M67">
        <v>18.649045292294954</v>
      </c>
      <c r="N67">
        <v>21.108476165276713</v>
      </c>
      <c r="O67">
        <v>4.6703366673878746</v>
      </c>
      <c r="S67">
        <v>0.46140435820224923</v>
      </c>
      <c r="T67">
        <v>0.67235896046256793</v>
      </c>
      <c r="U67">
        <v>0.47326130640874581</v>
      </c>
      <c r="W67">
        <v>0.53567487502452105</v>
      </c>
      <c r="X67">
        <v>0.11852025655650297</v>
      </c>
      <c r="AB67" t="s">
        <v>17</v>
      </c>
      <c r="AC67">
        <v>9.3958377975986829E-2</v>
      </c>
      <c r="AD67">
        <v>0.37532811391523352</v>
      </c>
      <c r="AH67">
        <f t="shared" si="24"/>
        <v>0.23464324594561017</v>
      </c>
      <c r="AI67">
        <f t="shared" si="25"/>
        <v>0.14068486796962337</v>
      </c>
    </row>
    <row r="68" spans="1:35" x14ac:dyDescent="0.2">
      <c r="B68" s="7" t="s">
        <v>44</v>
      </c>
      <c r="C68">
        <v>66.777777999999998</v>
      </c>
      <c r="D68">
        <v>73.111110999999994</v>
      </c>
      <c r="E68">
        <v>70.777777999999998</v>
      </c>
      <c r="F68">
        <v>70.222222333333335</v>
      </c>
      <c r="G68">
        <v>3.2030076953223698</v>
      </c>
      <c r="H68">
        <v>3.5555560000000002</v>
      </c>
      <c r="I68">
        <v>5.5555560000000002</v>
      </c>
      <c r="J68">
        <v>4</v>
      </c>
      <c r="K68">
        <v>5.3244598824477212</v>
      </c>
      <c r="L68">
        <v>7.5987848139799166</v>
      </c>
      <c r="M68">
        <v>5.6514913480329945</v>
      </c>
      <c r="N68">
        <v>6.1915786814868774</v>
      </c>
      <c r="O68">
        <v>1.2295971776826871</v>
      </c>
      <c r="S68">
        <v>0.13512009866420735</v>
      </c>
      <c r="T68">
        <v>0.19283618929645077</v>
      </c>
      <c r="U68">
        <v>0.14341925479868242</v>
      </c>
      <c r="W68">
        <v>0.1571251809197802</v>
      </c>
      <c r="X68">
        <v>3.1203783225677455E-2</v>
      </c>
      <c r="AA68" s="8"/>
      <c r="AB68" t="s">
        <v>18</v>
      </c>
      <c r="AC68">
        <v>0.1669881239159402</v>
      </c>
      <c r="AD68">
        <v>0.32916255383735699</v>
      </c>
      <c r="AE68" s="8"/>
      <c r="AF68" s="8"/>
      <c r="AG68" s="8"/>
      <c r="AH68">
        <f t="shared" si="24"/>
        <v>0.24807533887664859</v>
      </c>
      <c r="AI68">
        <f t="shared" si="25"/>
        <v>8.1087214960708379E-2</v>
      </c>
    </row>
    <row r="69" spans="1:35" ht="16" thickBot="1" x14ac:dyDescent="0.25">
      <c r="B69" s="9" t="s">
        <v>45</v>
      </c>
      <c r="C69">
        <v>91</v>
      </c>
      <c r="D69">
        <v>70.444444000000004</v>
      </c>
      <c r="E69">
        <v>71.888889000000006</v>
      </c>
      <c r="F69">
        <v>77.777777666666665</v>
      </c>
      <c r="G69">
        <v>11.47353380234614</v>
      </c>
      <c r="H69">
        <v>26.222221999999999</v>
      </c>
      <c r="I69">
        <v>8.2222220000000004</v>
      </c>
      <c r="J69">
        <v>5.6666670000000003</v>
      </c>
      <c r="K69">
        <v>28.815628571428569</v>
      </c>
      <c r="L69">
        <v>11.671924048403307</v>
      </c>
      <c r="M69">
        <v>7.8825352273840261</v>
      </c>
      <c r="N69">
        <v>16.123362615738632</v>
      </c>
      <c r="O69">
        <v>11.153926583346815</v>
      </c>
      <c r="S69">
        <v>0.73126113476371191</v>
      </c>
      <c r="T69">
        <v>0.29620122300487151</v>
      </c>
      <c r="U69">
        <v>0.20003699176311288</v>
      </c>
      <c r="W69">
        <v>0.40916644984389877</v>
      </c>
      <c r="X69">
        <v>0.2830558767854412</v>
      </c>
      <c r="AB69" t="s">
        <v>19</v>
      </c>
      <c r="AC69">
        <v>0.44249022437405366</v>
      </c>
      <c r="AD69">
        <v>0.44291804836394655</v>
      </c>
      <c r="AH69">
        <f t="shared" si="24"/>
        <v>0.44270413636900008</v>
      </c>
      <c r="AI69">
        <f t="shared" si="25"/>
        <v>2.1391199494644186E-4</v>
      </c>
    </row>
    <row r="70" spans="1:35" s="8" customFormat="1" x14ac:dyDescent="0.2">
      <c r="AA70"/>
      <c r="AB70" t="s">
        <v>20</v>
      </c>
      <c r="AC70">
        <v>0.15713537973265504</v>
      </c>
      <c r="AD70">
        <v>0.23821945815927895</v>
      </c>
      <c r="AE70"/>
      <c r="AF70"/>
      <c r="AG70"/>
      <c r="AH70">
        <f t="shared" si="24"/>
        <v>0.19767741894596699</v>
      </c>
      <c r="AI70">
        <f t="shared" si="25"/>
        <v>4.0542039213311974E-2</v>
      </c>
    </row>
    <row r="71" spans="1:35" ht="16" thickBot="1" x14ac:dyDescent="0.25">
      <c r="A71" t="s">
        <v>32</v>
      </c>
      <c r="C71" t="s">
        <v>55</v>
      </c>
      <c r="F71" t="s">
        <v>56</v>
      </c>
      <c r="I71" t="s">
        <v>35</v>
      </c>
      <c r="L71" t="s">
        <v>57</v>
      </c>
      <c r="M71" t="s">
        <v>58</v>
      </c>
      <c r="N71" t="s">
        <v>59</v>
      </c>
      <c r="O71" t="s">
        <v>58</v>
      </c>
      <c r="S71" t="s">
        <v>6</v>
      </c>
      <c r="W71" t="s">
        <v>7</v>
      </c>
      <c r="X71" t="s">
        <v>3</v>
      </c>
      <c r="AB71" t="s">
        <v>22</v>
      </c>
      <c r="AC71">
        <v>6.6695406349946099E-2</v>
      </c>
      <c r="AD71">
        <v>0.17136229733804817</v>
      </c>
      <c r="AH71">
        <f t="shared" si="24"/>
        <v>0.11902885184399714</v>
      </c>
      <c r="AI71">
        <f t="shared" si="25"/>
        <v>5.2333445494051029E-2</v>
      </c>
    </row>
    <row r="72" spans="1:35" x14ac:dyDescent="0.2">
      <c r="A72">
        <v>20190115</v>
      </c>
      <c r="B72" s="10" t="s">
        <v>9</v>
      </c>
      <c r="C72">
        <v>125.88888900000001</v>
      </c>
      <c r="D72">
        <v>115.11111099999999</v>
      </c>
      <c r="E72">
        <v>99.222222000000002</v>
      </c>
      <c r="F72">
        <v>30.111111000000001</v>
      </c>
      <c r="G72">
        <v>32.777777999999998</v>
      </c>
      <c r="H72">
        <v>26.333333</v>
      </c>
      <c r="I72">
        <v>23.918799537582704</v>
      </c>
      <c r="J72">
        <v>28.474903695439096</v>
      </c>
      <c r="K72">
        <v>26.539753362910979</v>
      </c>
      <c r="L72">
        <v>113.40740733333332</v>
      </c>
      <c r="M72">
        <v>13.41472090131149</v>
      </c>
      <c r="N72">
        <v>26.311152198644255</v>
      </c>
      <c r="O72">
        <v>2.2866383936987784</v>
      </c>
      <c r="S72">
        <f>I72/$N$72</f>
        <v>0.90907457632414812</v>
      </c>
      <c r="T72">
        <f t="shared" ref="T72:U85" si="26">J72/$N$72</f>
        <v>1.0822370483990562</v>
      </c>
      <c r="U72">
        <f t="shared" si="26"/>
        <v>1.0086883752767963</v>
      </c>
      <c r="W72">
        <f t="shared" ref="W72:W87" si="27">AVERAGE(S72:U72)</f>
        <v>1.0000000000000002</v>
      </c>
      <c r="X72">
        <f t="shared" ref="X72:X87" si="28">STDEV(S72:U72)</f>
        <v>8.6907573504765176E-2</v>
      </c>
      <c r="AB72" s="2" t="s">
        <v>23</v>
      </c>
      <c r="AC72">
        <v>0.96191164025093767</v>
      </c>
      <c r="AD72">
        <v>0.9713690799300374</v>
      </c>
      <c r="AH72">
        <f t="shared" si="24"/>
        <v>0.96664036009048759</v>
      </c>
      <c r="AI72">
        <f t="shared" si="25"/>
        <v>4.7287198395498664E-3</v>
      </c>
    </row>
    <row r="73" spans="1:35" x14ac:dyDescent="0.2">
      <c r="A73" t="s">
        <v>60</v>
      </c>
      <c r="B73" s="11" t="s">
        <v>11</v>
      </c>
      <c r="C73">
        <v>103.555556</v>
      </c>
      <c r="D73">
        <v>109.444444</v>
      </c>
      <c r="E73">
        <v>79.333332999999996</v>
      </c>
      <c r="F73">
        <v>13.444444000000001</v>
      </c>
      <c r="G73">
        <v>11.777778</v>
      </c>
      <c r="H73">
        <v>9.2222220000000004</v>
      </c>
      <c r="I73">
        <v>12.982832133120894</v>
      </c>
      <c r="J73">
        <v>10.761421566543843</v>
      </c>
      <c r="K73">
        <v>11.624649628674998</v>
      </c>
      <c r="L73">
        <v>97.444444333333323</v>
      </c>
      <c r="M73">
        <v>15.958665851675512</v>
      </c>
      <c r="N73">
        <v>11.789634442779914</v>
      </c>
      <c r="O73">
        <v>1.119857677559486</v>
      </c>
      <c r="S73">
        <f t="shared" ref="S73:U87" si="29">I73/$N$72</f>
        <v>0.4934345723479896</v>
      </c>
      <c r="T73">
        <f t="shared" si="26"/>
        <v>0.40900609313104697</v>
      </c>
      <c r="U73">
        <f t="shared" si="26"/>
        <v>0.44181454088027305</v>
      </c>
      <c r="W73">
        <f t="shared" si="27"/>
        <v>0.44808506878643656</v>
      </c>
      <c r="X73">
        <f t="shared" si="28"/>
        <v>4.2562091888062904E-2</v>
      </c>
      <c r="AB73" s="2" t="s">
        <v>28</v>
      </c>
      <c r="AC73">
        <v>1.0657382192307454</v>
      </c>
      <c r="AD73">
        <v>1.1160879944288853</v>
      </c>
      <c r="AH73">
        <f t="shared" si="24"/>
        <v>1.0909131068298152</v>
      </c>
      <c r="AI73">
        <f t="shared" si="25"/>
        <v>2.5174887599069936E-2</v>
      </c>
    </row>
    <row r="74" spans="1:35" x14ac:dyDescent="0.2">
      <c r="B74" s="11" t="s">
        <v>54</v>
      </c>
      <c r="C74">
        <v>67.888889000000006</v>
      </c>
      <c r="D74">
        <v>64</v>
      </c>
      <c r="E74">
        <v>54.111111000000001</v>
      </c>
      <c r="F74">
        <v>0.111111</v>
      </c>
      <c r="G74">
        <v>0</v>
      </c>
      <c r="H74">
        <v>0</v>
      </c>
      <c r="I74">
        <v>0.16366595717894278</v>
      </c>
      <c r="J74">
        <v>0</v>
      </c>
      <c r="K74">
        <v>0</v>
      </c>
      <c r="L74">
        <v>62</v>
      </c>
      <c r="M74">
        <v>7.1032944226127874</v>
      </c>
      <c r="N74">
        <v>5.455531905964759E-2</v>
      </c>
      <c r="O74">
        <v>9.4492584434440377E-2</v>
      </c>
      <c r="S74">
        <f t="shared" si="29"/>
        <v>6.2204025100571639E-3</v>
      </c>
      <c r="T74">
        <f t="shared" si="26"/>
        <v>0</v>
      </c>
      <c r="U74">
        <f t="shared" si="26"/>
        <v>0</v>
      </c>
      <c r="W74">
        <f t="shared" si="27"/>
        <v>2.0734675033523878E-3</v>
      </c>
      <c r="X74">
        <f t="shared" si="28"/>
        <v>3.5913510636493271E-3</v>
      </c>
      <c r="AB74" s="2" t="s">
        <v>29</v>
      </c>
      <c r="AC74">
        <v>1.1867312991185597</v>
      </c>
      <c r="AD74">
        <v>0.9788046644631937</v>
      </c>
      <c r="AH74">
        <f t="shared" si="24"/>
        <v>1.0827679817908766</v>
      </c>
      <c r="AI74">
        <f t="shared" si="25"/>
        <v>0.10396331732768299</v>
      </c>
    </row>
    <row r="75" spans="1:35" ht="16" thickBot="1" x14ac:dyDescent="0.25">
      <c r="B75" t="s">
        <v>14</v>
      </c>
      <c r="C75">
        <v>67.333332999999996</v>
      </c>
      <c r="D75">
        <v>64.444444000000004</v>
      </c>
      <c r="E75">
        <v>53.111111000000001</v>
      </c>
      <c r="F75">
        <v>0</v>
      </c>
      <c r="G75">
        <v>0</v>
      </c>
      <c r="H75">
        <v>0.111111</v>
      </c>
      <c r="I75">
        <v>0</v>
      </c>
      <c r="J75">
        <v>0</v>
      </c>
      <c r="K75">
        <v>0.20920481215314815</v>
      </c>
      <c r="L75">
        <v>61.629629333333334</v>
      </c>
      <c r="M75">
        <v>7.5173323632844022</v>
      </c>
      <c r="N75">
        <v>6.9734937384382717E-2</v>
      </c>
      <c r="O75">
        <v>0.12078445461238517</v>
      </c>
      <c r="S75">
        <f t="shared" si="29"/>
        <v>0</v>
      </c>
      <c r="T75">
        <f t="shared" si="26"/>
        <v>0</v>
      </c>
      <c r="U75">
        <f t="shared" si="26"/>
        <v>7.9511839912479367E-3</v>
      </c>
      <c r="W75">
        <f t="shared" si="27"/>
        <v>2.6503946637493124E-3</v>
      </c>
      <c r="X75">
        <f t="shared" si="28"/>
        <v>4.590618217723239E-3</v>
      </c>
      <c r="AB75" s="3" t="s">
        <v>31</v>
      </c>
      <c r="AC75">
        <v>1.0959667596385592</v>
      </c>
      <c r="AD75">
        <v>0.94481657638400662</v>
      </c>
      <c r="AH75">
        <f t="shared" si="24"/>
        <v>1.0203916680112828</v>
      </c>
      <c r="AI75">
        <f t="shared" si="25"/>
        <v>7.557509162727627E-2</v>
      </c>
    </row>
    <row r="76" spans="1:35" x14ac:dyDescent="0.2">
      <c r="B76" t="s">
        <v>15</v>
      </c>
      <c r="C76">
        <v>54.555556000000003</v>
      </c>
      <c r="D76">
        <v>39.888888999999999</v>
      </c>
      <c r="E76">
        <v>49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47.814815000000003</v>
      </c>
      <c r="M76">
        <v>7.4048145037800008</v>
      </c>
      <c r="N76">
        <v>0</v>
      </c>
      <c r="O76">
        <v>0</v>
      </c>
      <c r="S76">
        <f t="shared" si="29"/>
        <v>0</v>
      </c>
      <c r="T76">
        <f t="shared" si="26"/>
        <v>0</v>
      </c>
      <c r="U76">
        <f t="shared" si="26"/>
        <v>0</v>
      </c>
      <c r="W76">
        <f t="shared" si="27"/>
        <v>0</v>
      </c>
      <c r="X76">
        <f t="shared" si="28"/>
        <v>0</v>
      </c>
    </row>
    <row r="77" spans="1:35" x14ac:dyDescent="0.2">
      <c r="B77">
        <v>1827</v>
      </c>
      <c r="C77">
        <v>70.333332999999996</v>
      </c>
      <c r="D77">
        <v>62.777777999999998</v>
      </c>
      <c r="E77">
        <v>56.333333000000003</v>
      </c>
      <c r="F77">
        <v>0</v>
      </c>
      <c r="G77">
        <v>0.111111</v>
      </c>
      <c r="H77">
        <v>0</v>
      </c>
      <c r="I77">
        <v>0</v>
      </c>
      <c r="J77">
        <v>0.17699097282481072</v>
      </c>
      <c r="K77">
        <v>0</v>
      </c>
      <c r="L77">
        <v>63.148147999999999</v>
      </c>
      <c r="M77">
        <v>7.0073447505224165</v>
      </c>
      <c r="N77">
        <v>5.8996990941603572E-2</v>
      </c>
      <c r="O77">
        <v>0.10218578580453822</v>
      </c>
      <c r="S77">
        <f t="shared" si="29"/>
        <v>0</v>
      </c>
      <c r="T77">
        <f t="shared" si="26"/>
        <v>6.7268423476312296E-3</v>
      </c>
      <c r="U77">
        <f t="shared" si="26"/>
        <v>0</v>
      </c>
      <c r="W77">
        <f t="shared" si="27"/>
        <v>2.2422807825437431E-3</v>
      </c>
      <c r="X77">
        <f t="shared" si="28"/>
        <v>3.8837442402010645E-3</v>
      </c>
    </row>
    <row r="78" spans="1:35" x14ac:dyDescent="0.2">
      <c r="B78" t="s">
        <v>16</v>
      </c>
      <c r="C78">
        <v>71.777777999999998</v>
      </c>
      <c r="D78">
        <v>65.666667000000004</v>
      </c>
      <c r="E78">
        <v>69.777777999999998</v>
      </c>
      <c r="F78">
        <v>0</v>
      </c>
      <c r="G78">
        <v>0.111111</v>
      </c>
      <c r="H78">
        <v>0</v>
      </c>
      <c r="I78">
        <v>0</v>
      </c>
      <c r="J78">
        <v>0.16920456766901232</v>
      </c>
      <c r="K78">
        <v>0</v>
      </c>
      <c r="L78">
        <v>69.074074333333328</v>
      </c>
      <c r="M78">
        <v>3.1157372404363564</v>
      </c>
      <c r="N78">
        <v>5.6401522556337437E-2</v>
      </c>
      <c r="O78">
        <v>9.7690302691818512E-2</v>
      </c>
      <c r="S78">
        <f t="shared" si="29"/>
        <v>0</v>
      </c>
      <c r="T78">
        <f t="shared" si="26"/>
        <v>6.4309068029993373E-3</v>
      </c>
      <c r="U78">
        <f t="shared" si="26"/>
        <v>0</v>
      </c>
      <c r="W78">
        <f t="shared" si="27"/>
        <v>2.1436356009997791E-3</v>
      </c>
      <c r="X78">
        <f t="shared" si="28"/>
        <v>3.7128857738450627E-3</v>
      </c>
    </row>
    <row r="79" spans="1:35" x14ac:dyDescent="0.2">
      <c r="B79" t="s">
        <v>17</v>
      </c>
      <c r="C79">
        <v>40.222222000000002</v>
      </c>
      <c r="D79">
        <v>48.666666999999997</v>
      </c>
      <c r="E79">
        <v>50.111111000000001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46.333333333333336</v>
      </c>
      <c r="M79">
        <v>5.3414292014010938</v>
      </c>
      <c r="N79">
        <v>0</v>
      </c>
      <c r="O79">
        <v>0</v>
      </c>
      <c r="S79">
        <f t="shared" si="29"/>
        <v>0</v>
      </c>
      <c r="T79">
        <f t="shared" si="26"/>
        <v>0</v>
      </c>
      <c r="U79">
        <f t="shared" si="26"/>
        <v>0</v>
      </c>
      <c r="W79">
        <f t="shared" si="27"/>
        <v>0</v>
      </c>
      <c r="X79">
        <f t="shared" si="28"/>
        <v>0</v>
      </c>
    </row>
    <row r="80" spans="1:35" x14ac:dyDescent="0.2">
      <c r="B80" t="s">
        <v>18</v>
      </c>
      <c r="C80">
        <v>50.111111000000001</v>
      </c>
      <c r="D80">
        <v>38.777777999999998</v>
      </c>
      <c r="E80">
        <v>50.222222000000002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46.370370333333334</v>
      </c>
      <c r="M80">
        <v>6.5756125318273115</v>
      </c>
      <c r="N80">
        <v>0</v>
      </c>
      <c r="O80">
        <v>0</v>
      </c>
      <c r="S80">
        <f t="shared" si="29"/>
        <v>0</v>
      </c>
      <c r="T80">
        <f t="shared" si="26"/>
        <v>0</v>
      </c>
      <c r="U80">
        <f t="shared" si="26"/>
        <v>0</v>
      </c>
      <c r="W80">
        <f t="shared" si="27"/>
        <v>0</v>
      </c>
      <c r="X80">
        <f t="shared" si="28"/>
        <v>0</v>
      </c>
    </row>
    <row r="81" spans="1:24" x14ac:dyDescent="0.2">
      <c r="B81" t="s">
        <v>19</v>
      </c>
      <c r="C81">
        <v>47.222222000000002</v>
      </c>
      <c r="D81">
        <v>43.777777999999998</v>
      </c>
      <c r="E81">
        <v>64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51.666666666666664</v>
      </c>
      <c r="M81">
        <v>10.818936267055914</v>
      </c>
      <c r="N81">
        <v>0</v>
      </c>
      <c r="O81">
        <v>0</v>
      </c>
      <c r="S81">
        <f t="shared" si="29"/>
        <v>0</v>
      </c>
      <c r="T81">
        <f t="shared" si="26"/>
        <v>0</v>
      </c>
      <c r="U81">
        <f t="shared" si="26"/>
        <v>0</v>
      </c>
      <c r="W81">
        <f t="shared" si="27"/>
        <v>0</v>
      </c>
      <c r="X81">
        <f t="shared" si="28"/>
        <v>0</v>
      </c>
    </row>
    <row r="82" spans="1:24" x14ac:dyDescent="0.2">
      <c r="B82" t="s">
        <v>20</v>
      </c>
      <c r="C82">
        <v>53.222222000000002</v>
      </c>
      <c r="D82">
        <v>52.111111000000001</v>
      </c>
      <c r="E82">
        <v>54.222222000000002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53.185185000000011</v>
      </c>
      <c r="M82">
        <v>1.0560427160426453</v>
      </c>
      <c r="N82">
        <v>0</v>
      </c>
      <c r="O82">
        <v>0</v>
      </c>
      <c r="S82">
        <f t="shared" si="29"/>
        <v>0</v>
      </c>
      <c r="T82">
        <f t="shared" si="26"/>
        <v>0</v>
      </c>
      <c r="U82">
        <f t="shared" si="26"/>
        <v>0</v>
      </c>
      <c r="W82">
        <f t="shared" si="27"/>
        <v>0</v>
      </c>
      <c r="X82">
        <f t="shared" si="28"/>
        <v>0</v>
      </c>
    </row>
    <row r="83" spans="1:24" x14ac:dyDescent="0.2">
      <c r="B83" t="s">
        <v>22</v>
      </c>
      <c r="C83">
        <v>56.444443999999997</v>
      </c>
      <c r="D83">
        <v>55.444443999999997</v>
      </c>
      <c r="E83">
        <v>60.333333000000003</v>
      </c>
      <c r="F83">
        <v>0.111111</v>
      </c>
      <c r="G83">
        <v>0</v>
      </c>
      <c r="H83">
        <v>0</v>
      </c>
      <c r="I83">
        <v>0.19685019840039528</v>
      </c>
      <c r="J83">
        <v>0</v>
      </c>
      <c r="K83">
        <v>0</v>
      </c>
      <c r="L83">
        <v>57.407406999999999</v>
      </c>
      <c r="M83">
        <v>2.5827857476196083</v>
      </c>
      <c r="N83">
        <v>6.5616732800131763E-2</v>
      </c>
      <c r="O83">
        <v>0.11365151503649945</v>
      </c>
      <c r="S83">
        <f t="shared" si="29"/>
        <v>7.4816259247870737E-3</v>
      </c>
      <c r="T83">
        <f t="shared" si="26"/>
        <v>0</v>
      </c>
      <c r="U83">
        <f t="shared" si="26"/>
        <v>0</v>
      </c>
      <c r="W83">
        <f t="shared" si="27"/>
        <v>2.4938753082623579E-3</v>
      </c>
      <c r="X83">
        <f t="shared" si="28"/>
        <v>4.3195187416519001E-3</v>
      </c>
    </row>
    <row r="84" spans="1:24" x14ac:dyDescent="0.2">
      <c r="B84" s="12" t="s">
        <v>42</v>
      </c>
      <c r="C84">
        <v>36.111111000000001</v>
      </c>
      <c r="D84">
        <v>36.666666999999997</v>
      </c>
      <c r="E84">
        <v>43.888888999999999</v>
      </c>
      <c r="F84">
        <v>0.222222</v>
      </c>
      <c r="G84">
        <v>0.111111</v>
      </c>
      <c r="H84">
        <v>0</v>
      </c>
      <c r="I84">
        <v>0.6153840018934893</v>
      </c>
      <c r="J84">
        <v>0.30302999724518187</v>
      </c>
      <c r="K84">
        <v>0</v>
      </c>
      <c r="L84">
        <v>38.888888999999999</v>
      </c>
      <c r="M84">
        <v>4.3390276119522833</v>
      </c>
      <c r="N84">
        <v>0.30613799971289041</v>
      </c>
      <c r="O84">
        <v>0.30770377346746325</v>
      </c>
      <c r="S84">
        <f t="shared" si="29"/>
        <v>2.338871354805961E-2</v>
      </c>
      <c r="T84">
        <f t="shared" si="26"/>
        <v>1.1517169410041885E-2</v>
      </c>
      <c r="U84">
        <f t="shared" si="26"/>
        <v>0</v>
      </c>
      <c r="W84">
        <f t="shared" si="27"/>
        <v>1.1635294319367164E-2</v>
      </c>
      <c r="X84">
        <f t="shared" si="28"/>
        <v>1.1694804208662457E-2</v>
      </c>
    </row>
    <row r="85" spans="1:24" x14ac:dyDescent="0.2">
      <c r="B85" s="12" t="s">
        <v>43</v>
      </c>
      <c r="C85">
        <v>66.444444000000004</v>
      </c>
      <c r="D85">
        <v>72.888889000000006</v>
      </c>
      <c r="E85">
        <v>67.888889000000006</v>
      </c>
      <c r="F85">
        <v>2.4444439999999998</v>
      </c>
      <c r="G85">
        <v>5.1111110000000002</v>
      </c>
      <c r="H85">
        <v>3.4444439999999998</v>
      </c>
      <c r="I85">
        <v>3.6789291215981872</v>
      </c>
      <c r="J85">
        <v>7.0121949588228736</v>
      </c>
      <c r="K85">
        <v>5.0736490915324888</v>
      </c>
      <c r="L85">
        <v>69.07407400000001</v>
      </c>
      <c r="M85">
        <v>3.381747396343382</v>
      </c>
      <c r="N85">
        <v>5.2549243906511833</v>
      </c>
      <c r="O85">
        <v>1.6740104049722109</v>
      </c>
      <c r="S85">
        <f t="shared" si="29"/>
        <v>0.13982394590031497</v>
      </c>
      <c r="T85">
        <f t="shared" si="26"/>
        <v>0.26651037194730659</v>
      </c>
      <c r="U85">
        <f t="shared" si="26"/>
        <v>0.19283264576280779</v>
      </c>
      <c r="W85">
        <f t="shared" si="27"/>
        <v>0.19972232120347644</v>
      </c>
      <c r="X85">
        <f t="shared" si="28"/>
        <v>6.3623606915187467E-2</v>
      </c>
    </row>
    <row r="86" spans="1:24" x14ac:dyDescent="0.2">
      <c r="B86" s="12" t="s">
        <v>44</v>
      </c>
      <c r="C86">
        <v>56.777777999999998</v>
      </c>
      <c r="D86">
        <v>61.555556000000003</v>
      </c>
      <c r="E86">
        <v>56.444443999999997</v>
      </c>
      <c r="F86">
        <v>0.44444400000000001</v>
      </c>
      <c r="G86">
        <v>0.55555600000000005</v>
      </c>
      <c r="H86">
        <v>0.66666700000000001</v>
      </c>
      <c r="I86">
        <v>0.78277807912807018</v>
      </c>
      <c r="J86">
        <v>0.90252779131748895</v>
      </c>
      <c r="K86">
        <v>1.1811029620559288</v>
      </c>
      <c r="L86">
        <v>58.25925933333334</v>
      </c>
      <c r="M86">
        <v>2.8595378428860068</v>
      </c>
      <c r="N86">
        <v>0.95546961083382931</v>
      </c>
      <c r="O86">
        <v>0.20437173307516926</v>
      </c>
      <c r="S86">
        <f t="shared" si="29"/>
        <v>2.9750809588962233E-2</v>
      </c>
      <c r="T86">
        <f t="shared" si="29"/>
        <v>3.4302100664523306E-2</v>
      </c>
      <c r="U86">
        <f t="shared" si="29"/>
        <v>4.4889822883423094E-2</v>
      </c>
      <c r="W86">
        <f t="shared" si="27"/>
        <v>3.6314244378969546E-2</v>
      </c>
      <c r="X86">
        <f t="shared" si="28"/>
        <v>7.7674946171950657E-3</v>
      </c>
    </row>
    <row r="87" spans="1:24" ht="16" thickBot="1" x14ac:dyDescent="0.25">
      <c r="B87" s="13" t="s">
        <v>45</v>
      </c>
      <c r="C87">
        <v>72.777777999999998</v>
      </c>
      <c r="D87">
        <v>87.888889000000006</v>
      </c>
      <c r="E87">
        <v>78.111110999999994</v>
      </c>
      <c r="F87">
        <v>3.4444439999999998</v>
      </c>
      <c r="G87">
        <v>3.3333330000000001</v>
      </c>
      <c r="H87">
        <v>6.1111110000000002</v>
      </c>
      <c r="I87">
        <v>4.7328238023425229</v>
      </c>
      <c r="J87">
        <v>3.7926671254201425</v>
      </c>
      <c r="K87">
        <v>7.8236129556523659</v>
      </c>
      <c r="L87">
        <v>79.592592666666675</v>
      </c>
      <c r="M87">
        <v>7.6637138425230571</v>
      </c>
      <c r="N87">
        <v>5.4497012944716765</v>
      </c>
      <c r="O87">
        <v>2.1089253366602816</v>
      </c>
      <c r="S87">
        <f t="shared" si="29"/>
        <v>0.1798790021284736</v>
      </c>
      <c r="T87">
        <f t="shared" si="29"/>
        <v>0.14414675179506464</v>
      </c>
      <c r="U87">
        <f t="shared" si="29"/>
        <v>0.29734969022206093</v>
      </c>
      <c r="W87">
        <f t="shared" si="27"/>
        <v>0.20712514804853308</v>
      </c>
      <c r="X87">
        <f t="shared" si="28"/>
        <v>8.0153287120924538E-2</v>
      </c>
    </row>
    <row r="89" spans="1:24" ht="16" thickBot="1" x14ac:dyDescent="0.25">
      <c r="A89" t="s">
        <v>32</v>
      </c>
      <c r="C89" t="s">
        <v>55</v>
      </c>
      <c r="F89" t="s">
        <v>56</v>
      </c>
      <c r="I89" t="s">
        <v>35</v>
      </c>
      <c r="L89" t="s">
        <v>57</v>
      </c>
      <c r="M89" t="s">
        <v>58</v>
      </c>
      <c r="N89" t="s">
        <v>59</v>
      </c>
      <c r="O89" t="s">
        <v>58</v>
      </c>
      <c r="S89" t="s">
        <v>6</v>
      </c>
      <c r="W89" t="s">
        <v>7</v>
      </c>
      <c r="X89" t="s">
        <v>3</v>
      </c>
    </row>
    <row r="90" spans="1:24" x14ac:dyDescent="0.2">
      <c r="A90">
        <v>20190122</v>
      </c>
      <c r="B90" s="10" t="s">
        <v>9</v>
      </c>
      <c r="C90">
        <v>138.22222199999999</v>
      </c>
      <c r="D90">
        <v>132.444444</v>
      </c>
      <c r="E90">
        <v>91.444444000000004</v>
      </c>
      <c r="F90">
        <v>8.3333329999999997</v>
      </c>
      <c r="G90">
        <v>7.6666670000000003</v>
      </c>
      <c r="H90">
        <v>6.4444439999999998</v>
      </c>
      <c r="I90">
        <v>6.0289386752876828</v>
      </c>
      <c r="J90">
        <v>5.7885908751294997</v>
      </c>
      <c r="K90">
        <v>7.0473871545438005</v>
      </c>
      <c r="L90">
        <v>120.70370333333331</v>
      </c>
      <c r="M90">
        <v>25.503409031064201</v>
      </c>
      <c r="N90">
        <v>6.2883055683203279</v>
      </c>
      <c r="O90">
        <v>0.66827794155416842</v>
      </c>
      <c r="S90">
        <f>I90/$N$90</f>
        <v>0.95875408880584589</v>
      </c>
      <c r="T90">
        <f t="shared" ref="T90:U103" si="30">J90/$N$90</f>
        <v>0.92053269553115769</v>
      </c>
      <c r="U90">
        <f t="shared" si="30"/>
        <v>1.1207132156629964</v>
      </c>
      <c r="W90">
        <f t="shared" ref="W90:W105" si="31">AVERAGE(S90:U90)</f>
        <v>1</v>
      </c>
      <c r="X90">
        <f t="shared" ref="X90:X105" si="32">STDEV(S90:U90)</f>
        <v>0.10627313420023148</v>
      </c>
    </row>
    <row r="91" spans="1:24" x14ac:dyDescent="0.2">
      <c r="A91" t="s">
        <v>61</v>
      </c>
      <c r="B91" s="11" t="s">
        <v>11</v>
      </c>
      <c r="C91">
        <v>88.666667000000004</v>
      </c>
      <c r="D91">
        <v>88.777777999999998</v>
      </c>
      <c r="E91">
        <v>43.444443999999997</v>
      </c>
      <c r="F91">
        <v>5.5555560000000002</v>
      </c>
      <c r="G91">
        <v>7.1111110000000002</v>
      </c>
      <c r="H91">
        <v>3.1111110000000002</v>
      </c>
      <c r="I91">
        <v>6.2656646380990058</v>
      </c>
      <c r="J91">
        <v>8.0100123704380177</v>
      </c>
      <c r="K91">
        <v>7.161125137198213</v>
      </c>
      <c r="L91">
        <v>73.629629666666673</v>
      </c>
      <c r="M91">
        <v>26.141196638867402</v>
      </c>
      <c r="N91">
        <v>7.1456007152450782</v>
      </c>
      <c r="O91">
        <v>0.87227748370963443</v>
      </c>
      <c r="S91">
        <f t="shared" ref="S91:U105" si="33">I91/$N$90</f>
        <v>0.99639951812529848</v>
      </c>
      <c r="T91">
        <f t="shared" si="30"/>
        <v>1.2737950284718076</v>
      </c>
      <c r="U91">
        <f t="shared" si="30"/>
        <v>1.1388004382730759</v>
      </c>
      <c r="W91">
        <f t="shared" si="31"/>
        <v>1.1363316616233941</v>
      </c>
      <c r="X91">
        <f t="shared" si="32"/>
        <v>0.1387142329889387</v>
      </c>
    </row>
    <row r="92" spans="1:24" x14ac:dyDescent="0.2">
      <c r="B92" s="11" t="s">
        <v>54</v>
      </c>
      <c r="C92">
        <v>80.333332999999996</v>
      </c>
      <c r="D92">
        <v>66.222222000000002</v>
      </c>
      <c r="E92">
        <v>85</v>
      </c>
      <c r="F92">
        <v>0</v>
      </c>
      <c r="G92">
        <v>0</v>
      </c>
      <c r="H92">
        <v>0.111111</v>
      </c>
      <c r="I92">
        <v>0</v>
      </c>
      <c r="J92">
        <v>0</v>
      </c>
      <c r="K92">
        <v>0.13071882352941178</v>
      </c>
      <c r="L92">
        <v>77.185185000000004</v>
      </c>
      <c r="M92">
        <v>9.7767256035314993</v>
      </c>
      <c r="N92">
        <v>4.3572941176470592E-2</v>
      </c>
      <c r="O92">
        <v>7.5470547952857084E-2</v>
      </c>
      <c r="S92">
        <f t="shared" si="33"/>
        <v>0</v>
      </c>
      <c r="T92">
        <f t="shared" si="30"/>
        <v>0</v>
      </c>
      <c r="U92">
        <f t="shared" si="30"/>
        <v>2.0787606789968403E-2</v>
      </c>
      <c r="W92">
        <f t="shared" si="31"/>
        <v>6.9292022633228008E-3</v>
      </c>
      <c r="X92">
        <f t="shared" si="32"/>
        <v>1.2001730375996351E-2</v>
      </c>
    </row>
    <row r="93" spans="1:24" x14ac:dyDescent="0.2">
      <c r="B93" t="s">
        <v>14</v>
      </c>
      <c r="C93">
        <v>82.888889000000006</v>
      </c>
      <c r="D93">
        <v>71.888889000000006</v>
      </c>
      <c r="E93">
        <v>81.222222000000002</v>
      </c>
      <c r="F93">
        <v>0.111111</v>
      </c>
      <c r="G93">
        <v>0</v>
      </c>
      <c r="H93">
        <v>0</v>
      </c>
      <c r="I93">
        <v>0.1340481231447076</v>
      </c>
      <c r="J93">
        <v>0</v>
      </c>
      <c r="K93">
        <v>0</v>
      </c>
      <c r="L93">
        <v>78.666666666666671</v>
      </c>
      <c r="M93">
        <v>5.928587293470402</v>
      </c>
      <c r="N93">
        <v>4.4682707714902535E-2</v>
      </c>
      <c r="O93">
        <v>7.7392719981961039E-2</v>
      </c>
      <c r="S93">
        <f t="shared" si="33"/>
        <v>2.1317049829770479E-2</v>
      </c>
      <c r="T93">
        <f t="shared" si="30"/>
        <v>0</v>
      </c>
      <c r="U93">
        <f t="shared" si="30"/>
        <v>0</v>
      </c>
      <c r="W93">
        <f t="shared" si="31"/>
        <v>7.1056832765901594E-3</v>
      </c>
      <c r="X93">
        <f t="shared" si="32"/>
        <v>1.2307404457546651E-2</v>
      </c>
    </row>
    <row r="94" spans="1:24" x14ac:dyDescent="0.2">
      <c r="B94" t="s">
        <v>15</v>
      </c>
      <c r="C94">
        <v>75.777777999999998</v>
      </c>
      <c r="D94">
        <v>68</v>
      </c>
      <c r="E94">
        <v>74.222222000000002</v>
      </c>
      <c r="F94">
        <v>0</v>
      </c>
      <c r="G94">
        <v>0.111111</v>
      </c>
      <c r="H94">
        <v>0.111111</v>
      </c>
      <c r="I94">
        <v>0</v>
      </c>
      <c r="J94">
        <v>0.16339852941176469</v>
      </c>
      <c r="K94">
        <v>0.14970044955000134</v>
      </c>
      <c r="L94">
        <v>72.666666666666671</v>
      </c>
      <c r="M94">
        <v>4.1156131925408861</v>
      </c>
      <c r="N94">
        <v>0.10436632632058868</v>
      </c>
      <c r="O94">
        <v>9.0643019037411315E-2</v>
      </c>
      <c r="S94">
        <f t="shared" si="33"/>
        <v>0</v>
      </c>
      <c r="T94">
        <f t="shared" si="30"/>
        <v>2.5984508487460502E-2</v>
      </c>
      <c r="U94">
        <f t="shared" si="30"/>
        <v>2.3806166529847544E-2</v>
      </c>
      <c r="W94">
        <f t="shared" si="31"/>
        <v>1.6596891672436016E-2</v>
      </c>
      <c r="X94">
        <f t="shared" si="32"/>
        <v>1.4414537915278663E-2</v>
      </c>
    </row>
    <row r="95" spans="1:24" x14ac:dyDescent="0.2">
      <c r="B95">
        <v>1827</v>
      </c>
      <c r="C95">
        <v>85</v>
      </c>
      <c r="D95">
        <v>81.111110999999994</v>
      </c>
      <c r="E95">
        <v>68.111110999999994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78.074073999999996</v>
      </c>
      <c r="M95">
        <v>8.8445654623676297</v>
      </c>
      <c r="N95">
        <v>0</v>
      </c>
      <c r="O95">
        <v>0</v>
      </c>
      <c r="S95">
        <f t="shared" si="33"/>
        <v>0</v>
      </c>
      <c r="T95">
        <f t="shared" si="30"/>
        <v>0</v>
      </c>
      <c r="U95">
        <f t="shared" si="30"/>
        <v>0</v>
      </c>
      <c r="W95">
        <f t="shared" si="31"/>
        <v>0</v>
      </c>
      <c r="X95">
        <f t="shared" si="32"/>
        <v>0</v>
      </c>
    </row>
    <row r="96" spans="1:24" x14ac:dyDescent="0.2">
      <c r="B96" t="s">
        <v>16</v>
      </c>
      <c r="C96">
        <v>126.11111099999999</v>
      </c>
      <c r="D96">
        <v>121</v>
      </c>
      <c r="E96">
        <v>113.88888900000001</v>
      </c>
      <c r="F96">
        <v>1</v>
      </c>
      <c r="G96">
        <v>1</v>
      </c>
      <c r="H96">
        <v>0.33333299999999999</v>
      </c>
      <c r="I96">
        <v>0.79295154254885614</v>
      </c>
      <c r="J96">
        <v>0.82644628099173556</v>
      </c>
      <c r="K96">
        <v>0.2926826338607974</v>
      </c>
      <c r="L96">
        <v>120.33333333333333</v>
      </c>
      <c r="M96">
        <v>6.1383231413516244</v>
      </c>
      <c r="N96">
        <v>0.63736015246712974</v>
      </c>
      <c r="O96">
        <v>0.29896892522518626</v>
      </c>
      <c r="S96">
        <f t="shared" si="33"/>
        <v>0.12609939735493195</v>
      </c>
      <c r="T96">
        <f t="shared" si="30"/>
        <v>0.13142590989141262</v>
      </c>
      <c r="U96">
        <f t="shared" si="30"/>
        <v>4.6543958572130263E-2</v>
      </c>
      <c r="W96">
        <f t="shared" si="31"/>
        <v>0.10135642193949163</v>
      </c>
      <c r="X96">
        <f t="shared" si="32"/>
        <v>4.7543638262643101E-2</v>
      </c>
    </row>
    <row r="97" spans="1:24" x14ac:dyDescent="0.2">
      <c r="B97" t="s">
        <v>17</v>
      </c>
      <c r="C97">
        <v>46.111111000000001</v>
      </c>
      <c r="D97">
        <v>17.444444000000001</v>
      </c>
      <c r="E97">
        <v>14.777778</v>
      </c>
      <c r="F97">
        <v>0.222222</v>
      </c>
      <c r="G97">
        <v>0</v>
      </c>
      <c r="H97">
        <v>0</v>
      </c>
      <c r="I97">
        <v>0.48192723007693306</v>
      </c>
      <c r="J97">
        <v>0</v>
      </c>
      <c r="K97">
        <v>0</v>
      </c>
      <c r="L97">
        <v>26.111110999999998</v>
      </c>
      <c r="M97">
        <v>17.37175226880953</v>
      </c>
      <c r="N97">
        <v>0.16064241002564436</v>
      </c>
      <c r="O97">
        <v>0.278240816014728</v>
      </c>
      <c r="S97">
        <f t="shared" si="33"/>
        <v>7.6638646904313976E-2</v>
      </c>
      <c r="T97">
        <f t="shared" si="30"/>
        <v>0</v>
      </c>
      <c r="U97">
        <f t="shared" si="30"/>
        <v>0</v>
      </c>
      <c r="W97">
        <f t="shared" si="31"/>
        <v>2.5546215634771326E-2</v>
      </c>
      <c r="X97">
        <f t="shared" si="32"/>
        <v>4.4247343420534352E-2</v>
      </c>
    </row>
    <row r="98" spans="1:24" x14ac:dyDescent="0.2">
      <c r="B98" t="s">
        <v>18</v>
      </c>
      <c r="C98">
        <v>89.333332999999996</v>
      </c>
      <c r="D98">
        <v>21.666667</v>
      </c>
      <c r="E98">
        <v>27</v>
      </c>
      <c r="F98">
        <v>0.222222</v>
      </c>
      <c r="G98">
        <v>0</v>
      </c>
      <c r="H98">
        <v>0</v>
      </c>
      <c r="I98">
        <v>0.24875597107744765</v>
      </c>
      <c r="J98">
        <v>0</v>
      </c>
      <c r="K98">
        <v>0</v>
      </c>
      <c r="L98">
        <v>46</v>
      </c>
      <c r="M98">
        <v>37.622392559337428</v>
      </c>
      <c r="N98">
        <v>8.2918657025815884E-2</v>
      </c>
      <c r="O98">
        <v>0.14361932686409118</v>
      </c>
      <c r="S98">
        <f t="shared" si="33"/>
        <v>3.9558505606128322E-2</v>
      </c>
      <c r="T98">
        <f t="shared" si="30"/>
        <v>0</v>
      </c>
      <c r="U98">
        <f t="shared" si="30"/>
        <v>0</v>
      </c>
      <c r="W98">
        <f t="shared" si="31"/>
        <v>1.3186168535376108E-2</v>
      </c>
      <c r="X98">
        <f t="shared" si="32"/>
        <v>2.2839113860437504E-2</v>
      </c>
    </row>
    <row r="99" spans="1:24" x14ac:dyDescent="0.2">
      <c r="B99" t="s">
        <v>19</v>
      </c>
      <c r="C99">
        <v>73</v>
      </c>
      <c r="D99">
        <v>127</v>
      </c>
      <c r="E99">
        <v>77.222222000000002</v>
      </c>
      <c r="F99">
        <v>0.44444400000000001</v>
      </c>
      <c r="G99">
        <v>0.222222</v>
      </c>
      <c r="H99">
        <v>0.55555600000000005</v>
      </c>
      <c r="I99">
        <v>0.60882739726027402</v>
      </c>
      <c r="J99">
        <v>0.17497795275590552</v>
      </c>
      <c r="K99">
        <v>0.71942503804151092</v>
      </c>
      <c r="L99">
        <v>92.407407333333325</v>
      </c>
      <c r="M99">
        <v>30.032355721883729</v>
      </c>
      <c r="N99">
        <v>0.50107679601923016</v>
      </c>
      <c r="O99">
        <v>0.2877730029378236</v>
      </c>
      <c r="S99">
        <f t="shared" si="33"/>
        <v>9.6818990528619961E-2</v>
      </c>
      <c r="T99">
        <f t="shared" si="30"/>
        <v>2.7825930348776604E-2</v>
      </c>
      <c r="U99">
        <f t="shared" si="30"/>
        <v>0.11440681917015634</v>
      </c>
      <c r="W99">
        <f t="shared" si="31"/>
        <v>7.9683913349184302E-2</v>
      </c>
      <c r="X99">
        <f t="shared" si="32"/>
        <v>4.5763202791478025E-2</v>
      </c>
    </row>
    <row r="100" spans="1:24" x14ac:dyDescent="0.2">
      <c r="B100" t="s">
        <v>20</v>
      </c>
      <c r="C100">
        <v>129.77777800000001</v>
      </c>
      <c r="D100">
        <v>84.333332999999996</v>
      </c>
      <c r="E100">
        <v>77.222222000000002</v>
      </c>
      <c r="F100">
        <v>0</v>
      </c>
      <c r="G100">
        <v>0</v>
      </c>
      <c r="H100">
        <v>0.111111</v>
      </c>
      <c r="I100">
        <v>0</v>
      </c>
      <c r="J100">
        <v>0</v>
      </c>
      <c r="K100">
        <v>0.14388474861549569</v>
      </c>
      <c r="L100">
        <v>97.111110999999994</v>
      </c>
      <c r="M100">
        <v>28.512722153106456</v>
      </c>
      <c r="N100">
        <v>4.7961582871831894E-2</v>
      </c>
      <c r="O100">
        <v>8.3071898345438072E-2</v>
      </c>
      <c r="S100">
        <f t="shared" si="33"/>
        <v>0</v>
      </c>
      <c r="T100">
        <f t="shared" si="30"/>
        <v>0</v>
      </c>
      <c r="U100">
        <f t="shared" si="30"/>
        <v>2.2881322647609316E-2</v>
      </c>
      <c r="W100">
        <f t="shared" si="31"/>
        <v>7.627107549203105E-3</v>
      </c>
      <c r="X100">
        <f t="shared" si="32"/>
        <v>1.321053779001192E-2</v>
      </c>
    </row>
    <row r="101" spans="1:24" x14ac:dyDescent="0.2">
      <c r="B101" t="s">
        <v>22</v>
      </c>
      <c r="C101">
        <v>34.666666999999997</v>
      </c>
      <c r="D101">
        <v>43.333333000000003</v>
      </c>
      <c r="E101">
        <v>22.222221999999999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33.407407333333332</v>
      </c>
      <c r="M101">
        <v>10.611741284758612</v>
      </c>
      <c r="N101">
        <v>0</v>
      </c>
      <c r="O101">
        <v>0</v>
      </c>
      <c r="S101">
        <f t="shared" si="33"/>
        <v>0</v>
      </c>
      <c r="T101">
        <f t="shared" si="30"/>
        <v>0</v>
      </c>
      <c r="U101">
        <f t="shared" si="30"/>
        <v>0</v>
      </c>
      <c r="W101">
        <f t="shared" si="31"/>
        <v>0</v>
      </c>
      <c r="X101">
        <f t="shared" si="32"/>
        <v>0</v>
      </c>
    </row>
    <row r="102" spans="1:24" x14ac:dyDescent="0.2">
      <c r="B102" s="12" t="s">
        <v>42</v>
      </c>
      <c r="C102">
        <v>60.333333000000003</v>
      </c>
      <c r="D102">
        <v>68.666667000000004</v>
      </c>
      <c r="E102">
        <v>91.444444000000004</v>
      </c>
      <c r="F102">
        <v>2</v>
      </c>
      <c r="G102">
        <v>0.88888900000000004</v>
      </c>
      <c r="H102">
        <v>1.111111</v>
      </c>
      <c r="I102">
        <v>3.3149171453862829</v>
      </c>
      <c r="J102">
        <v>1.294498537405347</v>
      </c>
      <c r="K102">
        <v>1.2150667130744432</v>
      </c>
      <c r="L102">
        <v>73.481481333333335</v>
      </c>
      <c r="M102">
        <v>16.104723987449646</v>
      </c>
      <c r="N102">
        <v>1.9414941319553576</v>
      </c>
      <c r="O102">
        <v>1.1900821123121705</v>
      </c>
      <c r="S102">
        <f t="shared" si="33"/>
        <v>0.52715586247691393</v>
      </c>
      <c r="T102">
        <f t="shared" si="30"/>
        <v>0.20585808423923665</v>
      </c>
      <c r="U102">
        <f t="shared" si="30"/>
        <v>0.19322641049693778</v>
      </c>
      <c r="W102">
        <f t="shared" si="31"/>
        <v>0.30874678573769615</v>
      </c>
      <c r="X102">
        <f t="shared" si="32"/>
        <v>0.18925322559190672</v>
      </c>
    </row>
    <row r="103" spans="1:24" x14ac:dyDescent="0.2">
      <c r="B103" s="12" t="s">
        <v>43</v>
      </c>
      <c r="C103">
        <v>124.777778</v>
      </c>
      <c r="D103">
        <v>125.333333</v>
      </c>
      <c r="E103">
        <v>115.222222</v>
      </c>
      <c r="F103">
        <v>6.7777779999999996</v>
      </c>
      <c r="G103">
        <v>4</v>
      </c>
      <c r="H103">
        <v>4.3333329999999997</v>
      </c>
      <c r="I103">
        <v>5.4318790642352992</v>
      </c>
      <c r="J103">
        <v>3.1914893701901317</v>
      </c>
      <c r="K103">
        <v>3.7608483196930531</v>
      </c>
      <c r="L103">
        <v>121.77777766666667</v>
      </c>
      <c r="M103">
        <v>5.6840692213923747</v>
      </c>
      <c r="N103">
        <v>4.1280722513728278</v>
      </c>
      <c r="O103">
        <v>1.1644640644067612</v>
      </c>
      <c r="S103">
        <f t="shared" si="33"/>
        <v>0.86380647460905924</v>
      </c>
      <c r="T103">
        <f t="shared" si="30"/>
        <v>0.50752771720707135</v>
      </c>
      <c r="U103">
        <f t="shared" si="30"/>
        <v>0.59807022397889209</v>
      </c>
      <c r="W103">
        <f t="shared" si="31"/>
        <v>0.65646813859834097</v>
      </c>
      <c r="X103">
        <f t="shared" si="32"/>
        <v>0.18517930653261858</v>
      </c>
    </row>
    <row r="104" spans="1:24" x14ac:dyDescent="0.2">
      <c r="B104" s="12" t="s">
        <v>44</v>
      </c>
      <c r="C104">
        <v>115.333333</v>
      </c>
      <c r="D104">
        <v>99.777777999999998</v>
      </c>
      <c r="E104">
        <v>138.77777800000001</v>
      </c>
      <c r="F104">
        <v>2.2222219999999999</v>
      </c>
      <c r="G104">
        <v>1.7777780000000001</v>
      </c>
      <c r="H104">
        <v>3.6666669999999999</v>
      </c>
      <c r="I104">
        <v>1.9267820864935898</v>
      </c>
      <c r="J104">
        <v>1.7817374125128345</v>
      </c>
      <c r="K104">
        <v>2.6421139269141487</v>
      </c>
      <c r="L104">
        <v>117.962963</v>
      </c>
      <c r="M104">
        <v>19.632529522521331</v>
      </c>
      <c r="N104">
        <v>2.1168778086401914</v>
      </c>
      <c r="O104">
        <v>0.46061287901790732</v>
      </c>
      <c r="S104">
        <f t="shared" si="33"/>
        <v>0.30640719754467233</v>
      </c>
      <c r="T104">
        <f t="shared" si="33"/>
        <v>0.28334141735875523</v>
      </c>
      <c r="U104">
        <f t="shared" si="33"/>
        <v>0.42016309452657291</v>
      </c>
      <c r="W104">
        <f t="shared" si="31"/>
        <v>0.33663723647666682</v>
      </c>
      <c r="X104">
        <f t="shared" si="32"/>
        <v>7.3249124746484637E-2</v>
      </c>
    </row>
    <row r="105" spans="1:24" ht="16" thickBot="1" x14ac:dyDescent="0.25">
      <c r="B105" s="13" t="s">
        <v>45</v>
      </c>
      <c r="C105">
        <v>83.333332999999996</v>
      </c>
      <c r="D105">
        <v>113.555556</v>
      </c>
      <c r="E105">
        <v>97.222222000000002</v>
      </c>
      <c r="F105">
        <v>6.8888889999999998</v>
      </c>
      <c r="G105">
        <v>7.3333329999999997</v>
      </c>
      <c r="H105">
        <v>5.6666670000000003</v>
      </c>
      <c r="I105">
        <v>8.2666668330666671</v>
      </c>
      <c r="J105">
        <v>6.4579253171901163</v>
      </c>
      <c r="K105">
        <v>5.8285717847510217</v>
      </c>
      <c r="L105">
        <v>98.037036999999998</v>
      </c>
      <c r="M105">
        <v>15.127578569572838</v>
      </c>
      <c r="N105">
        <v>6.8510546450026011</v>
      </c>
      <c r="O105">
        <v>1.2656973838343255</v>
      </c>
      <c r="S105">
        <f t="shared" si="33"/>
        <v>1.3146095944689882</v>
      </c>
      <c r="T105">
        <f t="shared" si="33"/>
        <v>1.0269738400952255</v>
      </c>
      <c r="U105">
        <f t="shared" si="33"/>
        <v>0.92689067371576439</v>
      </c>
      <c r="W105">
        <f t="shared" si="31"/>
        <v>1.0894913694266595</v>
      </c>
      <c r="X105">
        <f t="shared" si="32"/>
        <v>0.20127797068430267</v>
      </c>
    </row>
    <row r="107" spans="1:24" ht="16" thickBot="1" x14ac:dyDescent="0.25">
      <c r="A107" t="s">
        <v>32</v>
      </c>
      <c r="C107" t="s">
        <v>55</v>
      </c>
      <c r="F107" t="s">
        <v>56</v>
      </c>
      <c r="I107" t="s">
        <v>35</v>
      </c>
      <c r="L107" t="s">
        <v>57</v>
      </c>
      <c r="M107" t="s">
        <v>58</v>
      </c>
      <c r="N107" t="s">
        <v>59</v>
      </c>
      <c r="O107" t="s">
        <v>58</v>
      </c>
      <c r="S107" t="s">
        <v>6</v>
      </c>
      <c r="W107" t="s">
        <v>7</v>
      </c>
      <c r="X107" t="s">
        <v>3</v>
      </c>
    </row>
    <row r="108" spans="1:24" x14ac:dyDescent="0.2">
      <c r="A108">
        <v>20190128</v>
      </c>
      <c r="B108" s="10" t="s">
        <v>9</v>
      </c>
      <c r="C108">
        <v>55.333333000000003</v>
      </c>
      <c r="D108">
        <v>17</v>
      </c>
      <c r="E108">
        <v>19.111111000000001</v>
      </c>
      <c r="F108">
        <v>2.6666669999999999</v>
      </c>
      <c r="G108">
        <v>0.55555600000000005</v>
      </c>
      <c r="H108">
        <v>0.222222</v>
      </c>
      <c r="I108">
        <v>4.8192777398751669</v>
      </c>
      <c r="J108">
        <v>3.267976470588235</v>
      </c>
      <c r="K108">
        <v>1.1627895416441252</v>
      </c>
      <c r="L108">
        <v>30.481481333333335</v>
      </c>
      <c r="M108">
        <v>21.548204005440507</v>
      </c>
      <c r="N108">
        <v>3.083347917369176</v>
      </c>
      <c r="O108">
        <v>1.8352226739413786</v>
      </c>
      <c r="S108">
        <f>I108/$N$108</f>
        <v>1.5630016037850016</v>
      </c>
      <c r="T108">
        <f>J108/$N$108</f>
        <v>1.0598792475474486</v>
      </c>
      <c r="U108">
        <f>K108/$N$108</f>
        <v>0.37711914866754942</v>
      </c>
      <c r="W108">
        <f t="shared" ref="W108:W123" si="34">AVERAGE(S108:U108)</f>
        <v>0.99999999999999989</v>
      </c>
      <c r="X108">
        <f t="shared" ref="X108:X123" si="35">STDEV(S108:U108)</f>
        <v>0.59520453841850529</v>
      </c>
    </row>
    <row r="109" spans="1:24" x14ac:dyDescent="0.2">
      <c r="A109" t="s">
        <v>62</v>
      </c>
      <c r="B109" s="11" t="s">
        <v>11</v>
      </c>
      <c r="C109">
        <v>39.333333000000003</v>
      </c>
      <c r="D109">
        <v>26.666667</v>
      </c>
      <c r="E109">
        <v>17.222221999999999</v>
      </c>
      <c r="F109">
        <v>1.888889</v>
      </c>
      <c r="G109">
        <v>1.5555559999999999</v>
      </c>
      <c r="H109">
        <v>0.77777799999999997</v>
      </c>
      <c r="I109">
        <v>4.8022602101886456</v>
      </c>
      <c r="J109">
        <v>5.833334927083313</v>
      </c>
      <c r="K109">
        <v>4.516130380853296</v>
      </c>
      <c r="L109">
        <v>27.740740666666667</v>
      </c>
      <c r="M109">
        <v>11.094617302757687</v>
      </c>
      <c r="N109">
        <v>5.0505751727084185</v>
      </c>
      <c r="O109">
        <v>0.69282190684955125</v>
      </c>
      <c r="S109">
        <f t="shared" ref="S109:U123" si="36">I109/$N$108</f>
        <v>1.5574824310732043</v>
      </c>
      <c r="T109">
        <f t="shared" si="36"/>
        <v>1.8918834602552816</v>
      </c>
      <c r="U109">
        <f t="shared" si="36"/>
        <v>1.4646840064375939</v>
      </c>
      <c r="W109">
        <f t="shared" si="34"/>
        <v>1.6380166325886931</v>
      </c>
      <c r="X109">
        <f t="shared" si="35"/>
        <v>0.22469793400437851</v>
      </c>
    </row>
    <row r="110" spans="1:24" x14ac:dyDescent="0.2">
      <c r="B110" s="11" t="s">
        <v>54</v>
      </c>
      <c r="C110">
        <v>40.444443999999997</v>
      </c>
      <c r="D110">
        <v>27.222221999999999</v>
      </c>
      <c r="E110">
        <v>35</v>
      </c>
      <c r="F110">
        <v>0.55555600000000005</v>
      </c>
      <c r="G110">
        <v>0.111111</v>
      </c>
      <c r="H110">
        <v>0.33333299999999999</v>
      </c>
      <c r="I110">
        <v>1.3736274876222803</v>
      </c>
      <c r="J110">
        <v>0.40816286047479888</v>
      </c>
      <c r="K110">
        <v>0.95237999999999989</v>
      </c>
      <c r="L110">
        <v>34.222221999999995</v>
      </c>
      <c r="M110">
        <v>6.645336155326099</v>
      </c>
      <c r="N110">
        <v>0.91139011603235964</v>
      </c>
      <c r="O110">
        <v>0.48403575746944222</v>
      </c>
      <c r="S110">
        <f t="shared" si="36"/>
        <v>0.44549869960646832</v>
      </c>
      <c r="T110">
        <f t="shared" si="36"/>
        <v>0.13237651780246007</v>
      </c>
      <c r="U110">
        <f t="shared" si="36"/>
        <v>0.30887853901761592</v>
      </c>
      <c r="W110">
        <f t="shared" si="34"/>
        <v>0.29558458547551475</v>
      </c>
      <c r="X110">
        <f t="shared" si="35"/>
        <v>0.15698382746324624</v>
      </c>
    </row>
    <row r="111" spans="1:24" x14ac:dyDescent="0.2">
      <c r="B111" t="s">
        <v>14</v>
      </c>
      <c r="C111">
        <v>69.333332999999996</v>
      </c>
      <c r="D111">
        <v>42.888888999999999</v>
      </c>
      <c r="E111">
        <v>31.666667</v>
      </c>
      <c r="F111">
        <v>0.33333299999999999</v>
      </c>
      <c r="G111">
        <v>0.33333299999999999</v>
      </c>
      <c r="H111">
        <v>0.111111</v>
      </c>
      <c r="I111">
        <v>0.48076875231138827</v>
      </c>
      <c r="J111">
        <v>0.77720129332331267</v>
      </c>
      <c r="K111">
        <v>0.35087683841182277</v>
      </c>
      <c r="L111">
        <v>47.962962999999995</v>
      </c>
      <c r="M111">
        <v>19.339185662974462</v>
      </c>
      <c r="N111">
        <v>0.53628229468217459</v>
      </c>
      <c r="O111">
        <v>0.2185164759321585</v>
      </c>
      <c r="S111">
        <f t="shared" si="36"/>
        <v>0.1559242632344901</v>
      </c>
      <c r="T111">
        <f t="shared" si="36"/>
        <v>0.2520640920686138</v>
      </c>
      <c r="U111">
        <f t="shared" si="36"/>
        <v>0.11379735528230742</v>
      </c>
      <c r="W111">
        <f t="shared" si="34"/>
        <v>0.17392857019513711</v>
      </c>
      <c r="X111">
        <f t="shared" si="35"/>
        <v>7.0869873198936451E-2</v>
      </c>
    </row>
    <row r="112" spans="1:24" x14ac:dyDescent="0.2">
      <c r="B112" t="s">
        <v>15</v>
      </c>
      <c r="C112">
        <v>28.222221999999999</v>
      </c>
      <c r="D112">
        <v>44</v>
      </c>
      <c r="E112">
        <v>44.111111000000001</v>
      </c>
      <c r="F112">
        <v>0</v>
      </c>
      <c r="G112">
        <v>0.111111</v>
      </c>
      <c r="H112">
        <v>0.33333299999999999</v>
      </c>
      <c r="I112">
        <v>0</v>
      </c>
      <c r="J112">
        <v>0.252525</v>
      </c>
      <c r="K112">
        <v>0.75566675253316562</v>
      </c>
      <c r="L112">
        <v>38.777777666666672</v>
      </c>
      <c r="M112">
        <v>9.141548172364141</v>
      </c>
      <c r="N112">
        <v>0.33606391751105519</v>
      </c>
      <c r="O112">
        <v>0.38469744381161974</v>
      </c>
      <c r="S112">
        <f t="shared" si="36"/>
        <v>0</v>
      </c>
      <c r="T112">
        <f t="shared" si="36"/>
        <v>8.1899612618307263E-2</v>
      </c>
      <c r="U112">
        <f t="shared" si="36"/>
        <v>0.2450799497119118</v>
      </c>
      <c r="W112">
        <f t="shared" si="34"/>
        <v>0.10899318744340636</v>
      </c>
      <c r="X112">
        <f t="shared" si="35"/>
        <v>0.12476614839491011</v>
      </c>
    </row>
    <row r="113" spans="1:35" x14ac:dyDescent="0.2">
      <c r="B113">
        <v>1827</v>
      </c>
      <c r="C113">
        <v>48.111111000000001</v>
      </c>
      <c r="D113">
        <v>50.777777999999998</v>
      </c>
      <c r="E113">
        <v>44.111111000000001</v>
      </c>
      <c r="F113">
        <v>0.44444400000000001</v>
      </c>
      <c r="G113">
        <v>0.44444400000000001</v>
      </c>
      <c r="H113">
        <v>0.33333299999999999</v>
      </c>
      <c r="I113">
        <v>0.92378660721428774</v>
      </c>
      <c r="J113">
        <v>0.87527264387189208</v>
      </c>
      <c r="K113">
        <v>0.75566675253316562</v>
      </c>
      <c r="L113">
        <v>47.666666666666664</v>
      </c>
      <c r="M113">
        <v>3.3554821257602931</v>
      </c>
      <c r="N113">
        <v>0.85157533453978174</v>
      </c>
      <c r="O113">
        <v>8.6528857826084896E-2</v>
      </c>
      <c r="S113">
        <f t="shared" si="36"/>
        <v>0.29960505008545901</v>
      </c>
      <c r="T113">
        <f t="shared" si="36"/>
        <v>0.28387086612616402</v>
      </c>
      <c r="U113">
        <f t="shared" si="36"/>
        <v>0.2450799497119118</v>
      </c>
      <c r="W113">
        <f t="shared" si="34"/>
        <v>0.27618528864117825</v>
      </c>
      <c r="X113">
        <f t="shared" si="35"/>
        <v>2.8063280610873695E-2</v>
      </c>
    </row>
    <row r="114" spans="1:35" x14ac:dyDescent="0.2">
      <c r="B114" t="s">
        <v>16</v>
      </c>
      <c r="C114">
        <v>84.555555999999996</v>
      </c>
      <c r="D114">
        <v>56.111111000000001</v>
      </c>
      <c r="E114">
        <v>65.777777999999998</v>
      </c>
      <c r="F114">
        <v>1.2222219999999999</v>
      </c>
      <c r="G114">
        <v>0.222222</v>
      </c>
      <c r="H114">
        <v>1.111111</v>
      </c>
      <c r="I114">
        <v>1.4454662210487979</v>
      </c>
      <c r="J114">
        <v>0.39603920870502812</v>
      </c>
      <c r="K114">
        <v>1.6891890145635506</v>
      </c>
      <c r="L114">
        <v>68.814814999999996</v>
      </c>
      <c r="M114">
        <v>14.463378171922143</v>
      </c>
      <c r="N114">
        <v>1.1768981481057923</v>
      </c>
      <c r="O114">
        <v>0.68713587626554884</v>
      </c>
      <c r="S114">
        <f t="shared" si="36"/>
        <v>0.46879763808234848</v>
      </c>
      <c r="T114">
        <f t="shared" si="36"/>
        <v>0.12844454123196811</v>
      </c>
      <c r="U114">
        <f t="shared" si="36"/>
        <v>0.54784249453264033</v>
      </c>
      <c r="W114">
        <f t="shared" si="34"/>
        <v>0.38169489128231898</v>
      </c>
      <c r="X114">
        <f t="shared" si="35"/>
        <v>0.22285382469969145</v>
      </c>
    </row>
    <row r="115" spans="1:35" x14ac:dyDescent="0.2">
      <c r="B115" t="s">
        <v>17</v>
      </c>
      <c r="C115">
        <v>15.666667</v>
      </c>
      <c r="D115">
        <v>9.4444440000000007</v>
      </c>
      <c r="E115">
        <v>15.555555999999999</v>
      </c>
      <c r="F115">
        <v>0.222222</v>
      </c>
      <c r="G115">
        <v>0.111111</v>
      </c>
      <c r="H115">
        <v>0</v>
      </c>
      <c r="I115">
        <v>1.4184382676928029</v>
      </c>
      <c r="J115">
        <v>1.1764694671279747</v>
      </c>
      <c r="K115">
        <v>0</v>
      </c>
      <c r="L115">
        <v>13.555555666666669</v>
      </c>
      <c r="M115">
        <v>3.5607605599692138</v>
      </c>
      <c r="N115">
        <v>0.86496924494025917</v>
      </c>
      <c r="O115">
        <v>0.75879250861555492</v>
      </c>
      <c r="S115">
        <f t="shared" si="36"/>
        <v>0.46003185683406944</v>
      </c>
      <c r="T115">
        <f t="shared" si="36"/>
        <v>0.38155586027144839</v>
      </c>
      <c r="U115">
        <f t="shared" si="36"/>
        <v>0</v>
      </c>
      <c r="W115">
        <f t="shared" si="34"/>
        <v>0.28052923903517263</v>
      </c>
      <c r="X115">
        <f t="shared" si="35"/>
        <v>0.2460937036463223</v>
      </c>
    </row>
    <row r="116" spans="1:35" x14ac:dyDescent="0.2">
      <c r="B116" t="s">
        <v>18</v>
      </c>
      <c r="C116">
        <v>28.333333</v>
      </c>
      <c r="D116">
        <v>11.555555999999999</v>
      </c>
      <c r="E116">
        <v>8.2222220000000004</v>
      </c>
      <c r="F116">
        <v>0.222222</v>
      </c>
      <c r="G116">
        <v>0.222222</v>
      </c>
      <c r="H116">
        <v>0</v>
      </c>
      <c r="I116">
        <v>0.78431295040368187</v>
      </c>
      <c r="J116">
        <v>1.9230749260355797</v>
      </c>
      <c r="K116">
        <v>0</v>
      </c>
      <c r="L116">
        <v>16.037037000000002</v>
      </c>
      <c r="M116">
        <v>10.778541199002815</v>
      </c>
      <c r="N116">
        <v>0.90246262547975376</v>
      </c>
      <c r="O116">
        <v>0.96696628797343487</v>
      </c>
      <c r="S116">
        <f t="shared" si="36"/>
        <v>0.25437056453651397</v>
      </c>
      <c r="T116">
        <f t="shared" si="36"/>
        <v>0.62369702595106968</v>
      </c>
      <c r="U116">
        <f t="shared" si="36"/>
        <v>0</v>
      </c>
      <c r="W116">
        <f t="shared" si="34"/>
        <v>0.29268919682919453</v>
      </c>
      <c r="X116">
        <f t="shared" si="35"/>
        <v>0.31360920463315262</v>
      </c>
    </row>
    <row r="117" spans="1:35" x14ac:dyDescent="0.2">
      <c r="B117" t="s">
        <v>19</v>
      </c>
      <c r="C117">
        <v>56.777777999999998</v>
      </c>
      <c r="D117">
        <v>15.777778</v>
      </c>
      <c r="E117">
        <v>27.111111000000001</v>
      </c>
      <c r="F117">
        <v>0</v>
      </c>
      <c r="G117">
        <v>0</v>
      </c>
      <c r="H117">
        <v>0.111111</v>
      </c>
      <c r="I117">
        <v>0</v>
      </c>
      <c r="J117">
        <v>0</v>
      </c>
      <c r="K117">
        <v>0.40983565741735922</v>
      </c>
      <c r="L117">
        <v>33.222222333333328</v>
      </c>
      <c r="M117">
        <v>21.172134075153991</v>
      </c>
      <c r="N117">
        <v>0.1366118858057864</v>
      </c>
      <c r="O117">
        <v>0.23661872713341961</v>
      </c>
      <c r="S117">
        <f t="shared" si="36"/>
        <v>0</v>
      </c>
      <c r="T117">
        <f t="shared" si="36"/>
        <v>0</v>
      </c>
      <c r="U117">
        <f t="shared" si="36"/>
        <v>0.13291904397446197</v>
      </c>
      <c r="W117">
        <f t="shared" si="34"/>
        <v>4.4306347991487326E-2</v>
      </c>
      <c r="X117">
        <f t="shared" si="35"/>
        <v>7.6740845819083331E-2</v>
      </c>
    </row>
    <row r="118" spans="1:35" x14ac:dyDescent="0.2">
      <c r="B118" t="s">
        <v>20</v>
      </c>
      <c r="C118">
        <v>55.333333000000003</v>
      </c>
      <c r="D118">
        <v>26.666667</v>
      </c>
      <c r="E118">
        <v>20.888888999999999</v>
      </c>
      <c r="F118">
        <v>0.66666700000000001</v>
      </c>
      <c r="G118">
        <v>0</v>
      </c>
      <c r="H118">
        <v>0.33333299999999999</v>
      </c>
      <c r="I118">
        <v>1.2048198867760234</v>
      </c>
      <c r="J118">
        <v>0</v>
      </c>
      <c r="K118">
        <v>1.5957430766183878</v>
      </c>
      <c r="L118">
        <v>34.296296333333338</v>
      </c>
      <c r="M118">
        <v>18.446228976143853</v>
      </c>
      <c r="N118">
        <v>0.93352098779813708</v>
      </c>
      <c r="O118">
        <v>0.83174594142913583</v>
      </c>
      <c r="S118">
        <f t="shared" si="36"/>
        <v>0.39075054747763244</v>
      </c>
      <c r="T118">
        <f t="shared" si="36"/>
        <v>0</v>
      </c>
      <c r="U118">
        <f t="shared" si="36"/>
        <v>0.51753584719687862</v>
      </c>
      <c r="W118">
        <f t="shared" si="34"/>
        <v>0.30276213155817033</v>
      </c>
      <c r="X118">
        <f t="shared" si="35"/>
        <v>0.26975416453775081</v>
      </c>
    </row>
    <row r="119" spans="1:35" x14ac:dyDescent="0.2">
      <c r="B119" t="s">
        <v>22</v>
      </c>
      <c r="C119">
        <v>51.111111000000001</v>
      </c>
      <c r="D119">
        <v>20.666667</v>
      </c>
      <c r="E119">
        <v>13.444444000000001</v>
      </c>
      <c r="F119">
        <v>0.111111</v>
      </c>
      <c r="G119">
        <v>0.44444400000000001</v>
      </c>
      <c r="H119">
        <v>0</v>
      </c>
      <c r="I119">
        <v>0.21739108742911106</v>
      </c>
      <c r="J119">
        <v>2.150535449184912</v>
      </c>
      <c r="K119">
        <v>0</v>
      </c>
      <c r="L119">
        <v>28.407407333333335</v>
      </c>
      <c r="M119">
        <v>19.990841563158178</v>
      </c>
      <c r="N119">
        <v>0.78930884553800773</v>
      </c>
      <c r="O119">
        <v>1.183857306046834</v>
      </c>
      <c r="S119">
        <f t="shared" si="36"/>
        <v>7.0504884059466436E-2</v>
      </c>
      <c r="T119">
        <f t="shared" si="36"/>
        <v>0.69746765749997708</v>
      </c>
      <c r="U119">
        <f t="shared" si="36"/>
        <v>0</v>
      </c>
      <c r="W119">
        <f t="shared" si="34"/>
        <v>0.25599084718648119</v>
      </c>
      <c r="X119">
        <f t="shared" si="35"/>
        <v>0.38395190480383545</v>
      </c>
    </row>
    <row r="120" spans="1:35" x14ac:dyDescent="0.2">
      <c r="B120" s="12" t="s">
        <v>42</v>
      </c>
      <c r="C120">
        <v>46.333333000000003</v>
      </c>
      <c r="D120">
        <v>40.333333000000003</v>
      </c>
      <c r="E120">
        <v>25.666667</v>
      </c>
      <c r="F120">
        <v>1.6666669999999999</v>
      </c>
      <c r="G120">
        <v>0.66666700000000001</v>
      </c>
      <c r="H120">
        <v>0.77777799999999997</v>
      </c>
      <c r="I120">
        <v>3.5971230474613161</v>
      </c>
      <c r="J120">
        <v>1.6528934020900281</v>
      </c>
      <c r="K120">
        <v>3.0303038567493004</v>
      </c>
      <c r="L120">
        <v>37.444444333333337</v>
      </c>
      <c r="M120">
        <v>10.631887376434394</v>
      </c>
      <c r="N120">
        <v>2.7601067687668817</v>
      </c>
      <c r="O120">
        <v>0.99988103204870005</v>
      </c>
      <c r="S120">
        <f t="shared" si="36"/>
        <v>1.1666289837737518</v>
      </c>
      <c r="T120">
        <f t="shared" si="36"/>
        <v>0.53607100021989618</v>
      </c>
      <c r="U120">
        <f t="shared" si="36"/>
        <v>0.98279660225138177</v>
      </c>
      <c r="W120">
        <f t="shared" si="34"/>
        <v>0.89516552874834321</v>
      </c>
      <c r="X120">
        <f t="shared" si="35"/>
        <v>0.32428420627336701</v>
      </c>
    </row>
    <row r="121" spans="1:35" x14ac:dyDescent="0.2">
      <c r="B121" s="12" t="s">
        <v>43</v>
      </c>
      <c r="C121">
        <v>59.666666999999997</v>
      </c>
      <c r="D121">
        <v>55.111111000000001</v>
      </c>
      <c r="E121">
        <v>60.777777999999998</v>
      </c>
      <c r="F121">
        <v>3.1111110000000002</v>
      </c>
      <c r="G121">
        <v>1.5555559999999999</v>
      </c>
      <c r="H121">
        <v>2.2222219999999999</v>
      </c>
      <c r="I121">
        <v>5.2141524848371379</v>
      </c>
      <c r="J121">
        <v>2.8225814573035914</v>
      </c>
      <c r="K121">
        <v>3.6563067507996094</v>
      </c>
      <c r="L121">
        <v>58.518518666666665</v>
      </c>
      <c r="M121">
        <v>3.002742441289894</v>
      </c>
      <c r="N121">
        <v>3.8976802309801131</v>
      </c>
      <c r="O121">
        <v>1.2139188039713773</v>
      </c>
      <c r="S121">
        <f t="shared" si="36"/>
        <v>1.6910684828866285</v>
      </c>
      <c r="T121">
        <f t="shared" si="36"/>
        <v>0.91542749405714818</v>
      </c>
      <c r="U121">
        <f t="shared" si="36"/>
        <v>1.1858236075801989</v>
      </c>
      <c r="W121">
        <f t="shared" si="34"/>
        <v>1.2641065281746586</v>
      </c>
      <c r="X121">
        <f t="shared" si="35"/>
        <v>0.39370153369105865</v>
      </c>
    </row>
    <row r="122" spans="1:35" x14ac:dyDescent="0.2">
      <c r="B122" s="12" t="s">
        <v>44</v>
      </c>
      <c r="C122">
        <v>28.222221999999999</v>
      </c>
      <c r="D122">
        <v>26</v>
      </c>
      <c r="E122">
        <v>54.333333000000003</v>
      </c>
      <c r="F122">
        <v>1</v>
      </c>
      <c r="G122">
        <v>0.44444400000000001</v>
      </c>
      <c r="H122">
        <v>1</v>
      </c>
      <c r="I122">
        <v>3.5433071145142296</v>
      </c>
      <c r="J122">
        <v>1.7094000000000003</v>
      </c>
      <c r="K122">
        <v>1.8404908088373668</v>
      </c>
      <c r="L122">
        <v>36.185184999999997</v>
      </c>
      <c r="M122">
        <v>15.755983768928854</v>
      </c>
      <c r="N122">
        <v>2.3643993077838656</v>
      </c>
      <c r="O122">
        <v>1.0230659375708666</v>
      </c>
      <c r="S122">
        <f t="shared" si="36"/>
        <v>1.149175250238224</v>
      </c>
      <c r="T122">
        <f t="shared" si="36"/>
        <v>0.55439737772392617</v>
      </c>
      <c r="U122">
        <f t="shared" si="36"/>
        <v>0.59691311462760266</v>
      </c>
      <c r="W122">
        <f t="shared" si="34"/>
        <v>0.76682858086325101</v>
      </c>
      <c r="X122">
        <f t="shared" si="35"/>
        <v>0.33180359952495525</v>
      </c>
    </row>
    <row r="123" spans="1:35" ht="16" thickBot="1" x14ac:dyDescent="0.25">
      <c r="B123" s="13" t="s">
        <v>45</v>
      </c>
      <c r="C123">
        <v>50.444443999999997</v>
      </c>
      <c r="D123">
        <v>44.777777999999998</v>
      </c>
      <c r="E123">
        <v>35.111111000000001</v>
      </c>
      <c r="F123">
        <v>1.5555559999999999</v>
      </c>
      <c r="G123">
        <v>1.5555559999999999</v>
      </c>
      <c r="H123">
        <v>1.3333330000000001</v>
      </c>
      <c r="I123">
        <v>3.0837013487550782</v>
      </c>
      <c r="J123">
        <v>3.4739463847446834</v>
      </c>
      <c r="K123">
        <v>3.7974674170805933</v>
      </c>
      <c r="L123">
        <v>43.44444433333333</v>
      </c>
      <c r="M123">
        <v>7.7531354445941867</v>
      </c>
      <c r="N123">
        <v>3.4517050501934516</v>
      </c>
      <c r="O123">
        <v>0.35740244514437874</v>
      </c>
      <c r="S123">
        <f t="shared" si="36"/>
        <v>1.0001146258532523</v>
      </c>
      <c r="T123">
        <f t="shared" si="36"/>
        <v>1.1266799848227249</v>
      </c>
      <c r="U123">
        <f t="shared" si="36"/>
        <v>1.2316052287478247</v>
      </c>
      <c r="W123">
        <f t="shared" si="34"/>
        <v>1.1194666131412674</v>
      </c>
      <c r="X123">
        <f t="shared" si="35"/>
        <v>0.11591375826615365</v>
      </c>
    </row>
    <row r="124" spans="1:35" s="8" customFormat="1" x14ac:dyDescent="0.2">
      <c r="AA124"/>
      <c r="AB124"/>
      <c r="AC124"/>
      <c r="AD124"/>
      <c r="AE124"/>
      <c r="AF124"/>
      <c r="AG124"/>
      <c r="AH124"/>
      <c r="AI124"/>
    </row>
    <row r="125" spans="1:35" ht="16" thickBot="1" x14ac:dyDescent="0.25">
      <c r="A125" t="s">
        <v>37</v>
      </c>
      <c r="C125" t="s">
        <v>55</v>
      </c>
      <c r="F125" t="s">
        <v>56</v>
      </c>
      <c r="I125" t="s">
        <v>35</v>
      </c>
      <c r="L125" t="s">
        <v>57</v>
      </c>
      <c r="M125" t="s">
        <v>58</v>
      </c>
      <c r="N125" t="s">
        <v>59</v>
      </c>
      <c r="O125" t="s">
        <v>58</v>
      </c>
      <c r="S125" t="s">
        <v>6</v>
      </c>
      <c r="W125" t="s">
        <v>7</v>
      </c>
      <c r="X125" t="s">
        <v>3</v>
      </c>
    </row>
    <row r="126" spans="1:35" x14ac:dyDescent="0.2">
      <c r="A126">
        <v>20190115</v>
      </c>
      <c r="B126" s="10" t="s">
        <v>9</v>
      </c>
      <c r="C126">
        <v>141.33333300000001</v>
      </c>
      <c r="D126">
        <v>152.11111099999999</v>
      </c>
      <c r="E126">
        <v>145.88888900000001</v>
      </c>
      <c r="F126">
        <v>59.333333000000003</v>
      </c>
      <c r="G126">
        <v>59</v>
      </c>
      <c r="H126">
        <v>57.777777999999998</v>
      </c>
      <c r="I126">
        <v>41.981131938634746</v>
      </c>
      <c r="J126">
        <v>38.787436113066057</v>
      </c>
      <c r="K126">
        <v>39.603960518199571</v>
      </c>
      <c r="L126">
        <v>146.44444433333334</v>
      </c>
      <c r="M126">
        <v>5.4103240153084897</v>
      </c>
      <c r="N126">
        <v>40.124176189966796</v>
      </c>
      <c r="O126">
        <v>1.6591839908303008</v>
      </c>
      <c r="S126">
        <f>I126/$N$126</f>
        <v>1.0462802211782802</v>
      </c>
      <c r="T126">
        <f>J126/$N$126</f>
        <v>0.96668492156519348</v>
      </c>
      <c r="U126">
        <f>K126/$N$126</f>
        <v>0.98703485725652584</v>
      </c>
      <c r="W126">
        <f t="shared" ref="W126:W141" si="37">AVERAGE(S126:U126)</f>
        <v>0.99999999999999989</v>
      </c>
      <c r="X126">
        <f t="shared" ref="X126:X141" si="38">STDEV(S126:U126)</f>
        <v>4.1351228819628258E-2</v>
      </c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x14ac:dyDescent="0.2">
      <c r="A127" t="s">
        <v>60</v>
      </c>
      <c r="B127" s="11" t="s">
        <v>11</v>
      </c>
      <c r="C127">
        <v>135</v>
      </c>
      <c r="D127">
        <v>133.66666699999999</v>
      </c>
      <c r="E127">
        <v>148.444444</v>
      </c>
      <c r="F127">
        <v>42.333333000000003</v>
      </c>
      <c r="G127">
        <v>42.555556000000003</v>
      </c>
      <c r="H127">
        <v>50.222222000000002</v>
      </c>
      <c r="I127">
        <v>31.35802444444445</v>
      </c>
      <c r="J127">
        <v>31.837074234820268</v>
      </c>
      <c r="K127">
        <v>33.832335280935141</v>
      </c>
      <c r="L127">
        <v>139.03703699999997</v>
      </c>
      <c r="M127">
        <v>8.1742843154595803</v>
      </c>
      <c r="N127">
        <v>32.342477986733286</v>
      </c>
      <c r="O127">
        <v>1.3122988391481045</v>
      </c>
      <c r="S127">
        <f t="shared" ref="S127:U141" si="39">I127/$N$126</f>
        <v>0.78152444291892142</v>
      </c>
      <c r="T127">
        <f t="shared" si="39"/>
        <v>0.79346362362901923</v>
      </c>
      <c r="U127">
        <f t="shared" si="39"/>
        <v>0.84319077657213171</v>
      </c>
      <c r="W127">
        <f t="shared" si="37"/>
        <v>0.80605961437335749</v>
      </c>
      <c r="X127">
        <f t="shared" si="38"/>
        <v>3.2705938507874295E-2</v>
      </c>
    </row>
    <row r="128" spans="1:35" x14ac:dyDescent="0.2">
      <c r="B128" s="11" t="s">
        <v>54</v>
      </c>
      <c r="C128">
        <v>74</v>
      </c>
      <c r="D128">
        <v>87.666667000000004</v>
      </c>
      <c r="E128">
        <v>80.777777999999998</v>
      </c>
      <c r="F128">
        <v>0.33333299999999999</v>
      </c>
      <c r="G128">
        <v>6.5555560000000002</v>
      </c>
      <c r="H128">
        <v>1.7777780000000001</v>
      </c>
      <c r="I128">
        <v>0.45044999999999996</v>
      </c>
      <c r="J128">
        <v>7.4778205038866137</v>
      </c>
      <c r="K128">
        <v>2.200825578539682</v>
      </c>
      <c r="L128">
        <v>80.81481500000001</v>
      </c>
      <c r="M128">
        <v>6.8334087779633839</v>
      </c>
      <c r="N128">
        <v>3.3763653608087654</v>
      </c>
      <c r="O128">
        <v>3.658196876125837</v>
      </c>
      <c r="S128">
        <f t="shared" si="39"/>
        <v>1.1226398714514585E-2</v>
      </c>
      <c r="T128">
        <f t="shared" si="39"/>
        <v>0.18636695413964591</v>
      </c>
      <c r="U128">
        <f t="shared" si="39"/>
        <v>5.4850361740012669E-2</v>
      </c>
      <c r="W128">
        <f t="shared" si="37"/>
        <v>8.4147904864724385E-2</v>
      </c>
      <c r="X128">
        <f t="shared" si="38"/>
        <v>9.11718874627159E-2</v>
      </c>
    </row>
    <row r="129" spans="1:24" x14ac:dyDescent="0.2">
      <c r="B129" t="s">
        <v>14</v>
      </c>
      <c r="C129">
        <v>91.111110999999994</v>
      </c>
      <c r="D129">
        <v>102.777778</v>
      </c>
      <c r="E129">
        <v>90.111110999999994</v>
      </c>
      <c r="F129">
        <v>1.2222219999999999</v>
      </c>
      <c r="G129">
        <v>2</v>
      </c>
      <c r="H129">
        <v>1.4444440000000001</v>
      </c>
      <c r="I129">
        <v>1.341463172367638</v>
      </c>
      <c r="J129">
        <v>1.9459459417384952</v>
      </c>
      <c r="K129">
        <v>1.6029588182527237</v>
      </c>
      <c r="L129">
        <v>94.666666666666671</v>
      </c>
      <c r="M129">
        <v>7.0422010264046895</v>
      </c>
      <c r="N129">
        <v>1.630122644119619</v>
      </c>
      <c r="O129">
        <v>0.30315550414491899</v>
      </c>
      <c r="S129">
        <f t="shared" si="39"/>
        <v>3.3432790395907894E-2</v>
      </c>
      <c r="T129">
        <f t="shared" si="39"/>
        <v>4.8498090839933221E-2</v>
      </c>
      <c r="U129">
        <f t="shared" si="39"/>
        <v>3.9949949642917523E-2</v>
      </c>
      <c r="W129">
        <f t="shared" si="37"/>
        <v>4.0626943626252875E-2</v>
      </c>
      <c r="X129">
        <f t="shared" si="38"/>
        <v>7.5554324831403593E-3</v>
      </c>
    </row>
    <row r="130" spans="1:24" x14ac:dyDescent="0.2">
      <c r="B130" t="s">
        <v>15</v>
      </c>
      <c r="C130">
        <v>66.444444000000004</v>
      </c>
      <c r="D130">
        <v>69.777777999999998</v>
      </c>
      <c r="E130">
        <v>61.666666999999997</v>
      </c>
      <c r="F130">
        <v>0.222222</v>
      </c>
      <c r="G130">
        <v>1.111111</v>
      </c>
      <c r="H130">
        <v>0.44444400000000001</v>
      </c>
      <c r="I130">
        <v>0.33444782832406572</v>
      </c>
      <c r="J130">
        <v>1.5923565235912214</v>
      </c>
      <c r="K130">
        <v>0.72071999610421622</v>
      </c>
      <c r="L130">
        <v>65.962962999999988</v>
      </c>
      <c r="M130">
        <v>4.0769349244991684</v>
      </c>
      <c r="N130">
        <v>0.88250811600650103</v>
      </c>
      <c r="O130">
        <v>0.64437187881945668</v>
      </c>
      <c r="S130">
        <f t="shared" si="39"/>
        <v>8.335319502651763E-3</v>
      </c>
      <c r="T130">
        <f t="shared" si="39"/>
        <v>3.968571257518793E-2</v>
      </c>
      <c r="U130">
        <f t="shared" si="39"/>
        <v>1.7962237846130158E-2</v>
      </c>
      <c r="W130">
        <f t="shared" si="37"/>
        <v>2.1994423307989952E-2</v>
      </c>
      <c r="X130">
        <f t="shared" si="38"/>
        <v>1.6059441962588739E-2</v>
      </c>
    </row>
    <row r="131" spans="1:24" x14ac:dyDescent="0.2">
      <c r="B131">
        <v>1827</v>
      </c>
      <c r="C131">
        <v>84.333332999999996</v>
      </c>
      <c r="D131">
        <v>75.666667000000004</v>
      </c>
      <c r="E131">
        <v>70.777777999999998</v>
      </c>
      <c r="F131">
        <v>1.111111</v>
      </c>
      <c r="G131">
        <v>1.111111</v>
      </c>
      <c r="H131">
        <v>1</v>
      </c>
      <c r="I131">
        <v>1.3175229301087863</v>
      </c>
      <c r="J131">
        <v>1.4684286278923846</v>
      </c>
      <c r="K131">
        <v>1.4128728370082486</v>
      </c>
      <c r="L131">
        <v>76.925926000000004</v>
      </c>
      <c r="M131">
        <v>6.8649521310287174</v>
      </c>
      <c r="N131">
        <v>1.3996081316698064</v>
      </c>
      <c r="O131">
        <v>7.6322321188992598E-2</v>
      </c>
      <c r="S131">
        <f t="shared" si="39"/>
        <v>3.2836136594331822E-2</v>
      </c>
      <c r="T131">
        <f t="shared" si="39"/>
        <v>3.6597103475474492E-2</v>
      </c>
      <c r="U131">
        <f t="shared" si="39"/>
        <v>3.5212507051086646E-2</v>
      </c>
      <c r="W131">
        <f t="shared" si="37"/>
        <v>3.4881915706964313E-2</v>
      </c>
      <c r="X131">
        <f t="shared" si="38"/>
        <v>1.9021529769893538E-3</v>
      </c>
    </row>
    <row r="132" spans="1:24" x14ac:dyDescent="0.2">
      <c r="B132" t="s">
        <v>16</v>
      </c>
      <c r="C132">
        <v>90.666667000000004</v>
      </c>
      <c r="D132">
        <v>83.777777999999998</v>
      </c>
      <c r="E132">
        <v>89.222222000000002</v>
      </c>
      <c r="F132">
        <v>2.8888889999999998</v>
      </c>
      <c r="G132">
        <v>1</v>
      </c>
      <c r="H132">
        <v>1.7777780000000001</v>
      </c>
      <c r="I132">
        <v>3.186274620638696</v>
      </c>
      <c r="J132">
        <v>1.1936339490885042</v>
      </c>
      <c r="K132">
        <v>1.9925282739539931</v>
      </c>
      <c r="L132">
        <v>87.888889000000006</v>
      </c>
      <c r="M132">
        <v>3.6328405663123102</v>
      </c>
      <c r="N132">
        <v>2.1241456145603976</v>
      </c>
      <c r="O132">
        <v>1.0028193031350301</v>
      </c>
      <c r="S132">
        <f t="shared" si="39"/>
        <v>7.9410343667951397E-2</v>
      </c>
      <c r="T132">
        <f t="shared" si="39"/>
        <v>2.9748497350756249E-2</v>
      </c>
      <c r="U132">
        <f t="shared" si="39"/>
        <v>4.965904507348446E-2</v>
      </c>
      <c r="W132">
        <f t="shared" si="37"/>
        <v>5.2939295364064033E-2</v>
      </c>
      <c r="X132">
        <f t="shared" si="38"/>
        <v>2.4992894517938753E-2</v>
      </c>
    </row>
    <row r="133" spans="1:24" x14ac:dyDescent="0.2">
      <c r="B133" t="s">
        <v>17</v>
      </c>
      <c r="C133">
        <v>96.333332999999996</v>
      </c>
      <c r="D133">
        <v>82</v>
      </c>
      <c r="E133">
        <v>69.888889000000006</v>
      </c>
      <c r="F133">
        <v>1.2222219999999999</v>
      </c>
      <c r="G133">
        <v>0.44444400000000001</v>
      </c>
      <c r="H133">
        <v>0.77777799999999997</v>
      </c>
      <c r="I133">
        <v>1.2687425649437458</v>
      </c>
      <c r="J133">
        <v>0.5420048780487805</v>
      </c>
      <c r="K133">
        <v>1.1128778996615611</v>
      </c>
      <c r="L133">
        <v>82.740740666666667</v>
      </c>
      <c r="M133">
        <v>13.237774630530813</v>
      </c>
      <c r="N133">
        <v>0.9745417808846959</v>
      </c>
      <c r="O133">
        <v>0.38260890960228083</v>
      </c>
      <c r="S133">
        <f t="shared" si="39"/>
        <v>3.1620401598699985E-2</v>
      </c>
      <c r="T133">
        <f t="shared" si="39"/>
        <v>1.3508187071123242E-2</v>
      </c>
      <c r="U133">
        <f t="shared" si="39"/>
        <v>2.7735844205066584E-2</v>
      </c>
      <c r="W133">
        <f t="shared" si="37"/>
        <v>2.4288144291629937E-2</v>
      </c>
      <c r="X133">
        <f t="shared" si="38"/>
        <v>9.5356203150646704E-3</v>
      </c>
    </row>
    <row r="134" spans="1:24" x14ac:dyDescent="0.2">
      <c r="B134" t="s">
        <v>18</v>
      </c>
      <c r="C134">
        <v>82</v>
      </c>
      <c r="D134">
        <v>73.777777999999998</v>
      </c>
      <c r="E134">
        <v>76.666667000000004</v>
      </c>
      <c r="F134">
        <v>0.66666700000000001</v>
      </c>
      <c r="G134">
        <v>0.44444400000000001</v>
      </c>
      <c r="H134">
        <v>0.66666700000000001</v>
      </c>
      <c r="I134">
        <v>0.81300853658536587</v>
      </c>
      <c r="J134">
        <v>0.6024090343300933</v>
      </c>
      <c r="K134">
        <v>0.86956564839319284</v>
      </c>
      <c r="L134">
        <v>77.481481666666681</v>
      </c>
      <c r="M134">
        <v>4.1712319355414058</v>
      </c>
      <c r="N134">
        <v>0.76166107310288389</v>
      </c>
      <c r="O134">
        <v>0.14078560158616693</v>
      </c>
      <c r="S134">
        <f t="shared" si="39"/>
        <v>2.0262311000136167E-2</v>
      </c>
      <c r="T134">
        <f t="shared" si="39"/>
        <v>1.5013617512743551E-2</v>
      </c>
      <c r="U134">
        <f t="shared" si="39"/>
        <v>2.1671862975485366E-2</v>
      </c>
      <c r="W134">
        <f t="shared" si="37"/>
        <v>1.898259716278836E-2</v>
      </c>
      <c r="X134">
        <f t="shared" si="38"/>
        <v>3.5087474673528556E-3</v>
      </c>
    </row>
    <row r="135" spans="1:24" x14ac:dyDescent="0.2">
      <c r="B135" t="s">
        <v>19</v>
      </c>
      <c r="C135">
        <v>97.333332999999996</v>
      </c>
      <c r="D135">
        <v>87.333332999999996</v>
      </c>
      <c r="E135">
        <v>88.666667000000004</v>
      </c>
      <c r="F135">
        <v>4.2222220000000004</v>
      </c>
      <c r="G135">
        <v>3.2222219999999999</v>
      </c>
      <c r="H135">
        <v>4.4444439999999998</v>
      </c>
      <c r="I135">
        <v>4.3378993299243138</v>
      </c>
      <c r="J135">
        <v>3.689567189654837</v>
      </c>
      <c r="K135">
        <v>5.012530808223568</v>
      </c>
      <c r="L135">
        <v>91.111110999999994</v>
      </c>
      <c r="M135">
        <v>5.4296850600981257</v>
      </c>
      <c r="N135">
        <v>4.3466657759342393</v>
      </c>
      <c r="O135">
        <v>0.66152537513375442</v>
      </c>
      <c r="S135">
        <f t="shared" si="39"/>
        <v>0.1081118602756266</v>
      </c>
      <c r="T135">
        <f t="shared" si="39"/>
        <v>9.1953718181943075E-2</v>
      </c>
      <c r="U135">
        <f t="shared" si="39"/>
        <v>0.12492545104208197</v>
      </c>
      <c r="W135">
        <f t="shared" si="37"/>
        <v>0.10833034316655055</v>
      </c>
      <c r="X135">
        <f t="shared" si="38"/>
        <v>1.6486952205617279E-2</v>
      </c>
    </row>
    <row r="136" spans="1:24" x14ac:dyDescent="0.2">
      <c r="B136" t="s">
        <v>20</v>
      </c>
      <c r="C136">
        <v>64.666667000000004</v>
      </c>
      <c r="D136">
        <v>73.444444000000004</v>
      </c>
      <c r="E136">
        <v>76.777777999999998</v>
      </c>
      <c r="F136">
        <v>0.222222</v>
      </c>
      <c r="G136">
        <v>0.111111</v>
      </c>
      <c r="H136">
        <v>0.44444400000000001</v>
      </c>
      <c r="I136">
        <v>0.3436422662698852</v>
      </c>
      <c r="J136">
        <v>0.151285780038038</v>
      </c>
      <c r="K136">
        <v>0.57887062061108363</v>
      </c>
      <c r="L136">
        <v>71.629629666666673</v>
      </c>
      <c r="M136">
        <v>6.2561901914771516</v>
      </c>
      <c r="N136">
        <v>0.35793288897300224</v>
      </c>
      <c r="O136">
        <v>0.21415033363247737</v>
      </c>
      <c r="S136">
        <f t="shared" si="39"/>
        <v>8.5644690782664401E-3</v>
      </c>
      <c r="T136">
        <f t="shared" si="39"/>
        <v>3.7704395305658035E-3</v>
      </c>
      <c r="U136">
        <f t="shared" si="39"/>
        <v>1.4426978335217071E-2</v>
      </c>
      <c r="W136">
        <f t="shared" si="37"/>
        <v>8.9206289813497722E-3</v>
      </c>
      <c r="X136">
        <f t="shared" si="38"/>
        <v>5.3371895442435625E-3</v>
      </c>
    </row>
    <row r="137" spans="1:24" x14ac:dyDescent="0.2">
      <c r="B137" t="s">
        <v>22</v>
      </c>
      <c r="C137">
        <v>81</v>
      </c>
      <c r="D137">
        <v>73.555555999999996</v>
      </c>
      <c r="E137">
        <v>75</v>
      </c>
      <c r="F137">
        <v>0.44444400000000001</v>
      </c>
      <c r="G137">
        <v>0</v>
      </c>
      <c r="H137">
        <v>0</v>
      </c>
      <c r="I137">
        <v>0.54869629629629635</v>
      </c>
      <c r="J137">
        <v>0</v>
      </c>
      <c r="K137">
        <v>0</v>
      </c>
      <c r="L137">
        <v>76.518518666666665</v>
      </c>
      <c r="M137">
        <v>3.9477032339126423</v>
      </c>
      <c r="N137">
        <v>0.18289876543209879</v>
      </c>
      <c r="O137">
        <v>0.31678995437001733</v>
      </c>
      <c r="S137">
        <f t="shared" si="39"/>
        <v>1.3674954812742049E-2</v>
      </c>
      <c r="T137">
        <f t="shared" si="39"/>
        <v>0</v>
      </c>
      <c r="U137">
        <f t="shared" si="39"/>
        <v>0</v>
      </c>
      <c r="W137">
        <f t="shared" si="37"/>
        <v>4.5583182709140165E-3</v>
      </c>
      <c r="X137">
        <f t="shared" si="38"/>
        <v>7.8952388422925904E-3</v>
      </c>
    </row>
    <row r="138" spans="1:24" x14ac:dyDescent="0.2">
      <c r="B138" s="12" t="s">
        <v>42</v>
      </c>
      <c r="C138">
        <v>61.444443999999997</v>
      </c>
      <c r="D138">
        <v>70.333332999999996</v>
      </c>
      <c r="E138">
        <v>64.777777999999998</v>
      </c>
      <c r="F138">
        <v>0.222222</v>
      </c>
      <c r="G138">
        <v>1.4444440000000001</v>
      </c>
      <c r="H138">
        <v>0.33333299999999999</v>
      </c>
      <c r="I138">
        <v>0.36166329375524991</v>
      </c>
      <c r="J138">
        <v>2.0537118580744638</v>
      </c>
      <c r="K138">
        <v>0.51457924351773843</v>
      </c>
      <c r="L138">
        <v>65.518518333333319</v>
      </c>
      <c r="M138">
        <v>4.4905020982793777</v>
      </c>
      <c r="N138">
        <v>0.97665146511581735</v>
      </c>
      <c r="O138">
        <v>0.93589002531446841</v>
      </c>
      <c r="S138">
        <f t="shared" si="39"/>
        <v>9.0136004797448082E-3</v>
      </c>
      <c r="T138">
        <f t="shared" si="39"/>
        <v>5.1183900906805468E-2</v>
      </c>
      <c r="U138">
        <f t="shared" si="39"/>
        <v>1.2824668127302534E-2</v>
      </c>
      <c r="W138">
        <f t="shared" si="37"/>
        <v>2.4340723171284273E-2</v>
      </c>
      <c r="X138">
        <f t="shared" si="38"/>
        <v>2.3324840886041448E-2</v>
      </c>
    </row>
    <row r="139" spans="1:24" x14ac:dyDescent="0.2">
      <c r="B139" s="12" t="s">
        <v>43</v>
      </c>
      <c r="C139">
        <v>94</v>
      </c>
      <c r="D139">
        <v>85.333332999999996</v>
      </c>
      <c r="E139">
        <v>84.555555999999996</v>
      </c>
      <c r="F139">
        <v>7.6666670000000003</v>
      </c>
      <c r="G139">
        <v>8.3333329999999997</v>
      </c>
      <c r="H139">
        <v>12.666667</v>
      </c>
      <c r="I139">
        <v>8.1560287234042566</v>
      </c>
      <c r="J139">
        <v>9.765624647521971</v>
      </c>
      <c r="K139">
        <v>14.980289408776404</v>
      </c>
      <c r="L139">
        <v>87.962962999999988</v>
      </c>
      <c r="M139">
        <v>5.242670700126264</v>
      </c>
      <c r="N139">
        <v>10.967314259900879</v>
      </c>
      <c r="O139">
        <v>3.5673066757504035</v>
      </c>
      <c r="S139">
        <f t="shared" si="39"/>
        <v>0.20326968670433918</v>
      </c>
      <c r="T139">
        <f t="shared" si="39"/>
        <v>0.24338505048145767</v>
      </c>
      <c r="U139">
        <f t="shared" si="39"/>
        <v>0.37334821125928269</v>
      </c>
      <c r="W139">
        <f t="shared" si="37"/>
        <v>0.27333431614835985</v>
      </c>
      <c r="X139">
        <f t="shared" si="38"/>
        <v>8.8906664621875561E-2</v>
      </c>
    </row>
    <row r="140" spans="1:24" x14ac:dyDescent="0.2">
      <c r="B140" s="12" t="s">
        <v>44</v>
      </c>
      <c r="C140">
        <v>75.444444000000004</v>
      </c>
      <c r="D140">
        <v>67.444444000000004</v>
      </c>
      <c r="E140">
        <v>83.555555999999996</v>
      </c>
      <c r="F140">
        <v>4.4444439999999998</v>
      </c>
      <c r="G140">
        <v>2.6666669999999999</v>
      </c>
      <c r="H140">
        <v>7.6666670000000003</v>
      </c>
      <c r="I140">
        <v>5.8910156458969984</v>
      </c>
      <c r="J140">
        <v>3.9538720194653836</v>
      </c>
      <c r="K140">
        <v>9.1755322650237652</v>
      </c>
      <c r="L140">
        <v>75.481481333333335</v>
      </c>
      <c r="M140">
        <v>8.0556198577254587</v>
      </c>
      <c r="N140">
        <v>6.3401399767953821</v>
      </c>
      <c r="O140">
        <v>2.6396436177001052</v>
      </c>
      <c r="S140">
        <f t="shared" si="39"/>
        <v>0.14681960367251276</v>
      </c>
      <c r="T140">
        <f t="shared" si="39"/>
        <v>9.8540889680722332E-2</v>
      </c>
      <c r="U140">
        <f t="shared" si="39"/>
        <v>0.22867839632600712</v>
      </c>
      <c r="W140">
        <f t="shared" si="37"/>
        <v>0.15801296322641409</v>
      </c>
      <c r="X140">
        <f t="shared" si="38"/>
        <v>6.5786861397547053E-2</v>
      </c>
    </row>
    <row r="141" spans="1:24" ht="16" thickBot="1" x14ac:dyDescent="0.25">
      <c r="B141" s="13" t="s">
        <v>45</v>
      </c>
      <c r="C141">
        <v>75.666667000000004</v>
      </c>
      <c r="D141">
        <v>84.777777999999998</v>
      </c>
      <c r="E141">
        <v>74.333332999999996</v>
      </c>
      <c r="F141">
        <v>5.7777779999999996</v>
      </c>
      <c r="G141">
        <v>10.666667</v>
      </c>
      <c r="H141">
        <v>9.7777779999999996</v>
      </c>
      <c r="I141">
        <v>7.6358299223091191</v>
      </c>
      <c r="J141">
        <v>12.581913859549374</v>
      </c>
      <c r="K141">
        <v>13.153961493963953</v>
      </c>
      <c r="L141">
        <v>78.259259333333333</v>
      </c>
      <c r="M141">
        <v>5.6844312903446781</v>
      </c>
      <c r="N141">
        <v>11.123901758607483</v>
      </c>
      <c r="O141">
        <v>3.0342698422179213</v>
      </c>
      <c r="S141">
        <f t="shared" si="39"/>
        <v>0.19030496442238451</v>
      </c>
      <c r="T141">
        <f t="shared" si="39"/>
        <v>0.3135743846797166</v>
      </c>
      <c r="U141">
        <f t="shared" si="39"/>
        <v>0.32783131625399331</v>
      </c>
      <c r="W141">
        <f t="shared" si="37"/>
        <v>0.27723688845203148</v>
      </c>
      <c r="X141">
        <f t="shared" si="38"/>
        <v>7.5621984806672732E-2</v>
      </c>
    </row>
    <row r="143" spans="1:24" ht="16" thickBot="1" x14ac:dyDescent="0.25">
      <c r="A143" t="s">
        <v>37</v>
      </c>
      <c r="C143" t="s">
        <v>55</v>
      </c>
      <c r="F143" t="s">
        <v>56</v>
      </c>
      <c r="I143" t="s">
        <v>35</v>
      </c>
      <c r="L143" t="s">
        <v>57</v>
      </c>
      <c r="M143" t="s">
        <v>58</v>
      </c>
      <c r="N143" t="s">
        <v>59</v>
      </c>
      <c r="O143" t="s">
        <v>58</v>
      </c>
      <c r="S143" t="s">
        <v>6</v>
      </c>
      <c r="W143" t="s">
        <v>7</v>
      </c>
      <c r="X143" t="s">
        <v>3</v>
      </c>
    </row>
    <row r="144" spans="1:24" x14ac:dyDescent="0.2">
      <c r="A144">
        <v>20190122</v>
      </c>
      <c r="B144" s="10" t="s">
        <v>9</v>
      </c>
      <c r="C144">
        <v>163.33333300000001</v>
      </c>
      <c r="D144">
        <v>154.444444</v>
      </c>
      <c r="E144">
        <v>141.66666699999999</v>
      </c>
      <c r="F144">
        <v>34.777777999999998</v>
      </c>
      <c r="G144">
        <v>33.111111000000001</v>
      </c>
      <c r="H144">
        <v>28.111111000000001</v>
      </c>
      <c r="I144">
        <v>21.292517186311258</v>
      </c>
      <c r="J144">
        <v>21.438848910615395</v>
      </c>
      <c r="K144">
        <v>19.843137129780857</v>
      </c>
      <c r="L144">
        <v>153.14814799999999</v>
      </c>
      <c r="M144">
        <v>10.891344792017422</v>
      </c>
      <c r="N144">
        <v>20.858167742235835</v>
      </c>
      <c r="O144">
        <v>0.88208196985886933</v>
      </c>
      <c r="S144">
        <f>I144/$N$144</f>
        <v>1.0208239500920258</v>
      </c>
      <c r="T144">
        <f>J144/$N$144</f>
        <v>1.0278395099490802</v>
      </c>
      <c r="U144">
        <f>K144/$N$144</f>
        <v>0.951336539958894</v>
      </c>
      <c r="W144">
        <f t="shared" ref="W144:W159" si="40">AVERAGE(S144:U144)</f>
        <v>1</v>
      </c>
      <c r="X144">
        <f t="shared" ref="X144:X159" si="41">STDEV(S144:U144)</f>
        <v>4.2289523258204495E-2</v>
      </c>
    </row>
    <row r="145" spans="1:24" x14ac:dyDescent="0.2">
      <c r="A145" t="s">
        <v>61</v>
      </c>
      <c r="B145" s="11" t="s">
        <v>11</v>
      </c>
      <c r="C145">
        <v>166.33333300000001</v>
      </c>
      <c r="D145">
        <v>161.77777800000001</v>
      </c>
      <c r="E145">
        <v>147.88888900000001</v>
      </c>
      <c r="F145">
        <v>37.111111000000001</v>
      </c>
      <c r="G145">
        <v>37.777777999999998</v>
      </c>
      <c r="H145">
        <v>31.444444000000001</v>
      </c>
      <c r="I145">
        <v>22.311289223068716</v>
      </c>
      <c r="J145">
        <v>23.351648456934544</v>
      </c>
      <c r="K145">
        <v>21.262208549014115</v>
      </c>
      <c r="L145">
        <v>158.66666666666669</v>
      </c>
      <c r="M145">
        <v>9.6077384911107711</v>
      </c>
      <c r="N145">
        <v>22.308382076339125</v>
      </c>
      <c r="O145">
        <v>1.0447229876045352</v>
      </c>
      <c r="S145">
        <f t="shared" ref="S145:U159" si="42">I145/$N$144</f>
        <v>1.0696667846759351</v>
      </c>
      <c r="T145">
        <f t="shared" si="42"/>
        <v>1.1195445710051342</v>
      </c>
      <c r="U145">
        <f t="shared" si="42"/>
        <v>1.0193708676510513</v>
      </c>
      <c r="W145">
        <f t="shared" si="40"/>
        <v>1.0695274077773735</v>
      </c>
      <c r="X145">
        <f t="shared" si="41"/>
        <v>5.0086997118591922E-2</v>
      </c>
    </row>
    <row r="146" spans="1:24" x14ac:dyDescent="0.2">
      <c r="B146" s="11" t="s">
        <v>54</v>
      </c>
      <c r="C146">
        <v>99.888889000000006</v>
      </c>
      <c r="D146">
        <v>83.444444000000004</v>
      </c>
      <c r="E146">
        <v>83.666667000000004</v>
      </c>
      <c r="F146">
        <v>1.111111</v>
      </c>
      <c r="G146">
        <v>0.222222</v>
      </c>
      <c r="H146">
        <v>0</v>
      </c>
      <c r="I146">
        <v>1.1123469398082901</v>
      </c>
      <c r="J146">
        <v>0.26631131966077931</v>
      </c>
      <c r="K146">
        <v>0</v>
      </c>
      <c r="L146">
        <v>89</v>
      </c>
      <c r="M146">
        <v>9.4307090669882072</v>
      </c>
      <c r="N146">
        <v>0.45955275315635652</v>
      </c>
      <c r="O146">
        <v>0.58080600663197868</v>
      </c>
      <c r="S146">
        <f t="shared" si="42"/>
        <v>5.3329082091707017E-2</v>
      </c>
      <c r="T146">
        <f t="shared" si="42"/>
        <v>1.2767723558072833E-2</v>
      </c>
      <c r="U146">
        <f t="shared" si="42"/>
        <v>0</v>
      </c>
      <c r="W146">
        <f t="shared" si="40"/>
        <v>2.2032268549926615E-2</v>
      </c>
      <c r="X146">
        <f t="shared" si="41"/>
        <v>2.7845495050646318E-2</v>
      </c>
    </row>
    <row r="147" spans="1:24" x14ac:dyDescent="0.2">
      <c r="B147" t="s">
        <v>14</v>
      </c>
      <c r="C147">
        <v>75.333332999999996</v>
      </c>
      <c r="D147">
        <v>113</v>
      </c>
      <c r="E147">
        <v>63.666666999999997</v>
      </c>
      <c r="F147">
        <v>1</v>
      </c>
      <c r="G147">
        <v>0.88888900000000004</v>
      </c>
      <c r="H147">
        <v>0.33333299999999999</v>
      </c>
      <c r="I147">
        <v>1.3274336341921842</v>
      </c>
      <c r="J147">
        <v>0.78662743362831866</v>
      </c>
      <c r="K147">
        <v>0.52355968312272416</v>
      </c>
      <c r="L147">
        <v>83.999999999999986</v>
      </c>
      <c r="M147">
        <v>25.783284776942033</v>
      </c>
      <c r="N147">
        <v>0.87920691698107578</v>
      </c>
      <c r="O147">
        <v>0.40985552680841503</v>
      </c>
      <c r="S147">
        <f t="shared" si="42"/>
        <v>6.3640951141852004E-2</v>
      </c>
      <c r="T147">
        <f t="shared" si="42"/>
        <v>3.7713160779480732E-2</v>
      </c>
      <c r="U147">
        <f t="shared" si="42"/>
        <v>2.5100943169738005E-2</v>
      </c>
      <c r="W147">
        <f t="shared" si="40"/>
        <v>4.2151685030356913E-2</v>
      </c>
      <c r="X147">
        <f t="shared" si="41"/>
        <v>1.964964189920174E-2</v>
      </c>
    </row>
    <row r="148" spans="1:24" x14ac:dyDescent="0.2">
      <c r="B148" t="s">
        <v>15</v>
      </c>
      <c r="C148">
        <v>68.888889000000006</v>
      </c>
      <c r="D148">
        <v>37</v>
      </c>
      <c r="E148">
        <v>37.111111000000001</v>
      </c>
      <c r="F148">
        <v>0.77777799999999997</v>
      </c>
      <c r="G148">
        <v>0.222222</v>
      </c>
      <c r="H148">
        <v>0.222222</v>
      </c>
      <c r="I148">
        <v>1.1290325788241409</v>
      </c>
      <c r="J148">
        <v>0.60060000000000002</v>
      </c>
      <c r="K148">
        <v>0.59880179820000534</v>
      </c>
      <c r="L148">
        <v>47.666666666666664</v>
      </c>
      <c r="M148">
        <v>18.379067631075706</v>
      </c>
      <c r="N148">
        <v>0.77614479234138212</v>
      </c>
      <c r="O148">
        <v>0.30561111034933625</v>
      </c>
      <c r="S148">
        <f t="shared" si="42"/>
        <v>5.4129039174325731E-2</v>
      </c>
      <c r="T148">
        <f t="shared" si="42"/>
        <v>2.8794475498624038E-2</v>
      </c>
      <c r="U148">
        <f t="shared" si="42"/>
        <v>2.8708264580090025E-2</v>
      </c>
      <c r="W148">
        <f t="shared" si="40"/>
        <v>3.7210593084346599E-2</v>
      </c>
      <c r="X148">
        <f t="shared" si="41"/>
        <v>1.4651867514254492E-2</v>
      </c>
    </row>
    <row r="149" spans="1:24" x14ac:dyDescent="0.2">
      <c r="B149">
        <v>1827</v>
      </c>
      <c r="C149">
        <v>85.333332999999996</v>
      </c>
      <c r="D149">
        <v>57</v>
      </c>
      <c r="E149">
        <v>57.888888999999999</v>
      </c>
      <c r="F149">
        <v>1.3333330000000001</v>
      </c>
      <c r="G149">
        <v>0.44444400000000001</v>
      </c>
      <c r="H149">
        <v>0.222222</v>
      </c>
      <c r="I149">
        <v>1.5624996154785142</v>
      </c>
      <c r="J149">
        <v>0.77972631578947371</v>
      </c>
      <c r="K149">
        <v>0.38387677469505416</v>
      </c>
      <c r="L149">
        <v>66.740740666666667</v>
      </c>
      <c r="M149">
        <v>16.107789984002313</v>
      </c>
      <c r="N149">
        <v>0.90870090198768072</v>
      </c>
      <c r="O149">
        <v>0.59980312029687499</v>
      </c>
      <c r="S149">
        <f t="shared" si="42"/>
        <v>7.4910684140035891E-2</v>
      </c>
      <c r="T149">
        <f t="shared" si="42"/>
        <v>3.7382301524529454E-2</v>
      </c>
      <c r="U149">
        <f t="shared" si="42"/>
        <v>1.8404146492586673E-2</v>
      </c>
      <c r="W149">
        <f t="shared" si="40"/>
        <v>4.3565710719050667E-2</v>
      </c>
      <c r="X149">
        <f t="shared" si="41"/>
        <v>2.8756270814829531E-2</v>
      </c>
    </row>
    <row r="150" spans="1:24" x14ac:dyDescent="0.2">
      <c r="B150" t="s">
        <v>16</v>
      </c>
      <c r="C150">
        <v>128.555556</v>
      </c>
      <c r="D150">
        <v>118.444444</v>
      </c>
      <c r="E150">
        <v>125.88888900000001</v>
      </c>
      <c r="F150">
        <v>1.5555559999999999</v>
      </c>
      <c r="G150">
        <v>3.7777780000000001</v>
      </c>
      <c r="H150">
        <v>3.5555560000000002</v>
      </c>
      <c r="I150">
        <v>1.2100262706654235</v>
      </c>
      <c r="J150">
        <v>3.1894936329812142</v>
      </c>
      <c r="K150">
        <v>2.8243604564657012</v>
      </c>
      <c r="L150">
        <v>124.29629633333333</v>
      </c>
      <c r="M150">
        <v>5.2403158321400829</v>
      </c>
      <c r="N150">
        <v>2.4079601200374463</v>
      </c>
      <c r="O150">
        <v>1.0533824992620349</v>
      </c>
      <c r="S150">
        <f t="shared" si="42"/>
        <v>5.801210756471354E-2</v>
      </c>
      <c r="T150">
        <f t="shared" si="42"/>
        <v>0.15291341369945877</v>
      </c>
      <c r="U150">
        <f t="shared" si="42"/>
        <v>0.13540788871625747</v>
      </c>
      <c r="W150">
        <f t="shared" si="40"/>
        <v>0.11544446999347659</v>
      </c>
      <c r="X150">
        <f t="shared" si="41"/>
        <v>5.0502158784015996E-2</v>
      </c>
    </row>
    <row r="151" spans="1:24" x14ac:dyDescent="0.2">
      <c r="B151" t="s">
        <v>17</v>
      </c>
      <c r="C151">
        <v>64.222222000000002</v>
      </c>
      <c r="D151">
        <v>80.222222000000002</v>
      </c>
      <c r="E151">
        <v>77.888889000000006</v>
      </c>
      <c r="F151">
        <v>0.33333299999999999</v>
      </c>
      <c r="G151">
        <v>0.66666700000000001</v>
      </c>
      <c r="H151">
        <v>0.55555600000000005</v>
      </c>
      <c r="I151">
        <v>0.51903062463332394</v>
      </c>
      <c r="J151">
        <v>0.83102534856239696</v>
      </c>
      <c r="K151">
        <v>0.71326733136481124</v>
      </c>
      <c r="L151">
        <v>74.111111000000008</v>
      </c>
      <c r="M151">
        <v>8.6431305071116142</v>
      </c>
      <c r="N151">
        <v>0.68777443485351064</v>
      </c>
      <c r="O151">
        <v>0.15755187326495568</v>
      </c>
      <c r="S151">
        <f t="shared" si="42"/>
        <v>2.4883807199533425E-2</v>
      </c>
      <c r="T151">
        <f t="shared" si="42"/>
        <v>3.9841723339852544E-2</v>
      </c>
      <c r="U151">
        <f t="shared" si="42"/>
        <v>3.4196068426495189E-2</v>
      </c>
      <c r="W151">
        <f t="shared" si="40"/>
        <v>3.2973866321960386E-2</v>
      </c>
      <c r="X151">
        <f t="shared" si="41"/>
        <v>7.5534857717117791E-3</v>
      </c>
    </row>
    <row r="152" spans="1:24" x14ac:dyDescent="0.2">
      <c r="B152" t="s">
        <v>18</v>
      </c>
      <c r="C152">
        <v>72.111110999999994</v>
      </c>
      <c r="D152">
        <v>81.333332999999996</v>
      </c>
      <c r="E152">
        <v>85</v>
      </c>
      <c r="F152">
        <v>0.33333299999999999</v>
      </c>
      <c r="G152">
        <v>1</v>
      </c>
      <c r="H152">
        <v>1</v>
      </c>
      <c r="I152">
        <v>0.46224915325462124</v>
      </c>
      <c r="J152">
        <v>1.2295082017602796</v>
      </c>
      <c r="K152">
        <v>1.1764705882352942</v>
      </c>
      <c r="L152">
        <v>79.481481333333321</v>
      </c>
      <c r="M152">
        <v>6.6409999894657465</v>
      </c>
      <c r="N152">
        <v>0.95607598108339842</v>
      </c>
      <c r="O152">
        <v>0.42848798002357164</v>
      </c>
      <c r="S152">
        <f t="shared" si="42"/>
        <v>2.2161541654428737E-2</v>
      </c>
      <c r="T152">
        <f t="shared" si="42"/>
        <v>5.8946126858048072E-2</v>
      </c>
      <c r="U152">
        <f t="shared" si="42"/>
        <v>5.6403352527127845E-2</v>
      </c>
      <c r="W152">
        <f t="shared" si="40"/>
        <v>4.5837007013201557E-2</v>
      </c>
      <c r="X152">
        <f t="shared" si="41"/>
        <v>2.0542934802270464E-2</v>
      </c>
    </row>
    <row r="153" spans="1:24" x14ac:dyDescent="0.2">
      <c r="B153" t="s">
        <v>19</v>
      </c>
      <c r="C153">
        <v>86.777777999999998</v>
      </c>
      <c r="D153">
        <v>111.777778</v>
      </c>
      <c r="E153">
        <v>86.222222000000002</v>
      </c>
      <c r="F153">
        <v>1.2222219999999999</v>
      </c>
      <c r="G153">
        <v>2.2222219999999999</v>
      </c>
      <c r="H153">
        <v>1.5555559999999999</v>
      </c>
      <c r="I153">
        <v>1.4084504445366186</v>
      </c>
      <c r="J153">
        <v>1.9880713678169557</v>
      </c>
      <c r="K153">
        <v>1.8041242314539283</v>
      </c>
      <c r="L153">
        <v>94.925926000000004</v>
      </c>
      <c r="M153">
        <v>14.596775242830521</v>
      </c>
      <c r="N153">
        <v>1.7335486812691674</v>
      </c>
      <c r="O153">
        <v>0.29618538939150757</v>
      </c>
      <c r="S153">
        <f t="shared" si="42"/>
        <v>6.75251278991605E-2</v>
      </c>
      <c r="T153">
        <f t="shared" si="42"/>
        <v>9.5313806676858653E-2</v>
      </c>
      <c r="U153">
        <f t="shared" si="42"/>
        <v>8.6494856775015089E-2</v>
      </c>
      <c r="W153">
        <f t="shared" si="40"/>
        <v>8.3111263783678085E-2</v>
      </c>
      <c r="X153">
        <f t="shared" si="41"/>
        <v>1.4199971591548649E-2</v>
      </c>
    </row>
    <row r="154" spans="1:24" x14ac:dyDescent="0.2">
      <c r="B154" t="s">
        <v>20</v>
      </c>
      <c r="C154">
        <v>103.88888900000001</v>
      </c>
      <c r="D154">
        <v>75.222222000000002</v>
      </c>
      <c r="E154">
        <v>82.444444000000004</v>
      </c>
      <c r="F154">
        <v>0.55555600000000005</v>
      </c>
      <c r="G154">
        <v>0</v>
      </c>
      <c r="H154">
        <v>0.222222</v>
      </c>
      <c r="I154">
        <v>0.53475978552432113</v>
      </c>
      <c r="J154">
        <v>0</v>
      </c>
      <c r="K154">
        <v>0.26954151088701622</v>
      </c>
      <c r="L154">
        <v>87.185185000000004</v>
      </c>
      <c r="M154">
        <v>14.909742390263888</v>
      </c>
      <c r="N154">
        <v>0.26810043213711249</v>
      </c>
      <c r="O154">
        <v>0.26738280532688907</v>
      </c>
      <c r="S154">
        <f t="shared" si="42"/>
        <v>2.563790799522063E-2</v>
      </c>
      <c r="T154">
        <f t="shared" si="42"/>
        <v>0</v>
      </c>
      <c r="U154">
        <f t="shared" si="42"/>
        <v>1.2922588130366787E-2</v>
      </c>
      <c r="W154">
        <f t="shared" si="40"/>
        <v>1.2853498708529138E-2</v>
      </c>
      <c r="X154">
        <f t="shared" si="41"/>
        <v>1.2819093634263184E-2</v>
      </c>
    </row>
    <row r="155" spans="1:24" x14ac:dyDescent="0.2">
      <c r="B155" t="s">
        <v>22</v>
      </c>
      <c r="C155">
        <v>73.444444000000004</v>
      </c>
      <c r="D155">
        <v>70.666667000000004</v>
      </c>
      <c r="E155">
        <v>68.444444000000004</v>
      </c>
      <c r="F155">
        <v>0</v>
      </c>
      <c r="G155">
        <v>0.111111</v>
      </c>
      <c r="H155">
        <v>0.111111</v>
      </c>
      <c r="I155">
        <v>0</v>
      </c>
      <c r="J155">
        <v>0.15723254642814835</v>
      </c>
      <c r="K155">
        <v>0.1623375010541396</v>
      </c>
      <c r="L155">
        <v>70.851851666666661</v>
      </c>
      <c r="M155">
        <v>2.5051387228211266</v>
      </c>
      <c r="N155">
        <v>0.10652334916076266</v>
      </c>
      <c r="O155">
        <v>9.2287231390657018E-2</v>
      </c>
      <c r="S155">
        <f t="shared" si="42"/>
        <v>0</v>
      </c>
      <c r="T155">
        <f t="shared" si="42"/>
        <v>7.5381763331861208E-3</v>
      </c>
      <c r="U155">
        <f t="shared" si="42"/>
        <v>7.7829224052801804E-3</v>
      </c>
      <c r="W155">
        <f t="shared" si="40"/>
        <v>5.1070329128221001E-3</v>
      </c>
      <c r="X155">
        <f t="shared" si="41"/>
        <v>4.4245128589978705E-3</v>
      </c>
    </row>
    <row r="156" spans="1:24" x14ac:dyDescent="0.2">
      <c r="B156" s="12" t="s">
        <v>42</v>
      </c>
      <c r="C156">
        <v>90.777777999999998</v>
      </c>
      <c r="D156">
        <v>90.222222000000002</v>
      </c>
      <c r="E156">
        <v>98.222222000000002</v>
      </c>
      <c r="F156">
        <v>0.77777799999999997</v>
      </c>
      <c r="G156">
        <v>1.3333330000000001</v>
      </c>
      <c r="H156">
        <v>1.7777780000000001</v>
      </c>
      <c r="I156">
        <v>0.85679338835546281</v>
      </c>
      <c r="J156">
        <v>1.4778321464971236</v>
      </c>
      <c r="K156">
        <v>1.8099549814704865</v>
      </c>
      <c r="L156">
        <v>93.074073999999996</v>
      </c>
      <c r="M156">
        <v>4.4670719145446487</v>
      </c>
      <c r="N156">
        <v>1.3815268387743576</v>
      </c>
      <c r="O156">
        <v>0.48382361441859706</v>
      </c>
      <c r="S156">
        <f t="shared" si="42"/>
        <v>4.1077116597376694E-2</v>
      </c>
      <c r="T156">
        <f t="shared" si="42"/>
        <v>7.0851484404579404E-2</v>
      </c>
      <c r="U156">
        <f t="shared" si="42"/>
        <v>8.6774399546394348E-2</v>
      </c>
      <c r="W156">
        <f t="shared" si="40"/>
        <v>6.6234333516116808E-2</v>
      </c>
      <c r="X156">
        <f t="shared" si="41"/>
        <v>2.3195882802251107E-2</v>
      </c>
    </row>
    <row r="157" spans="1:24" x14ac:dyDescent="0.2">
      <c r="B157" s="12" t="s">
        <v>43</v>
      </c>
      <c r="C157">
        <v>119.777778</v>
      </c>
      <c r="D157">
        <v>110.11111099999999</v>
      </c>
      <c r="E157">
        <v>109.222222</v>
      </c>
      <c r="F157">
        <v>12</v>
      </c>
      <c r="G157">
        <v>11.222222</v>
      </c>
      <c r="H157">
        <v>12.777778</v>
      </c>
      <c r="I157">
        <v>10.018552857108437</v>
      </c>
      <c r="J157">
        <v>10.19172533823585</v>
      </c>
      <c r="K157">
        <v>11.69888120386344</v>
      </c>
      <c r="L157">
        <v>113.037037</v>
      </c>
      <c r="M157">
        <v>5.8545471930279298</v>
      </c>
      <c r="N157">
        <v>10.636386466402575</v>
      </c>
      <c r="O157">
        <v>0.92421235514569888</v>
      </c>
      <c r="S157">
        <f t="shared" si="42"/>
        <v>0.4803179733194784</v>
      </c>
      <c r="T157">
        <f t="shared" si="42"/>
        <v>0.48862035554535121</v>
      </c>
      <c r="U157">
        <f t="shared" si="42"/>
        <v>0.5608777026073245</v>
      </c>
      <c r="W157">
        <f t="shared" si="40"/>
        <v>0.50993867715738472</v>
      </c>
      <c r="X157">
        <f t="shared" si="41"/>
        <v>4.4309373985628966E-2</v>
      </c>
    </row>
    <row r="158" spans="1:24" x14ac:dyDescent="0.2">
      <c r="B158" s="12" t="s">
        <v>44</v>
      </c>
      <c r="C158">
        <v>119.666667</v>
      </c>
      <c r="D158">
        <v>110</v>
      </c>
      <c r="E158">
        <v>119.777778</v>
      </c>
      <c r="F158">
        <v>9.2222220000000004</v>
      </c>
      <c r="G158">
        <v>6.8888889999999998</v>
      </c>
      <c r="H158">
        <v>8.7777779999999996</v>
      </c>
      <c r="I158">
        <v>7.7065921790902729</v>
      </c>
      <c r="J158">
        <v>6.2626263636363628</v>
      </c>
      <c r="K158">
        <v>7.3283860717469649</v>
      </c>
      <c r="L158">
        <v>116.48148166666668</v>
      </c>
      <c r="M158">
        <v>5.6134026989056895</v>
      </c>
      <c r="N158">
        <v>7.0992015381578675</v>
      </c>
      <c r="O158">
        <v>0.74876797599603329</v>
      </c>
      <c r="S158">
        <f t="shared" si="42"/>
        <v>0.36947599014102978</v>
      </c>
      <c r="T158">
        <f t="shared" si="42"/>
        <v>0.30024815415378653</v>
      </c>
      <c r="U158">
        <f t="shared" si="42"/>
        <v>0.351343711600692</v>
      </c>
      <c r="W158">
        <f t="shared" si="40"/>
        <v>0.34035595196516938</v>
      </c>
      <c r="X158">
        <f t="shared" si="41"/>
        <v>3.5898070494459408E-2</v>
      </c>
    </row>
    <row r="159" spans="1:24" ht="16" thickBot="1" x14ac:dyDescent="0.25">
      <c r="B159" s="13" t="s">
        <v>45</v>
      </c>
      <c r="C159">
        <v>125.444444</v>
      </c>
      <c r="D159">
        <v>119.444444</v>
      </c>
      <c r="E159">
        <v>108.222222</v>
      </c>
      <c r="F159">
        <v>14.666667</v>
      </c>
      <c r="G159">
        <v>14</v>
      </c>
      <c r="H159">
        <v>11.777778</v>
      </c>
      <c r="I159">
        <v>11.691762928934502</v>
      </c>
      <c r="J159">
        <v>11.720930276170902</v>
      </c>
      <c r="K159">
        <v>10.882957106535846</v>
      </c>
      <c r="L159">
        <v>117.70370333333334</v>
      </c>
      <c r="M159">
        <v>8.7420744795365977</v>
      </c>
      <c r="N159">
        <v>11.431883437213751</v>
      </c>
      <c r="O159">
        <v>0.4756077910629703</v>
      </c>
      <c r="S159">
        <f t="shared" si="42"/>
        <v>0.56053643222265281</v>
      </c>
      <c r="T159">
        <f t="shared" si="42"/>
        <v>0.56193479796584034</v>
      </c>
      <c r="U159">
        <f t="shared" si="42"/>
        <v>0.52175997628491966</v>
      </c>
      <c r="W159">
        <f t="shared" si="40"/>
        <v>0.54807706882447094</v>
      </c>
      <c r="X159">
        <f t="shared" si="41"/>
        <v>2.2801992818379038E-2</v>
      </c>
    </row>
    <row r="161" spans="1:24" ht="16" thickBot="1" x14ac:dyDescent="0.25">
      <c r="A161" t="s">
        <v>37</v>
      </c>
      <c r="C161" t="s">
        <v>55</v>
      </c>
      <c r="F161" t="s">
        <v>56</v>
      </c>
      <c r="I161" t="s">
        <v>35</v>
      </c>
      <c r="L161" t="s">
        <v>57</v>
      </c>
      <c r="M161" t="s">
        <v>58</v>
      </c>
      <c r="N161" t="s">
        <v>59</v>
      </c>
      <c r="O161" t="s">
        <v>58</v>
      </c>
      <c r="S161" t="s">
        <v>6</v>
      </c>
      <c r="W161" t="s">
        <v>7</v>
      </c>
      <c r="X161" t="s">
        <v>3</v>
      </c>
    </row>
    <row r="162" spans="1:24" x14ac:dyDescent="0.2">
      <c r="A162">
        <v>20190128</v>
      </c>
      <c r="B162" s="10" t="s">
        <v>9</v>
      </c>
      <c r="C162">
        <v>74.888889000000006</v>
      </c>
      <c r="D162">
        <v>79</v>
      </c>
      <c r="E162">
        <v>51.444443999999997</v>
      </c>
      <c r="F162">
        <v>12.222222</v>
      </c>
      <c r="G162">
        <v>13.222222</v>
      </c>
      <c r="H162">
        <v>9.7777779999999996</v>
      </c>
      <c r="I162">
        <v>16.320474456497809</v>
      </c>
      <c r="J162">
        <v>16.73698987341772</v>
      </c>
      <c r="K162">
        <v>19.006480077809766</v>
      </c>
      <c r="L162">
        <v>68.444444333333337</v>
      </c>
      <c r="M162">
        <v>14.865238542101478</v>
      </c>
      <c r="N162">
        <v>17.354648135908434</v>
      </c>
      <c r="O162">
        <v>1.4456081233678166</v>
      </c>
      <c r="S162">
        <f>I162/$N$162</f>
        <v>0.94040941243453846</v>
      </c>
      <c r="T162">
        <f>J162/$N$162</f>
        <v>0.96440963494888032</v>
      </c>
      <c r="U162">
        <f>K162/$N$162</f>
        <v>1.0951809526165808</v>
      </c>
      <c r="W162">
        <f t="shared" ref="W162:W177" si="43">AVERAGE(S162:U162)</f>
        <v>0.99999999999999989</v>
      </c>
      <c r="X162">
        <f t="shared" ref="X162:X177" si="44">STDEV(S162:U162)</f>
        <v>8.3298037047305915E-2</v>
      </c>
    </row>
    <row r="163" spans="1:24" x14ac:dyDescent="0.2">
      <c r="A163" t="s">
        <v>62</v>
      </c>
      <c r="B163" s="11" t="s">
        <v>11</v>
      </c>
      <c r="C163">
        <v>72.222222000000002</v>
      </c>
      <c r="D163">
        <v>80</v>
      </c>
      <c r="E163">
        <v>47.333333000000003</v>
      </c>
      <c r="F163">
        <v>11.666667</v>
      </c>
      <c r="G163">
        <v>12.888889000000001</v>
      </c>
      <c r="H163">
        <v>7.6666670000000003</v>
      </c>
      <c r="I163">
        <v>16.153846665088757</v>
      </c>
      <c r="J163">
        <v>16.11111125</v>
      </c>
      <c r="K163">
        <v>16.197183916881578</v>
      </c>
      <c r="L163">
        <v>66.518518333333333</v>
      </c>
      <c r="M163">
        <v>17.063908106295059</v>
      </c>
      <c r="N163">
        <v>16.154047277323446</v>
      </c>
      <c r="O163">
        <v>4.3036684119228681E-2</v>
      </c>
      <c r="S163">
        <f t="shared" ref="S163:U177" si="45">I163/$N$162</f>
        <v>0.93080807738561389</v>
      </c>
      <c r="T163">
        <f t="shared" si="45"/>
        <v>0.9283456007768065</v>
      </c>
      <c r="U163">
        <f t="shared" si="45"/>
        <v>0.93330523269832522</v>
      </c>
      <c r="W163">
        <f t="shared" si="43"/>
        <v>0.93081963695358194</v>
      </c>
      <c r="X163">
        <f t="shared" si="44"/>
        <v>2.4798361673597632E-3</v>
      </c>
    </row>
    <row r="164" spans="1:24" x14ac:dyDescent="0.2">
      <c r="B164" s="11" t="s">
        <v>54</v>
      </c>
      <c r="C164">
        <v>79.777777999999998</v>
      </c>
      <c r="D164">
        <v>81.333332999999996</v>
      </c>
      <c r="E164">
        <v>63.888888999999999</v>
      </c>
      <c r="F164">
        <v>2.4444439999999998</v>
      </c>
      <c r="G164">
        <v>1.5555559999999999</v>
      </c>
      <c r="H164">
        <v>1.2222219999999999</v>
      </c>
      <c r="I164">
        <v>3.0640662867296204</v>
      </c>
      <c r="J164">
        <v>1.9125688602974134</v>
      </c>
      <c r="K164">
        <v>1.913043127107751</v>
      </c>
      <c r="L164">
        <v>75</v>
      </c>
      <c r="M164">
        <v>9.6538867084840749</v>
      </c>
      <c r="N164">
        <v>2.296559424711595</v>
      </c>
      <c r="O164">
        <v>0.66468048238670241</v>
      </c>
      <c r="S164">
        <f t="shared" si="45"/>
        <v>0.17655594413290196</v>
      </c>
      <c r="T164">
        <f t="shared" si="45"/>
        <v>0.11020499207587647</v>
      </c>
      <c r="U164">
        <f t="shared" si="45"/>
        <v>0.11023232001745291</v>
      </c>
      <c r="W164">
        <f t="shared" si="43"/>
        <v>0.13233108540874378</v>
      </c>
      <c r="X164">
        <f t="shared" si="44"/>
        <v>3.8299853571298566E-2</v>
      </c>
    </row>
    <row r="165" spans="1:24" x14ac:dyDescent="0.2">
      <c r="B165" t="s">
        <v>14</v>
      </c>
      <c r="C165">
        <v>63.777777999999998</v>
      </c>
      <c r="D165">
        <v>93.333332999999996</v>
      </c>
      <c r="E165">
        <v>39.666666999999997</v>
      </c>
      <c r="F165">
        <v>0.77777799999999997</v>
      </c>
      <c r="G165">
        <v>2.8888889999999998</v>
      </c>
      <c r="H165">
        <v>0.66666700000000001</v>
      </c>
      <c r="I165">
        <v>1.2195125393048343</v>
      </c>
      <c r="J165">
        <v>3.0952382253401365</v>
      </c>
      <c r="K165">
        <v>1.6806730951203945</v>
      </c>
      <c r="L165">
        <v>65.592592666666661</v>
      </c>
      <c r="M165">
        <v>26.879321496173418</v>
      </c>
      <c r="N165">
        <v>1.9984746199217884</v>
      </c>
      <c r="O165">
        <v>0.97741243556019908</v>
      </c>
      <c r="S165">
        <f t="shared" si="45"/>
        <v>7.0270081522514169E-2</v>
      </c>
      <c r="T165">
        <f t="shared" si="45"/>
        <v>0.17835211645321644</v>
      </c>
      <c r="U165">
        <f t="shared" si="45"/>
        <v>9.6842821701635107E-2</v>
      </c>
      <c r="W165">
        <f t="shared" si="43"/>
        <v>0.11515500655912191</v>
      </c>
      <c r="X165">
        <f t="shared" si="44"/>
        <v>5.6319922357736495E-2</v>
      </c>
    </row>
    <row r="166" spans="1:24" x14ac:dyDescent="0.2">
      <c r="B166" t="s">
        <v>15</v>
      </c>
      <c r="C166">
        <v>14.555555999999999</v>
      </c>
      <c r="D166">
        <v>17.444444000000001</v>
      </c>
      <c r="E166">
        <v>12.555555999999999</v>
      </c>
      <c r="F166">
        <v>0</v>
      </c>
      <c r="G166">
        <v>0.88888900000000004</v>
      </c>
      <c r="H166">
        <v>0.33333299999999999</v>
      </c>
      <c r="I166">
        <v>0</v>
      </c>
      <c r="J166">
        <v>5.0955421680392909</v>
      </c>
      <c r="K166">
        <v>2.6548645077924071</v>
      </c>
      <c r="L166">
        <v>14.851851999999999</v>
      </c>
      <c r="M166">
        <v>2.4578750901638702</v>
      </c>
      <c r="N166">
        <v>2.5834688919438995</v>
      </c>
      <c r="O166">
        <v>2.5485212373135981</v>
      </c>
      <c r="S166">
        <f t="shared" si="45"/>
        <v>0</v>
      </c>
      <c r="T166">
        <f t="shared" si="45"/>
        <v>0.2936125312443601</v>
      </c>
      <c r="U166">
        <f t="shared" si="45"/>
        <v>0.15297714404818369</v>
      </c>
      <c r="W166">
        <f t="shared" si="43"/>
        <v>0.1488632250975146</v>
      </c>
      <c r="X166">
        <f t="shared" si="44"/>
        <v>0.14684949054313939</v>
      </c>
    </row>
    <row r="167" spans="1:24" x14ac:dyDescent="0.2">
      <c r="B167">
        <v>1827</v>
      </c>
      <c r="C167">
        <v>69.666667000000004</v>
      </c>
      <c r="D167">
        <v>75.555555999999996</v>
      </c>
      <c r="E167">
        <v>47.666666999999997</v>
      </c>
      <c r="F167">
        <v>1.111111</v>
      </c>
      <c r="G167">
        <v>1.4444440000000001</v>
      </c>
      <c r="H167">
        <v>0.77777799999999997</v>
      </c>
      <c r="I167">
        <v>1.5948961646177218</v>
      </c>
      <c r="J167">
        <v>1.9117641064013879</v>
      </c>
      <c r="K167">
        <v>1.6317020864915939</v>
      </c>
      <c r="L167">
        <v>64.296296666666663</v>
      </c>
      <c r="M167">
        <v>14.699598312588078</v>
      </c>
      <c r="N167">
        <v>1.7127874525035678</v>
      </c>
      <c r="O167">
        <v>0.17329873216075725</v>
      </c>
      <c r="S167">
        <f t="shared" si="45"/>
        <v>9.1900230539259872E-2</v>
      </c>
      <c r="T167">
        <f t="shared" si="45"/>
        <v>0.11015862098902278</v>
      </c>
      <c r="U167">
        <f t="shared" si="45"/>
        <v>9.4021041147785964E-2</v>
      </c>
      <c r="W167">
        <f t="shared" si="43"/>
        <v>9.8693297558689538E-2</v>
      </c>
      <c r="X167">
        <f t="shared" si="44"/>
        <v>9.9857243318109135E-3</v>
      </c>
    </row>
    <row r="168" spans="1:24" x14ac:dyDescent="0.2">
      <c r="B168" t="s">
        <v>16</v>
      </c>
      <c r="C168">
        <v>71.444444000000004</v>
      </c>
      <c r="D168">
        <v>84.444444000000004</v>
      </c>
      <c r="E168">
        <v>96</v>
      </c>
      <c r="F168">
        <v>0.66666700000000001</v>
      </c>
      <c r="G168">
        <v>0.66666700000000001</v>
      </c>
      <c r="H168">
        <v>0.88888900000000004</v>
      </c>
      <c r="I168">
        <v>0.93312644437403702</v>
      </c>
      <c r="J168">
        <v>0.78947408310249512</v>
      </c>
      <c r="K168">
        <v>0.9259260416666667</v>
      </c>
      <c r="L168">
        <v>83.96296266666667</v>
      </c>
      <c r="M168">
        <v>12.284856565017167</v>
      </c>
      <c r="N168">
        <v>0.88284218971439954</v>
      </c>
      <c r="O168">
        <v>8.0939260862736589E-2</v>
      </c>
      <c r="S168">
        <f t="shared" si="45"/>
        <v>5.3768099304952702E-2</v>
      </c>
      <c r="T168">
        <f t="shared" si="45"/>
        <v>4.5490641868387839E-2</v>
      </c>
      <c r="U168">
        <f t="shared" si="45"/>
        <v>5.3353201656150942E-2</v>
      </c>
      <c r="W168">
        <f t="shared" si="43"/>
        <v>5.087064760983049E-2</v>
      </c>
      <c r="X168">
        <f t="shared" si="44"/>
        <v>4.6638376202664108E-3</v>
      </c>
    </row>
    <row r="169" spans="1:24" x14ac:dyDescent="0.2">
      <c r="B169" t="s">
        <v>17</v>
      </c>
      <c r="C169">
        <v>51</v>
      </c>
      <c r="D169">
        <v>30.777778000000001</v>
      </c>
      <c r="E169">
        <v>61.222222000000002</v>
      </c>
      <c r="F169">
        <v>0.44444400000000001</v>
      </c>
      <c r="G169">
        <v>0.44444400000000001</v>
      </c>
      <c r="H169">
        <v>0.77777799999999997</v>
      </c>
      <c r="I169">
        <v>0.87145882352941184</v>
      </c>
      <c r="J169">
        <v>1.4440418668300226</v>
      </c>
      <c r="K169">
        <v>1.270417790455237</v>
      </c>
      <c r="L169">
        <v>47.666666666666664</v>
      </c>
      <c r="M169">
        <v>15.493526904827627</v>
      </c>
      <c r="N169">
        <v>1.1953061602715571</v>
      </c>
      <c r="O169">
        <v>0.29358840765684979</v>
      </c>
      <c r="S169">
        <f t="shared" si="45"/>
        <v>5.0214721537700312E-2</v>
      </c>
      <c r="T169">
        <f t="shared" si="45"/>
        <v>8.3207787073606015E-2</v>
      </c>
      <c r="U169">
        <f t="shared" si="45"/>
        <v>7.3203315936243074E-2</v>
      </c>
      <c r="W169">
        <f t="shared" si="43"/>
        <v>6.8875274849183141E-2</v>
      </c>
      <c r="X169">
        <f t="shared" si="44"/>
        <v>1.6916989924410358E-2</v>
      </c>
    </row>
    <row r="170" spans="1:24" x14ac:dyDescent="0.2">
      <c r="B170" t="s">
        <v>18</v>
      </c>
      <c r="C170">
        <v>42.777777999999998</v>
      </c>
      <c r="D170">
        <v>58.555556000000003</v>
      </c>
      <c r="E170">
        <v>33.666666999999997</v>
      </c>
      <c r="F170">
        <v>1.3333330000000001</v>
      </c>
      <c r="G170">
        <v>0.88888900000000004</v>
      </c>
      <c r="H170">
        <v>0.77777799999999997</v>
      </c>
      <c r="I170">
        <v>3.1168823214707415</v>
      </c>
      <c r="J170">
        <v>1.5180267436961916</v>
      </c>
      <c r="K170">
        <v>2.3102316602947361</v>
      </c>
      <c r="L170">
        <v>45.000000333333332</v>
      </c>
      <c r="M170">
        <v>12.592374795393228</v>
      </c>
      <c r="N170">
        <v>2.3150469084872234</v>
      </c>
      <c r="O170">
        <v>0.79943866531871199</v>
      </c>
      <c r="S170">
        <f t="shared" si="45"/>
        <v>0.17959928066888389</v>
      </c>
      <c r="T170">
        <f t="shared" si="45"/>
        <v>8.7470903000058442E-2</v>
      </c>
      <c r="U170">
        <f t="shared" si="45"/>
        <v>0.13311889945579738</v>
      </c>
      <c r="W170">
        <f t="shared" si="43"/>
        <v>0.1333963610415799</v>
      </c>
      <c r="X170">
        <f t="shared" si="44"/>
        <v>4.6064815550169447E-2</v>
      </c>
    </row>
    <row r="171" spans="1:24" x14ac:dyDescent="0.2">
      <c r="B171" t="s">
        <v>19</v>
      </c>
      <c r="C171">
        <v>44.444443999999997</v>
      </c>
      <c r="D171">
        <v>32.888888999999999</v>
      </c>
      <c r="E171">
        <v>28</v>
      </c>
      <c r="F171">
        <v>1.5555559999999999</v>
      </c>
      <c r="G171">
        <v>0.55555600000000005</v>
      </c>
      <c r="H171">
        <v>1.4444440000000001</v>
      </c>
      <c r="I171">
        <v>3.5000010350000101</v>
      </c>
      <c r="J171">
        <v>1.6891905348338159</v>
      </c>
      <c r="K171">
        <v>5.158728571428572</v>
      </c>
      <c r="L171">
        <v>35.111111000000001</v>
      </c>
      <c r="M171">
        <v>8.444444184210516</v>
      </c>
      <c r="N171">
        <v>3.4493067137541327</v>
      </c>
      <c r="O171">
        <v>1.7353244602953604</v>
      </c>
      <c r="S171">
        <f t="shared" si="45"/>
        <v>0.20167513668906786</v>
      </c>
      <c r="T171">
        <f t="shared" si="45"/>
        <v>9.7333608933200921E-2</v>
      </c>
      <c r="U171">
        <f t="shared" si="45"/>
        <v>0.2972534234649602</v>
      </c>
      <c r="W171">
        <f t="shared" si="43"/>
        <v>0.19875405636240964</v>
      </c>
      <c r="X171">
        <f t="shared" si="44"/>
        <v>9.9991912639519773E-2</v>
      </c>
    </row>
    <row r="172" spans="1:24" x14ac:dyDescent="0.2">
      <c r="B172" t="s">
        <v>20</v>
      </c>
      <c r="C172">
        <v>75.555555999999996</v>
      </c>
      <c r="D172">
        <v>41</v>
      </c>
      <c r="E172">
        <v>23.777778000000001</v>
      </c>
      <c r="F172">
        <v>0.77777799999999997</v>
      </c>
      <c r="G172">
        <v>0.222222</v>
      </c>
      <c r="H172">
        <v>0.222222</v>
      </c>
      <c r="I172">
        <v>1.0294120527681643</v>
      </c>
      <c r="J172">
        <v>0.5420048780487805</v>
      </c>
      <c r="K172">
        <v>0.93457849593851872</v>
      </c>
      <c r="L172">
        <v>46.777778000000005</v>
      </c>
      <c r="M172">
        <v>26.368003576632098</v>
      </c>
      <c r="N172">
        <v>0.83533180891848779</v>
      </c>
      <c r="O172">
        <v>0.25841607371702369</v>
      </c>
      <c r="S172">
        <f t="shared" si="45"/>
        <v>5.9316215731174168E-2</v>
      </c>
      <c r="T172">
        <f t="shared" si="45"/>
        <v>3.1231107297837998E-2</v>
      </c>
      <c r="U172">
        <f t="shared" si="45"/>
        <v>5.3851768622423753E-2</v>
      </c>
      <c r="W172">
        <f t="shared" si="43"/>
        <v>4.8133030550478635E-2</v>
      </c>
      <c r="X172">
        <f t="shared" si="44"/>
        <v>1.4890309022303705E-2</v>
      </c>
    </row>
    <row r="173" spans="1:24" x14ac:dyDescent="0.2">
      <c r="B173" t="s">
        <v>22</v>
      </c>
      <c r="C173">
        <v>30.222221999999999</v>
      </c>
      <c r="D173">
        <v>35</v>
      </c>
      <c r="E173">
        <v>13</v>
      </c>
      <c r="F173">
        <v>0.33333299999999999</v>
      </c>
      <c r="G173">
        <v>0.222222</v>
      </c>
      <c r="H173">
        <v>0</v>
      </c>
      <c r="I173">
        <v>1.1029400816392654</v>
      </c>
      <c r="J173">
        <v>0.63492000000000004</v>
      </c>
      <c r="K173">
        <v>0</v>
      </c>
      <c r="L173">
        <v>26.074074</v>
      </c>
      <c r="M173">
        <v>11.571747874561902</v>
      </c>
      <c r="N173">
        <v>0.57928669387975518</v>
      </c>
      <c r="O173">
        <v>0.55357068607722437</v>
      </c>
      <c r="S173">
        <f t="shared" si="45"/>
        <v>6.3553007413453488E-2</v>
      </c>
      <c r="T173">
        <f t="shared" si="45"/>
        <v>3.65850114060388E-2</v>
      </c>
      <c r="U173">
        <f t="shared" si="45"/>
        <v>0</v>
      </c>
      <c r="W173">
        <f t="shared" si="43"/>
        <v>3.337933960649743E-2</v>
      </c>
      <c r="X173">
        <f t="shared" si="44"/>
        <v>3.1897545933635703E-2</v>
      </c>
    </row>
    <row r="174" spans="1:24" x14ac:dyDescent="0.2">
      <c r="B174" s="12" t="s">
        <v>42</v>
      </c>
      <c r="C174">
        <v>43.888888999999999</v>
      </c>
      <c r="D174">
        <v>40.333333000000003</v>
      </c>
      <c r="E174">
        <v>28.444444000000001</v>
      </c>
      <c r="F174">
        <v>0.88888900000000004</v>
      </c>
      <c r="G174">
        <v>0.88888900000000004</v>
      </c>
      <c r="H174">
        <v>0.88888900000000004</v>
      </c>
      <c r="I174">
        <v>2.0253167037333757</v>
      </c>
      <c r="J174">
        <v>2.203857043007083</v>
      </c>
      <c r="K174">
        <v>3.1250004394531321</v>
      </c>
      <c r="L174">
        <v>37.555555333333338</v>
      </c>
      <c r="M174">
        <v>8.0882480744336949</v>
      </c>
      <c r="N174">
        <v>2.4513913953978634</v>
      </c>
      <c r="O174">
        <v>0.59015338799483452</v>
      </c>
      <c r="S174">
        <f t="shared" si="45"/>
        <v>0.11670168636509552</v>
      </c>
      <c r="T174">
        <f t="shared" si="45"/>
        <v>0.12698943970215629</v>
      </c>
      <c r="U174">
        <f t="shared" si="45"/>
        <v>0.18006705840305723</v>
      </c>
      <c r="W174">
        <f t="shared" si="43"/>
        <v>0.14125272815676967</v>
      </c>
      <c r="X174">
        <f t="shared" si="44"/>
        <v>3.4005494284482352E-2</v>
      </c>
    </row>
    <row r="175" spans="1:24" x14ac:dyDescent="0.2">
      <c r="B175" s="12" t="s">
        <v>43</v>
      </c>
      <c r="C175">
        <v>102.555556</v>
      </c>
      <c r="D175">
        <v>82.555555999999996</v>
      </c>
      <c r="E175">
        <v>73.777777999999998</v>
      </c>
      <c r="F175">
        <v>9.5555559999999993</v>
      </c>
      <c r="G175">
        <v>5.7777779999999996</v>
      </c>
      <c r="H175">
        <v>7</v>
      </c>
      <c r="I175">
        <v>9.3174435132505167</v>
      </c>
      <c r="J175">
        <v>6.9986543364809997</v>
      </c>
      <c r="K175">
        <v>9.4879517786507481</v>
      </c>
      <c r="L175">
        <v>86.296296666666663</v>
      </c>
      <c r="M175">
        <v>14.749067163917848</v>
      </c>
      <c r="N175">
        <v>8.6013498761274221</v>
      </c>
      <c r="O175">
        <v>1.3905908858267144</v>
      </c>
      <c r="S175">
        <f t="shared" si="45"/>
        <v>0.53688461098625395</v>
      </c>
      <c r="T175">
        <f t="shared" si="45"/>
        <v>0.40327261501776646</v>
      </c>
      <c r="U175">
        <f t="shared" si="45"/>
        <v>0.54670954457551146</v>
      </c>
      <c r="W175">
        <f t="shared" si="43"/>
        <v>0.4956222568598439</v>
      </c>
      <c r="X175">
        <f t="shared" si="44"/>
        <v>8.0127864012953506E-2</v>
      </c>
    </row>
    <row r="176" spans="1:24" x14ac:dyDescent="0.2">
      <c r="B176" s="12" t="s">
        <v>44</v>
      </c>
      <c r="C176">
        <v>79.111110999999994</v>
      </c>
      <c r="D176">
        <v>60.333333000000003</v>
      </c>
      <c r="E176">
        <v>26</v>
      </c>
      <c r="F176">
        <v>4.3333329999999997</v>
      </c>
      <c r="G176">
        <v>3.2222219999999999</v>
      </c>
      <c r="H176">
        <v>1.6666669999999999</v>
      </c>
      <c r="I176">
        <v>5.4775276762324827</v>
      </c>
      <c r="J176">
        <v>5.3406994770204381</v>
      </c>
      <c r="K176">
        <v>6.4102576923076917</v>
      </c>
      <c r="L176">
        <v>55.148147999999999</v>
      </c>
      <c r="M176">
        <v>26.932547884051903</v>
      </c>
      <c r="N176">
        <v>5.7428282818535372</v>
      </c>
      <c r="O176">
        <v>0.5820455329948766</v>
      </c>
      <c r="S176">
        <f t="shared" si="45"/>
        <v>0.31562309032926755</v>
      </c>
      <c r="T176">
        <f t="shared" si="45"/>
        <v>0.30773885100960463</v>
      </c>
      <c r="U176">
        <f t="shared" si="45"/>
        <v>0.3693683468605885</v>
      </c>
      <c r="W176">
        <f t="shared" si="43"/>
        <v>0.33091009606648691</v>
      </c>
      <c r="X176">
        <f t="shared" si="44"/>
        <v>3.3538307918243915E-2</v>
      </c>
    </row>
    <row r="177" spans="1:35" ht="16" thickBot="1" x14ac:dyDescent="0.25">
      <c r="B177" s="13" t="s">
        <v>45</v>
      </c>
      <c r="C177">
        <v>79.333332999999996</v>
      </c>
      <c r="D177">
        <v>76.111110999999994</v>
      </c>
      <c r="E177">
        <v>58.555556000000003</v>
      </c>
      <c r="F177">
        <v>8.7777779999999996</v>
      </c>
      <c r="G177">
        <v>6</v>
      </c>
      <c r="H177">
        <v>5.1111110000000002</v>
      </c>
      <c r="I177">
        <v>11.064426096909354</v>
      </c>
      <c r="J177">
        <v>7.8832116903404552</v>
      </c>
      <c r="K177">
        <v>8.7286524954181974</v>
      </c>
      <c r="L177">
        <v>71.333333333333329</v>
      </c>
      <c r="M177">
        <v>11.182547734729726</v>
      </c>
      <c r="N177">
        <v>9.2254300942226681</v>
      </c>
      <c r="O177">
        <v>1.6477628051833875</v>
      </c>
      <c r="S177">
        <f t="shared" si="45"/>
        <v>0.63754828160508736</v>
      </c>
      <c r="T177">
        <f t="shared" si="45"/>
        <v>0.4542420928736281</v>
      </c>
      <c r="U177">
        <f t="shared" si="45"/>
        <v>0.50295761844677089</v>
      </c>
      <c r="W177">
        <f t="shared" si="43"/>
        <v>0.53158266430849543</v>
      </c>
      <c r="X177">
        <f t="shared" si="44"/>
        <v>9.4946483056260883E-2</v>
      </c>
    </row>
    <row r="178" spans="1:35" s="8" customFormat="1" x14ac:dyDescent="0.2">
      <c r="AA178"/>
      <c r="AB178"/>
      <c r="AC178"/>
      <c r="AD178"/>
      <c r="AE178"/>
      <c r="AF178"/>
      <c r="AG178"/>
      <c r="AH178"/>
      <c r="AI178"/>
    </row>
    <row r="179" spans="1:35" ht="16" thickBot="1" x14ac:dyDescent="0.25">
      <c r="A179" t="s">
        <v>46</v>
      </c>
      <c r="C179" t="s">
        <v>38</v>
      </c>
      <c r="F179" t="s">
        <v>25</v>
      </c>
      <c r="I179" t="s">
        <v>35</v>
      </c>
      <c r="L179" t="s">
        <v>63</v>
      </c>
      <c r="M179" t="s">
        <v>64</v>
      </c>
      <c r="N179" t="s">
        <v>65</v>
      </c>
      <c r="O179" t="s">
        <v>66</v>
      </c>
      <c r="S179" t="s">
        <v>6</v>
      </c>
      <c r="W179" t="s">
        <v>7</v>
      </c>
      <c r="X179" t="s">
        <v>3</v>
      </c>
    </row>
    <row r="180" spans="1:35" x14ac:dyDescent="0.2">
      <c r="A180">
        <v>20190205</v>
      </c>
      <c r="B180" s="10" t="s">
        <v>9</v>
      </c>
      <c r="C180">
        <v>140.33333300000001</v>
      </c>
      <c r="D180">
        <v>137.77777800000001</v>
      </c>
      <c r="E180">
        <v>121.666667</v>
      </c>
      <c r="F180">
        <v>24.555555999999999</v>
      </c>
      <c r="G180">
        <v>21.333333</v>
      </c>
      <c r="H180">
        <v>21.666667</v>
      </c>
      <c r="I180">
        <v>17.498020944175821</v>
      </c>
      <c r="J180">
        <v>15.483870700832464</v>
      </c>
      <c r="K180">
        <v>17.808219403265152</v>
      </c>
      <c r="L180">
        <v>133.25925933333335</v>
      </c>
      <c r="M180">
        <v>10.120467533402083</v>
      </c>
      <c r="N180">
        <v>16.930037016091145</v>
      </c>
      <c r="O180">
        <v>1.2619839656457741</v>
      </c>
      <c r="S180">
        <f>I180/$N$180</f>
        <v>1.0335488887321886</v>
      </c>
      <c r="T180">
        <f>J180/$N$180</f>
        <v>0.91457984918259938</v>
      </c>
      <c r="U180">
        <f>K180/$N$180</f>
        <v>1.0518712620852122</v>
      </c>
      <c r="W180">
        <f>AVERAGE(S180:U180)</f>
        <v>1</v>
      </c>
      <c r="X180">
        <f>STDEV(S180:U180)</f>
        <v>7.4541122647653404E-2</v>
      </c>
    </row>
    <row r="181" spans="1:35" x14ac:dyDescent="0.2">
      <c r="A181" t="s">
        <v>67</v>
      </c>
      <c r="B181" s="11" t="s">
        <v>11</v>
      </c>
      <c r="C181">
        <v>155.22222199999999</v>
      </c>
      <c r="D181">
        <v>142.66666699999999</v>
      </c>
      <c r="E181">
        <v>138</v>
      </c>
      <c r="F181">
        <v>38.888888999999999</v>
      </c>
      <c r="G181">
        <v>29.888888999999999</v>
      </c>
      <c r="H181">
        <v>38.555556000000003</v>
      </c>
      <c r="I181">
        <v>25.053686578459111</v>
      </c>
      <c r="J181">
        <v>20.950155792172534</v>
      </c>
      <c r="K181">
        <v>27.938808695652178</v>
      </c>
      <c r="L181">
        <v>145.29629633333332</v>
      </c>
      <c r="M181">
        <v>8.9071569806178523</v>
      </c>
      <c r="N181">
        <v>24.647550355427938</v>
      </c>
      <c r="O181">
        <v>3.5119833890655228</v>
      </c>
      <c r="S181">
        <f t="shared" ref="S181:U195" si="46">I181/$N$180</f>
        <v>1.4798364914764714</v>
      </c>
      <c r="T181">
        <f t="shared" si="46"/>
        <v>1.2374548131383569</v>
      </c>
      <c r="U181">
        <f t="shared" si="46"/>
        <v>1.6502508924875801</v>
      </c>
      <c r="W181">
        <f>AVERAGE(S181:U181)</f>
        <v>1.4558473990341361</v>
      </c>
      <c r="X181">
        <f>STDEV(S181:U181)</f>
        <v>0.20744097521627017</v>
      </c>
    </row>
    <row r="182" spans="1:35" x14ac:dyDescent="0.2">
      <c r="B182" s="11" t="s">
        <v>54</v>
      </c>
    </row>
    <row r="183" spans="1:35" x14ac:dyDescent="0.2">
      <c r="B183" t="s">
        <v>14</v>
      </c>
      <c r="C183">
        <v>120.444444</v>
      </c>
      <c r="D183">
        <v>123.555556</v>
      </c>
      <c r="E183">
        <v>123.444444</v>
      </c>
      <c r="F183">
        <v>4.6666670000000003</v>
      </c>
      <c r="G183">
        <v>1.2222219999999999</v>
      </c>
      <c r="H183">
        <v>2.5555560000000002</v>
      </c>
      <c r="I183">
        <v>3.8745390364374135</v>
      </c>
      <c r="J183">
        <v>0.98920844967910626</v>
      </c>
      <c r="K183">
        <v>2.0702073881915655</v>
      </c>
      <c r="L183">
        <v>122.48148133333332</v>
      </c>
      <c r="M183">
        <v>1.7650006493434161</v>
      </c>
      <c r="N183">
        <v>2.3113182914360286</v>
      </c>
      <c r="O183">
        <v>1.4576981853141888</v>
      </c>
      <c r="S183">
        <f t="shared" si="46"/>
        <v>0.2288559105189705</v>
      </c>
      <c r="T183">
        <f t="shared" si="46"/>
        <v>5.8429195916046353E-2</v>
      </c>
      <c r="U183">
        <f t="shared" si="46"/>
        <v>0.12228014541397268</v>
      </c>
      <c r="W183">
        <f t="shared" ref="W183:W195" si="47">AVERAGE(S183:U183)</f>
        <v>0.13652175061632985</v>
      </c>
      <c r="X183">
        <f t="shared" ref="X183:X195" si="48">STDEV(S183:U183)</f>
        <v>8.6101299360935829E-2</v>
      </c>
    </row>
    <row r="184" spans="1:35" x14ac:dyDescent="0.2">
      <c r="B184" t="s">
        <v>15</v>
      </c>
      <c r="C184">
        <v>97.777777999999998</v>
      </c>
      <c r="D184">
        <v>88.777777999999998</v>
      </c>
      <c r="E184">
        <v>84.555555999999996</v>
      </c>
      <c r="F184">
        <v>2</v>
      </c>
      <c r="G184">
        <v>2.5555560000000002</v>
      </c>
      <c r="H184">
        <v>2.3333330000000001</v>
      </c>
      <c r="I184">
        <v>2.0454545408057854</v>
      </c>
      <c r="J184">
        <v>2.8785987412300407</v>
      </c>
      <c r="K184">
        <v>2.7595265295162865</v>
      </c>
      <c r="L184">
        <v>90.370370666666659</v>
      </c>
      <c r="M184">
        <v>6.7534474311834556</v>
      </c>
      <c r="N184">
        <v>2.561193270517371</v>
      </c>
      <c r="O184">
        <v>0.45059335979793391</v>
      </c>
      <c r="S184">
        <f t="shared" si="46"/>
        <v>0.12081807847565154</v>
      </c>
      <c r="T184">
        <f t="shared" si="46"/>
        <v>0.17002908726626398</v>
      </c>
      <c r="U184">
        <f t="shared" si="46"/>
        <v>0.1629958946276075</v>
      </c>
      <c r="W184">
        <f t="shared" si="47"/>
        <v>0.15128102012317432</v>
      </c>
      <c r="X184">
        <f t="shared" si="48"/>
        <v>2.6615025080551837E-2</v>
      </c>
    </row>
    <row r="185" spans="1:35" x14ac:dyDescent="0.2">
      <c r="B185">
        <v>1827</v>
      </c>
      <c r="C185">
        <v>114.444444</v>
      </c>
      <c r="D185">
        <v>106.88888900000001</v>
      </c>
      <c r="E185">
        <v>108.777778</v>
      </c>
      <c r="F185">
        <v>3.3333330000000001</v>
      </c>
      <c r="G185">
        <v>2.1111110000000002</v>
      </c>
      <c r="H185">
        <v>3.3333330000000001</v>
      </c>
      <c r="I185">
        <v>2.9126210792723146</v>
      </c>
      <c r="J185">
        <v>1.9750518690488026</v>
      </c>
      <c r="K185">
        <v>3.0643510662628173</v>
      </c>
      <c r="L185">
        <v>110.037037</v>
      </c>
      <c r="M185">
        <v>3.9320354476172668</v>
      </c>
      <c r="N185">
        <v>2.6506746715279781</v>
      </c>
      <c r="O185">
        <v>0.59000434376400823</v>
      </c>
      <c r="S185">
        <f t="shared" si="46"/>
        <v>0.17203867165228379</v>
      </c>
      <c r="T185">
        <f t="shared" si="46"/>
        <v>0.11665963087804331</v>
      </c>
      <c r="U185">
        <f t="shared" si="46"/>
        <v>0.18100084857170168</v>
      </c>
      <c r="W185">
        <f t="shared" si="47"/>
        <v>0.15656638370067624</v>
      </c>
      <c r="X185">
        <f t="shared" si="48"/>
        <v>3.4849560175399384E-2</v>
      </c>
    </row>
    <row r="186" spans="1:35" x14ac:dyDescent="0.2">
      <c r="B186" t="s">
        <v>16</v>
      </c>
      <c r="C186">
        <v>132.66666699999999</v>
      </c>
      <c r="D186">
        <v>113.555556</v>
      </c>
      <c r="E186">
        <v>109.11111099999999</v>
      </c>
      <c r="F186">
        <v>7.6666670000000003</v>
      </c>
      <c r="G186">
        <v>6.3333329999999997</v>
      </c>
      <c r="H186">
        <v>7.3333329999999997</v>
      </c>
      <c r="I186">
        <v>5.7788947090982559</v>
      </c>
      <c r="J186">
        <v>5.5772990975448176</v>
      </c>
      <c r="K186">
        <v>6.7209772980865345</v>
      </c>
      <c r="L186">
        <v>118.44444466666666</v>
      </c>
      <c r="M186">
        <v>12.515669335420291</v>
      </c>
      <c r="N186">
        <v>6.0257237015765357</v>
      </c>
      <c r="O186">
        <v>0.61048617530986116</v>
      </c>
      <c r="S186">
        <f t="shared" si="46"/>
        <v>0.3413397562926595</v>
      </c>
      <c r="T186">
        <f t="shared" si="46"/>
        <v>0.32943218566172516</v>
      </c>
      <c r="U186">
        <f t="shared" si="46"/>
        <v>0.39698538707851527</v>
      </c>
      <c r="W186">
        <f t="shared" si="47"/>
        <v>0.35591910967763329</v>
      </c>
      <c r="X186">
        <f t="shared" si="48"/>
        <v>3.6059352659987033E-2</v>
      </c>
    </row>
    <row r="187" spans="1:35" x14ac:dyDescent="0.2">
      <c r="B187" t="s">
        <v>17</v>
      </c>
      <c r="C187">
        <v>116.222222</v>
      </c>
      <c r="D187">
        <v>110.777778</v>
      </c>
      <c r="E187">
        <v>110.777778</v>
      </c>
      <c r="F187">
        <v>1</v>
      </c>
      <c r="G187">
        <v>1.7777780000000001</v>
      </c>
      <c r="H187">
        <v>2.5555560000000002</v>
      </c>
      <c r="I187">
        <v>0.86042065174076598</v>
      </c>
      <c r="J187">
        <v>1.6048146407125083</v>
      </c>
      <c r="K187">
        <v>2.3069211588627461</v>
      </c>
      <c r="L187">
        <v>112.59259266666668</v>
      </c>
      <c r="M187">
        <v>3.1433512089874647</v>
      </c>
      <c r="N187">
        <v>1.5907188171053399</v>
      </c>
      <c r="O187">
        <v>0.72335326670888178</v>
      </c>
      <c r="S187">
        <f t="shared" si="46"/>
        <v>5.0822136473947434E-2</v>
      </c>
      <c r="T187">
        <f t="shared" si="46"/>
        <v>9.4790970580112321E-2</v>
      </c>
      <c r="U187">
        <f t="shared" si="46"/>
        <v>0.13626202687390074</v>
      </c>
      <c r="W187">
        <f t="shared" si="47"/>
        <v>9.3958377975986829E-2</v>
      </c>
      <c r="X187">
        <f t="shared" si="48"/>
        <v>4.2726029838054728E-2</v>
      </c>
    </row>
    <row r="188" spans="1:35" x14ac:dyDescent="0.2">
      <c r="B188" t="s">
        <v>18</v>
      </c>
      <c r="C188">
        <v>108.222222</v>
      </c>
      <c r="D188">
        <v>104.222222</v>
      </c>
      <c r="E188">
        <v>91.555555999999996</v>
      </c>
      <c r="F188">
        <v>2.1111110000000002</v>
      </c>
      <c r="G188">
        <v>2</v>
      </c>
      <c r="H188">
        <v>4.2222220000000004</v>
      </c>
      <c r="I188">
        <v>1.9507185871678001</v>
      </c>
      <c r="J188">
        <v>1.918976549933852</v>
      </c>
      <c r="K188">
        <v>4.6116502203317955</v>
      </c>
      <c r="L188">
        <v>101.33333333333333</v>
      </c>
      <c r="M188">
        <v>8.7007871589406598</v>
      </c>
      <c r="N188">
        <v>2.8271151191444823</v>
      </c>
      <c r="O188">
        <v>1.5455342230954159</v>
      </c>
      <c r="S188">
        <f t="shared" si="46"/>
        <v>0.1152223462543963</v>
      </c>
      <c r="T188">
        <f t="shared" si="46"/>
        <v>0.11334745152122006</v>
      </c>
      <c r="U188">
        <f t="shared" si="46"/>
        <v>0.27239457397220423</v>
      </c>
      <c r="W188">
        <f t="shared" si="47"/>
        <v>0.1669881239159402</v>
      </c>
      <c r="X188">
        <f t="shared" si="48"/>
        <v>9.1289476899930166E-2</v>
      </c>
    </row>
    <row r="189" spans="1:35" x14ac:dyDescent="0.2">
      <c r="B189" t="s">
        <v>19</v>
      </c>
      <c r="C189">
        <v>110.444444</v>
      </c>
      <c r="D189">
        <v>120.88888900000001</v>
      </c>
      <c r="E189">
        <v>98</v>
      </c>
      <c r="F189">
        <v>6.8888889999999998</v>
      </c>
      <c r="G189">
        <v>6.3333329999999997</v>
      </c>
      <c r="H189">
        <v>10.777778</v>
      </c>
      <c r="I189">
        <v>6.2374246729876237</v>
      </c>
      <c r="J189">
        <v>5.2389703076847693</v>
      </c>
      <c r="K189">
        <v>10.997732653061224</v>
      </c>
      <c r="L189">
        <v>109.77777766666668</v>
      </c>
      <c r="M189">
        <v>11.458998338143543</v>
      </c>
      <c r="N189">
        <v>7.4913758779112056</v>
      </c>
      <c r="O189">
        <v>3.0773578205789467</v>
      </c>
      <c r="S189">
        <f t="shared" si="46"/>
        <v>0.36842356972162948</v>
      </c>
      <c r="T189">
        <f t="shared" si="46"/>
        <v>0.30944824885529743</v>
      </c>
      <c r="U189">
        <f t="shared" si="46"/>
        <v>0.64959885454523425</v>
      </c>
      <c r="W189">
        <f t="shared" si="47"/>
        <v>0.44249022437405366</v>
      </c>
      <c r="X189">
        <f t="shared" si="48"/>
        <v>0.18176911353791342</v>
      </c>
    </row>
    <row r="190" spans="1:35" x14ac:dyDescent="0.2">
      <c r="B190" t="s">
        <v>20</v>
      </c>
      <c r="C190">
        <v>108.555556</v>
      </c>
      <c r="D190">
        <v>113.666667</v>
      </c>
      <c r="E190">
        <v>101</v>
      </c>
      <c r="F190">
        <v>2.6666669999999999</v>
      </c>
      <c r="G190">
        <v>1.7777780000000001</v>
      </c>
      <c r="H190">
        <v>4</v>
      </c>
      <c r="I190">
        <v>2.4564997852343917</v>
      </c>
      <c r="J190">
        <v>1.5640275613958137</v>
      </c>
      <c r="K190">
        <v>3.9603960396039604</v>
      </c>
      <c r="L190">
        <v>107.740741</v>
      </c>
      <c r="M190">
        <v>6.3725235060680534</v>
      </c>
      <c r="N190">
        <v>2.6603077954113883</v>
      </c>
      <c r="O190">
        <v>1.2111146723562711</v>
      </c>
      <c r="S190">
        <f t="shared" si="46"/>
        <v>0.14509713020116924</v>
      </c>
      <c r="T190">
        <f t="shared" si="46"/>
        <v>9.2381815817017085E-2</v>
      </c>
      <c r="U190">
        <f t="shared" si="46"/>
        <v>0.23392719317977886</v>
      </c>
      <c r="W190">
        <f t="shared" si="47"/>
        <v>0.15713537973265504</v>
      </c>
      <c r="X190">
        <f t="shared" si="48"/>
        <v>7.1536445620595412E-2</v>
      </c>
    </row>
    <row r="191" spans="1:35" x14ac:dyDescent="0.2">
      <c r="B191" t="s">
        <v>22</v>
      </c>
      <c r="C191">
        <v>93.666667000000004</v>
      </c>
      <c r="D191">
        <v>92.333332999999996</v>
      </c>
      <c r="E191">
        <v>60.666666999999997</v>
      </c>
      <c r="F191">
        <v>0.88888900000000004</v>
      </c>
      <c r="G191">
        <v>0.222222</v>
      </c>
      <c r="H191">
        <v>1.3333330000000001</v>
      </c>
      <c r="I191">
        <v>0.94899181156942425</v>
      </c>
      <c r="J191">
        <v>0.24067364707824421</v>
      </c>
      <c r="K191">
        <v>2.1978016362758157</v>
      </c>
      <c r="L191">
        <v>82.222222333333335</v>
      </c>
      <c r="M191">
        <v>18.679558859490953</v>
      </c>
      <c r="N191">
        <v>1.1291556983078281</v>
      </c>
      <c r="O191">
        <v>0.99092470000936417</v>
      </c>
      <c r="S191">
        <f t="shared" si="46"/>
        <v>5.6053735184834828E-2</v>
      </c>
      <c r="T191">
        <f t="shared" si="46"/>
        <v>1.4215777960171976E-2</v>
      </c>
      <c r="U191">
        <f t="shared" si="46"/>
        <v>0.12981670590483152</v>
      </c>
      <c r="W191">
        <f t="shared" si="47"/>
        <v>6.6695406349946099E-2</v>
      </c>
      <c r="X191">
        <f t="shared" si="48"/>
        <v>5.8530569015740511E-2</v>
      </c>
    </row>
    <row r="192" spans="1:35" x14ac:dyDescent="0.2">
      <c r="B192" s="12" t="s">
        <v>42</v>
      </c>
      <c r="C192">
        <v>122.555556</v>
      </c>
      <c r="D192">
        <v>126.88888900000001</v>
      </c>
      <c r="E192">
        <v>124.666667</v>
      </c>
      <c r="F192">
        <v>25.555555999999999</v>
      </c>
      <c r="G192">
        <v>17.777778000000001</v>
      </c>
      <c r="H192">
        <v>17.444444000000001</v>
      </c>
      <c r="I192">
        <v>20.852221501895844</v>
      </c>
      <c r="J192">
        <v>14.010508043773637</v>
      </c>
      <c r="K192">
        <v>13.992869481302488</v>
      </c>
      <c r="L192">
        <v>124.703704</v>
      </c>
      <c r="M192">
        <v>2.1669039034414181</v>
      </c>
      <c r="N192">
        <v>16.285199675657324</v>
      </c>
      <c r="O192">
        <v>3.9551667538456221</v>
      </c>
      <c r="S192">
        <f t="shared" si="46"/>
        <v>1.2316701659941358</v>
      </c>
      <c r="T192">
        <f t="shared" si="46"/>
        <v>0.82755330247992709</v>
      </c>
      <c r="U192">
        <f t="shared" si="46"/>
        <v>0.82651145227875</v>
      </c>
      <c r="W192">
        <f t="shared" si="47"/>
        <v>0.96191164025093767</v>
      </c>
      <c r="X192">
        <f t="shared" si="48"/>
        <v>0.23361831696448457</v>
      </c>
    </row>
    <row r="193" spans="1:24" x14ac:dyDescent="0.2">
      <c r="B193" s="12" t="s">
        <v>43</v>
      </c>
      <c r="C193">
        <v>126</v>
      </c>
      <c r="D193">
        <v>131.88888900000001</v>
      </c>
      <c r="E193">
        <v>116.444444</v>
      </c>
      <c r="F193">
        <v>26.888888999999999</v>
      </c>
      <c r="G193">
        <v>19.333333</v>
      </c>
      <c r="H193">
        <v>21.111111000000001</v>
      </c>
      <c r="I193">
        <v>21.340388095238094</v>
      </c>
      <c r="J193">
        <v>14.658803441736476</v>
      </c>
      <c r="K193">
        <v>18.129770966144164</v>
      </c>
      <c r="L193">
        <v>124.77777766666668</v>
      </c>
      <c r="M193">
        <v>7.7944269137361761</v>
      </c>
      <c r="N193">
        <v>18.04298750103958</v>
      </c>
      <c r="O193">
        <v>3.3416376071978133</v>
      </c>
      <c r="S193">
        <f t="shared" si="46"/>
        <v>1.2605045148427694</v>
      </c>
      <c r="T193">
        <f t="shared" si="46"/>
        <v>0.86584591798612276</v>
      </c>
      <c r="U193">
        <f t="shared" si="46"/>
        <v>1.070864224863344</v>
      </c>
      <c r="W193">
        <f t="shared" si="47"/>
        <v>1.0657382192307454</v>
      </c>
      <c r="X193">
        <f t="shared" si="48"/>
        <v>0.19737922628413324</v>
      </c>
    </row>
    <row r="194" spans="1:24" x14ac:dyDescent="0.2">
      <c r="B194" s="12" t="s">
        <v>44</v>
      </c>
      <c r="C194">
        <v>120.222222</v>
      </c>
      <c r="D194">
        <v>130.77777800000001</v>
      </c>
      <c r="E194">
        <v>133.444444</v>
      </c>
      <c r="F194">
        <v>29.111111000000001</v>
      </c>
      <c r="G194">
        <v>22.222221999999999</v>
      </c>
      <c r="H194">
        <v>25.444444000000001</v>
      </c>
      <c r="I194">
        <v>24.214417697254007</v>
      </c>
      <c r="J194">
        <v>16.992353242154028</v>
      </c>
      <c r="K194">
        <v>19.067443527285409</v>
      </c>
      <c r="L194">
        <v>128.14814799999999</v>
      </c>
      <c r="M194">
        <v>6.992353259597345</v>
      </c>
      <c r="N194">
        <v>20.091404822231144</v>
      </c>
      <c r="O194">
        <v>3.7183230492474593</v>
      </c>
      <c r="S194">
        <f t="shared" si="46"/>
        <v>1.430263718516352</v>
      </c>
      <c r="T194">
        <f t="shared" si="46"/>
        <v>1.0036808086127429</v>
      </c>
      <c r="U194">
        <f t="shared" si="46"/>
        <v>1.1262493702265841</v>
      </c>
      <c r="W194">
        <f t="shared" si="47"/>
        <v>1.1867312991185597</v>
      </c>
      <c r="X194">
        <f t="shared" si="48"/>
        <v>0.21962876074714791</v>
      </c>
    </row>
    <row r="195" spans="1:24" ht="16" thickBot="1" x14ac:dyDescent="0.25">
      <c r="B195" s="13" t="s">
        <v>45</v>
      </c>
      <c r="C195">
        <v>136.11111099999999</v>
      </c>
      <c r="D195">
        <v>135</v>
      </c>
      <c r="E195">
        <v>130.66666699999999</v>
      </c>
      <c r="F195">
        <v>27.333333</v>
      </c>
      <c r="G195">
        <v>22.666667</v>
      </c>
      <c r="H195">
        <v>24.555555999999999</v>
      </c>
      <c r="I195">
        <v>20.081632424556435</v>
      </c>
      <c r="J195">
        <v>16.790123703703706</v>
      </c>
      <c r="K195">
        <v>18.792517298998682</v>
      </c>
      <c r="L195">
        <v>133.925926</v>
      </c>
      <c r="M195">
        <v>2.8767549140283424</v>
      </c>
      <c r="N195">
        <v>18.554757809086276</v>
      </c>
      <c r="O195">
        <v>1.6585851187517564</v>
      </c>
      <c r="S195">
        <f t="shared" si="46"/>
        <v>1.1861540766549925</v>
      </c>
      <c r="T195">
        <f t="shared" si="46"/>
        <v>0.99173579406504209</v>
      </c>
      <c r="U195">
        <f t="shared" si="46"/>
        <v>1.1100104081956432</v>
      </c>
      <c r="W195">
        <f t="shared" si="47"/>
        <v>1.0959667596385592</v>
      </c>
      <c r="X195">
        <f t="shared" si="48"/>
        <v>9.796701077353856E-2</v>
      </c>
    </row>
    <row r="197" spans="1:24" ht="16" thickBot="1" x14ac:dyDescent="0.25">
      <c r="A197" t="s">
        <v>46</v>
      </c>
      <c r="C197" t="s">
        <v>68</v>
      </c>
      <c r="F197" t="s">
        <v>25</v>
      </c>
      <c r="I197" t="s">
        <v>69</v>
      </c>
      <c r="L197" t="s">
        <v>7</v>
      </c>
      <c r="M197" t="s">
        <v>3</v>
      </c>
      <c r="S197" t="s">
        <v>6</v>
      </c>
      <c r="W197" t="s">
        <v>7</v>
      </c>
      <c r="X197" t="s">
        <v>3</v>
      </c>
    </row>
    <row r="198" spans="1:24" x14ac:dyDescent="0.2">
      <c r="A198">
        <v>20190212</v>
      </c>
      <c r="B198" s="10" t="s">
        <v>9</v>
      </c>
      <c r="C198">
        <v>69.444444000000004</v>
      </c>
      <c r="D198">
        <v>57.555556000000003</v>
      </c>
      <c r="E198">
        <v>98.111110999999994</v>
      </c>
      <c r="F198">
        <v>27.666667</v>
      </c>
      <c r="G198">
        <v>19.777778000000001</v>
      </c>
      <c r="H198">
        <v>44.555556000000003</v>
      </c>
      <c r="I198">
        <v>39.840000734976009</v>
      </c>
      <c r="J198">
        <v>34.362934483683901</v>
      </c>
      <c r="K198">
        <v>45.413364037840736</v>
      </c>
      <c r="L198">
        <v>39.872099752166882</v>
      </c>
      <c r="M198">
        <v>5.5252847069651851</v>
      </c>
      <c r="S198">
        <f>I198/$L$198</f>
        <v>0.99919495041920559</v>
      </c>
      <c r="T198">
        <f>J198/$L$198</f>
        <v>0.86182906586996133</v>
      </c>
      <c r="U198">
        <f>K198/$L$198</f>
        <v>1.1389759837108331</v>
      </c>
      <c r="W198">
        <f>AVERAGE(S198:U198)</f>
        <v>1</v>
      </c>
      <c r="X198">
        <f>STDEV(S198:U198)</f>
        <v>0.13857521277556972</v>
      </c>
    </row>
    <row r="199" spans="1:24" x14ac:dyDescent="0.2">
      <c r="A199" t="s">
        <v>70</v>
      </c>
      <c r="B199" s="11" t="s">
        <v>11</v>
      </c>
      <c r="C199">
        <v>59.888888999999999</v>
      </c>
      <c r="D199">
        <v>71.333332999999996</v>
      </c>
      <c r="E199">
        <v>79</v>
      </c>
      <c r="F199">
        <v>24.888888999999999</v>
      </c>
      <c r="G199">
        <v>32.888888999999999</v>
      </c>
      <c r="H199">
        <v>37.111111000000001</v>
      </c>
      <c r="I199">
        <v>41.558441666867452</v>
      </c>
      <c r="J199">
        <v>46.105919374326724</v>
      </c>
      <c r="K199">
        <v>46.97608987341772</v>
      </c>
      <c r="L199">
        <v>44.880150304870632</v>
      </c>
      <c r="M199">
        <v>2.9094003473586452</v>
      </c>
      <c r="S199">
        <f t="shared" ref="S199:U213" si="49">I199/$L$198</f>
        <v>1.0422937824991001</v>
      </c>
      <c r="T199">
        <f t="shared" si="49"/>
        <v>1.1563454059582368</v>
      </c>
      <c r="U199">
        <f t="shared" si="49"/>
        <v>1.1781694509546057</v>
      </c>
      <c r="W199">
        <f>AVERAGE(S199:U199)</f>
        <v>1.1256028798039808</v>
      </c>
      <c r="X199">
        <f>STDEV(S199:U199)</f>
        <v>7.2968325356393166E-2</v>
      </c>
    </row>
    <row r="200" spans="1:24" x14ac:dyDescent="0.2">
      <c r="B200" s="11" t="s">
        <v>54</v>
      </c>
    </row>
    <row r="201" spans="1:24" x14ac:dyDescent="0.2">
      <c r="B201" t="s">
        <v>14</v>
      </c>
      <c r="C201">
        <v>59.444443999999997</v>
      </c>
      <c r="D201">
        <v>68</v>
      </c>
      <c r="E201">
        <v>62.888888999999999</v>
      </c>
      <c r="F201">
        <v>9.6666670000000003</v>
      </c>
      <c r="G201">
        <v>7.6666670000000003</v>
      </c>
      <c r="H201">
        <v>10.666667</v>
      </c>
      <c r="I201">
        <v>16.261682925320994</v>
      </c>
      <c r="J201">
        <v>11.274510294117647</v>
      </c>
      <c r="K201">
        <v>16.961131242118142</v>
      </c>
      <c r="L201">
        <v>14.832441487185596</v>
      </c>
      <c r="M201">
        <v>3.1010422067301784</v>
      </c>
      <c r="S201">
        <f t="shared" si="49"/>
        <v>0.40784616376861965</v>
      </c>
      <c r="T201">
        <f t="shared" si="49"/>
        <v>0.2827669062877714</v>
      </c>
      <c r="U201">
        <f t="shared" si="49"/>
        <v>0.42538846329998903</v>
      </c>
      <c r="W201">
        <f t="shared" ref="W201:W213" si="50">AVERAGE(S201:U201)</f>
        <v>0.3720005111187934</v>
      </c>
      <c r="X201">
        <f t="shared" ref="X201:X213" si="51">STDEV(S201:U201)</f>
        <v>7.7774740382506313E-2</v>
      </c>
    </row>
    <row r="202" spans="1:24" x14ac:dyDescent="0.2">
      <c r="B202" t="s">
        <v>15</v>
      </c>
      <c r="C202">
        <v>56.333333000000003</v>
      </c>
      <c r="D202">
        <v>54.444443999999997</v>
      </c>
      <c r="E202">
        <v>52.333333000000003</v>
      </c>
      <c r="F202">
        <v>8.5555559999999993</v>
      </c>
      <c r="G202">
        <v>8.6666670000000003</v>
      </c>
      <c r="H202">
        <v>9.2222220000000004</v>
      </c>
      <c r="I202">
        <v>15.187377604659035</v>
      </c>
      <c r="J202">
        <v>15.918368089129537</v>
      </c>
      <c r="K202">
        <v>17.622080367019617</v>
      </c>
      <c r="L202">
        <v>16.242608686936062</v>
      </c>
      <c r="M202">
        <v>1.2493171571747177</v>
      </c>
      <c r="S202">
        <f t="shared" si="49"/>
        <v>0.38090237782959158</v>
      </c>
      <c r="T202">
        <f t="shared" si="49"/>
        <v>0.3992357610477848</v>
      </c>
      <c r="U202">
        <f t="shared" si="49"/>
        <v>0.44196519562684755</v>
      </c>
      <c r="W202">
        <f t="shared" si="50"/>
        <v>0.40736777816807468</v>
      </c>
      <c r="X202">
        <f t="shared" si="51"/>
        <v>3.1333116764355497E-2</v>
      </c>
    </row>
    <row r="203" spans="1:24" x14ac:dyDescent="0.2">
      <c r="B203">
        <v>1827</v>
      </c>
      <c r="C203">
        <v>57.666666999999997</v>
      </c>
      <c r="D203">
        <v>54.111111000000001</v>
      </c>
      <c r="E203">
        <v>53.777777999999998</v>
      </c>
      <c r="F203">
        <v>10.555555999999999</v>
      </c>
      <c r="G203">
        <v>11.222222</v>
      </c>
      <c r="H203">
        <v>9.7777779999999996</v>
      </c>
      <c r="I203">
        <v>18.304432264136231</v>
      </c>
      <c r="J203">
        <v>20.739219344433714</v>
      </c>
      <c r="K203">
        <v>18.181818519909839</v>
      </c>
      <c r="L203">
        <v>19.07515670949326</v>
      </c>
      <c r="M203">
        <v>1.4424239572060593</v>
      </c>
      <c r="S203">
        <f t="shared" si="49"/>
        <v>0.45907871363462521</v>
      </c>
      <c r="T203">
        <f t="shared" si="49"/>
        <v>0.52014364614210273</v>
      </c>
      <c r="U203">
        <f t="shared" si="49"/>
        <v>0.45600353713304836</v>
      </c>
      <c r="W203">
        <f t="shared" si="50"/>
        <v>0.47840863230325881</v>
      </c>
      <c r="X203">
        <f t="shared" si="51"/>
        <v>3.6176272786528678E-2</v>
      </c>
    </row>
    <row r="204" spans="1:24" x14ac:dyDescent="0.2">
      <c r="B204" t="s">
        <v>16</v>
      </c>
      <c r="C204">
        <v>50.111111000000001</v>
      </c>
      <c r="D204">
        <v>54.444443999999997</v>
      </c>
      <c r="E204">
        <v>53</v>
      </c>
      <c r="F204">
        <v>4.8888889999999998</v>
      </c>
      <c r="G204">
        <v>6.7777779999999996</v>
      </c>
      <c r="H204">
        <v>4.7777779999999996</v>
      </c>
      <c r="I204">
        <v>9.7560978043372444</v>
      </c>
      <c r="J204">
        <v>12.448980101624327</v>
      </c>
      <c r="K204">
        <v>9.0146754716981121</v>
      </c>
      <c r="L204">
        <v>10.406584459219895</v>
      </c>
      <c r="M204">
        <v>1.8071972053205658</v>
      </c>
      <c r="S204">
        <f t="shared" si="49"/>
        <v>0.24468482635673183</v>
      </c>
      <c r="T204">
        <f t="shared" si="49"/>
        <v>0.31222283699638309</v>
      </c>
      <c r="U204">
        <f t="shared" si="49"/>
        <v>0.22608981036189854</v>
      </c>
      <c r="W204">
        <f t="shared" si="50"/>
        <v>0.2609991579050045</v>
      </c>
      <c r="X204">
        <f t="shared" si="51"/>
        <v>4.5324856642955068E-2</v>
      </c>
    </row>
    <row r="205" spans="1:24" x14ac:dyDescent="0.2">
      <c r="B205" t="s">
        <v>17</v>
      </c>
      <c r="C205">
        <v>53.666666999999997</v>
      </c>
      <c r="D205">
        <v>58.555556000000003</v>
      </c>
      <c r="E205">
        <v>54.666666999999997</v>
      </c>
      <c r="F205">
        <v>8.3333329999999997</v>
      </c>
      <c r="G205">
        <v>9.2222220000000004</v>
      </c>
      <c r="H205">
        <v>7.4444439999999998</v>
      </c>
      <c r="I205">
        <v>15.527949592994103</v>
      </c>
      <c r="J205">
        <v>15.749525117650661</v>
      </c>
      <c r="K205">
        <v>13.617885282817774</v>
      </c>
      <c r="L205">
        <v>14.965119997820844</v>
      </c>
      <c r="M205">
        <v>1.1719876113952037</v>
      </c>
      <c r="S205">
        <f t="shared" si="49"/>
        <v>0.38944398939386743</v>
      </c>
      <c r="T205">
        <f t="shared" si="49"/>
        <v>0.39500114655473445</v>
      </c>
      <c r="U205">
        <f t="shared" si="49"/>
        <v>0.34153920579709873</v>
      </c>
      <c r="W205">
        <f t="shared" si="50"/>
        <v>0.37532811391523352</v>
      </c>
      <c r="X205">
        <f t="shared" si="51"/>
        <v>2.9393676748400512E-2</v>
      </c>
    </row>
    <row r="206" spans="1:24" x14ac:dyDescent="0.2">
      <c r="B206" t="s">
        <v>18</v>
      </c>
      <c r="C206">
        <v>53.333333000000003</v>
      </c>
      <c r="D206">
        <v>55.111111000000001</v>
      </c>
      <c r="E206">
        <v>57.444443999999997</v>
      </c>
      <c r="F206">
        <v>5</v>
      </c>
      <c r="G206">
        <v>8.1111109999999993</v>
      </c>
      <c r="H206">
        <v>8.7777779999999996</v>
      </c>
      <c r="I206">
        <v>9.3750000585937485</v>
      </c>
      <c r="J206">
        <v>14.717741763543831</v>
      </c>
      <c r="K206">
        <v>15.280464721705723</v>
      </c>
      <c r="L206">
        <v>13.1244021812811</v>
      </c>
      <c r="M206">
        <v>3.2592447729681093</v>
      </c>
      <c r="S206">
        <f t="shared" si="49"/>
        <v>0.23512682093157777</v>
      </c>
      <c r="T206">
        <f t="shared" si="49"/>
        <v>0.36912381978940006</v>
      </c>
      <c r="U206">
        <f t="shared" si="49"/>
        <v>0.38323702079109323</v>
      </c>
      <c r="W206">
        <f t="shared" si="50"/>
        <v>0.32916255383735699</v>
      </c>
      <c r="X206">
        <f t="shared" si="51"/>
        <v>8.1742491447067231E-2</v>
      </c>
    </row>
    <row r="207" spans="1:24" x14ac:dyDescent="0.2">
      <c r="B207" t="s">
        <v>19</v>
      </c>
      <c r="C207">
        <v>65.444444000000004</v>
      </c>
      <c r="D207">
        <v>50.444443999999997</v>
      </c>
      <c r="E207">
        <v>51.222222000000002</v>
      </c>
      <c r="F207">
        <v>10.333333</v>
      </c>
      <c r="G207">
        <v>10.444444000000001</v>
      </c>
      <c r="H207">
        <v>8.4444440000000007</v>
      </c>
      <c r="I207">
        <v>15.789473282101685</v>
      </c>
      <c r="J207">
        <v>20.704845116342248</v>
      </c>
      <c r="K207">
        <v>16.485899420763122</v>
      </c>
      <c r="L207">
        <v>17.660072606402352</v>
      </c>
      <c r="M207">
        <v>2.6597428577997877</v>
      </c>
      <c r="S207">
        <f t="shared" si="49"/>
        <v>0.39600305427214411</v>
      </c>
      <c r="T207">
        <f t="shared" si="49"/>
        <v>0.5192815338303578</v>
      </c>
      <c r="U207">
        <f t="shared" si="49"/>
        <v>0.41346955698933768</v>
      </c>
      <c r="W207">
        <f t="shared" si="50"/>
        <v>0.44291804836394655</v>
      </c>
      <c r="X207">
        <f t="shared" si="51"/>
        <v>6.6706867065742068E-2</v>
      </c>
    </row>
    <row r="208" spans="1:24" x14ac:dyDescent="0.2">
      <c r="B208" t="s">
        <v>20</v>
      </c>
      <c r="C208">
        <v>63.777777999999998</v>
      </c>
      <c r="D208">
        <v>58.777777999999998</v>
      </c>
      <c r="E208">
        <v>54.888888999999999</v>
      </c>
      <c r="F208">
        <v>7.2222220000000004</v>
      </c>
      <c r="G208">
        <v>5.3333329999999997</v>
      </c>
      <c r="H208">
        <v>4.4444439999999998</v>
      </c>
      <c r="I208">
        <v>11.324041423958045</v>
      </c>
      <c r="J208">
        <v>9.0737234061484919</v>
      </c>
      <c r="K208">
        <v>8.0971651657952108</v>
      </c>
      <c r="L208">
        <v>9.4983099986339159</v>
      </c>
      <c r="M208">
        <v>1.6548075197020717</v>
      </c>
      <c r="S208">
        <f t="shared" si="49"/>
        <v>0.28400915663696968</v>
      </c>
      <c r="T208">
        <f t="shared" si="49"/>
        <v>0.22757074401769806</v>
      </c>
      <c r="U208">
        <f t="shared" si="49"/>
        <v>0.20307847382316913</v>
      </c>
      <c r="W208">
        <f t="shared" si="50"/>
        <v>0.23821945815927895</v>
      </c>
      <c r="X208">
        <f t="shared" si="51"/>
        <v>4.1502893752470321E-2</v>
      </c>
    </row>
    <row r="209" spans="1:24" x14ac:dyDescent="0.2">
      <c r="B209" t="s">
        <v>22</v>
      </c>
      <c r="C209">
        <v>50.111111000000001</v>
      </c>
      <c r="D209">
        <v>54.111111000000001</v>
      </c>
      <c r="E209">
        <v>52.111111000000001</v>
      </c>
      <c r="F209">
        <v>3.6666669999999999</v>
      </c>
      <c r="G209">
        <v>3.5555560000000002</v>
      </c>
      <c r="H209">
        <v>3.4444439999999998</v>
      </c>
      <c r="I209">
        <v>7.3170738521442873</v>
      </c>
      <c r="J209">
        <v>6.5708427239647689</v>
      </c>
      <c r="K209">
        <v>6.6098072635603566</v>
      </c>
      <c r="L209">
        <v>6.8325746132231373</v>
      </c>
      <c r="M209">
        <v>0.42004070424526757</v>
      </c>
      <c r="S209">
        <f t="shared" si="49"/>
        <v>0.18351363227984085</v>
      </c>
      <c r="T209">
        <f t="shared" si="49"/>
        <v>0.16479801075958311</v>
      </c>
      <c r="U209">
        <f t="shared" si="49"/>
        <v>0.16577524897472051</v>
      </c>
      <c r="W209">
        <f t="shared" si="50"/>
        <v>0.17136229733804817</v>
      </c>
      <c r="X209">
        <f t="shared" si="51"/>
        <v>1.0534702382270002E-2</v>
      </c>
    </row>
    <row r="210" spans="1:24" x14ac:dyDescent="0.2">
      <c r="B210" s="12" t="s">
        <v>42</v>
      </c>
      <c r="C210">
        <v>72.555555999999996</v>
      </c>
      <c r="D210">
        <v>52.111111000000001</v>
      </c>
      <c r="E210">
        <v>57.333333000000003</v>
      </c>
      <c r="F210">
        <v>28.222221999999999</v>
      </c>
      <c r="G210">
        <v>19.777778000000001</v>
      </c>
      <c r="H210">
        <v>22.555555999999999</v>
      </c>
      <c r="I210">
        <v>38.89739608638655</v>
      </c>
      <c r="J210">
        <v>37.953092191797637</v>
      </c>
      <c r="K210">
        <v>39.341086275238865</v>
      </c>
      <c r="L210">
        <v>38.73052485114102</v>
      </c>
      <c r="M210">
        <v>0.70888391206289014</v>
      </c>
      <c r="S210">
        <f t="shared" si="49"/>
        <v>0.97555424289568893</v>
      </c>
      <c r="T210">
        <f t="shared" si="49"/>
        <v>0.95187091795272316</v>
      </c>
      <c r="U210">
        <f t="shared" si="49"/>
        <v>0.98668207894170012</v>
      </c>
      <c r="W210">
        <f t="shared" si="50"/>
        <v>0.9713690799300374</v>
      </c>
      <c r="X210">
        <f t="shared" si="51"/>
        <v>1.7778946091850149E-2</v>
      </c>
    </row>
    <row r="211" spans="1:24" x14ac:dyDescent="0.2">
      <c r="B211" s="12" t="s">
        <v>43</v>
      </c>
      <c r="C211">
        <v>80.666667000000004</v>
      </c>
      <c r="D211">
        <v>63.222222000000002</v>
      </c>
      <c r="E211">
        <v>63.666666999999997</v>
      </c>
      <c r="F211">
        <v>35.777777999999998</v>
      </c>
      <c r="G211">
        <v>28.888888999999999</v>
      </c>
      <c r="H211">
        <v>27.666667</v>
      </c>
      <c r="I211">
        <v>44.352617172096622</v>
      </c>
      <c r="J211">
        <v>45.694200687853076</v>
      </c>
      <c r="K211">
        <v>43.455497678243468</v>
      </c>
      <c r="L211">
        <v>44.500771846064389</v>
      </c>
      <c r="M211">
        <v>1.1266810315582976</v>
      </c>
      <c r="S211">
        <f t="shared" si="49"/>
        <v>1.1123722464525145</v>
      </c>
      <c r="T211">
        <f t="shared" si="49"/>
        <v>1.1460194213967823</v>
      </c>
      <c r="U211">
        <f t="shared" si="49"/>
        <v>1.0898723154373591</v>
      </c>
      <c r="W211">
        <f t="shared" si="50"/>
        <v>1.1160879944288853</v>
      </c>
      <c r="X211">
        <f t="shared" si="51"/>
        <v>2.8257378933167192E-2</v>
      </c>
    </row>
    <row r="212" spans="1:24" x14ac:dyDescent="0.2">
      <c r="B212" s="12" t="s">
        <v>44</v>
      </c>
      <c r="C212">
        <v>60.555556000000003</v>
      </c>
      <c r="D212">
        <v>50.222222000000002</v>
      </c>
      <c r="E212">
        <v>57.111111000000001</v>
      </c>
      <c r="F212">
        <v>20.666667</v>
      </c>
      <c r="G212">
        <v>20.555555999999999</v>
      </c>
      <c r="H212">
        <v>24</v>
      </c>
      <c r="I212">
        <v>34.128440666947228</v>
      </c>
      <c r="J212">
        <v>40.929204605881431</v>
      </c>
      <c r="K212">
        <v>42.02334638525943</v>
      </c>
      <c r="L212">
        <v>39.026997219362698</v>
      </c>
      <c r="M212">
        <v>4.2774032754995392</v>
      </c>
      <c r="S212">
        <f t="shared" si="49"/>
        <v>0.85594791543659521</v>
      </c>
      <c r="T212">
        <f t="shared" si="49"/>
        <v>1.0265123948897901</v>
      </c>
      <c r="U212">
        <f t="shared" si="49"/>
        <v>1.0539536830631959</v>
      </c>
      <c r="W212">
        <f t="shared" si="50"/>
        <v>0.9788046644631937</v>
      </c>
      <c r="X212">
        <f t="shared" si="51"/>
        <v>0.10727810429063538</v>
      </c>
    </row>
    <row r="213" spans="1:24" ht="16" thickBot="1" x14ac:dyDescent="0.25">
      <c r="B213" s="13" t="s">
        <v>45</v>
      </c>
      <c r="C213">
        <v>82</v>
      </c>
      <c r="D213">
        <v>72.888889000000006</v>
      </c>
      <c r="E213">
        <v>72.111110999999994</v>
      </c>
      <c r="F213">
        <v>26.444444000000001</v>
      </c>
      <c r="G213">
        <v>29.444444000000001</v>
      </c>
      <c r="H213">
        <v>29.111111000000001</v>
      </c>
      <c r="I213">
        <v>32.249321951219514</v>
      </c>
      <c r="J213">
        <v>40.396340792078746</v>
      </c>
      <c r="K213">
        <v>40.369799599953474</v>
      </c>
      <c r="L213">
        <v>37.671820781083909</v>
      </c>
      <c r="M213">
        <v>4.6960404894582117</v>
      </c>
      <c r="S213">
        <f t="shared" si="49"/>
        <v>0.80881925335439342</v>
      </c>
      <c r="T213">
        <f t="shared" si="49"/>
        <v>1.0131480670235675</v>
      </c>
      <c r="U213">
        <f t="shared" si="49"/>
        <v>1.0124824087740587</v>
      </c>
      <c r="W213">
        <f t="shared" si="50"/>
        <v>0.94481657638400662</v>
      </c>
      <c r="X213">
        <f t="shared" si="51"/>
        <v>0.11777760686413012</v>
      </c>
    </row>
    <row r="215" spans="1:24" x14ac:dyDescent="0.2">
      <c r="A215" t="s">
        <v>46</v>
      </c>
    </row>
    <row r="216" spans="1:24" x14ac:dyDescent="0.2">
      <c r="A216">
        <v>20190215</v>
      </c>
      <c r="B216" s="14" t="s">
        <v>71</v>
      </c>
    </row>
    <row r="217" spans="1:24" x14ac:dyDescent="0.2">
      <c r="A217" t="s">
        <v>72</v>
      </c>
    </row>
    <row r="220" spans="1:24" s="15" customFormat="1" x14ac:dyDescent="0.2">
      <c r="A220" s="15" t="s">
        <v>73</v>
      </c>
    </row>
    <row r="221" spans="1:24" ht="16" thickBot="1" x14ac:dyDescent="0.25">
      <c r="A221">
        <v>20190225</v>
      </c>
      <c r="B221" s="14"/>
      <c r="C221" s="14" t="s">
        <v>74</v>
      </c>
      <c r="D221" s="16"/>
      <c r="E221" s="16"/>
      <c r="F221" s="17" t="s">
        <v>56</v>
      </c>
      <c r="G221" s="17"/>
      <c r="I221" t="s">
        <v>7</v>
      </c>
      <c r="J221" t="s">
        <v>3</v>
      </c>
      <c r="K221" t="s">
        <v>35</v>
      </c>
      <c r="N221" t="s">
        <v>7</v>
      </c>
      <c r="O221" t="s">
        <v>3</v>
      </c>
      <c r="S221" t="s">
        <v>75</v>
      </c>
      <c r="W221" t="s">
        <v>76</v>
      </c>
      <c r="X221" t="s">
        <v>77</v>
      </c>
    </row>
    <row r="222" spans="1:24" x14ac:dyDescent="0.2">
      <c r="A222" t="s">
        <v>78</v>
      </c>
      <c r="B222" s="10" t="s">
        <v>9</v>
      </c>
      <c r="C222">
        <v>174.22222199999999</v>
      </c>
      <c r="D222">
        <v>172</v>
      </c>
      <c r="E222">
        <v>186.11111099999999</v>
      </c>
      <c r="F222">
        <v>32</v>
      </c>
      <c r="G222">
        <v>34.888888999999999</v>
      </c>
      <c r="H222">
        <v>31.888888999999999</v>
      </c>
      <c r="I222">
        <v>177.44444433333334</v>
      </c>
      <c r="J222" s="8">
        <v>7.5873513815859921</v>
      </c>
      <c r="K222">
        <v>18.36734696220325</v>
      </c>
      <c r="L222">
        <v>20.284237790697674</v>
      </c>
      <c r="M222">
        <v>17.134328428139899</v>
      </c>
      <c r="N222">
        <v>18.595304393680276</v>
      </c>
      <c r="O222" s="18">
        <v>1.5872793361618622</v>
      </c>
      <c r="S222">
        <v>0.98774112933830227</v>
      </c>
      <c r="T222">
        <v>1.0908257999579394</v>
      </c>
      <c r="U222">
        <v>0.92143307070375791</v>
      </c>
      <c r="W222">
        <v>0.99999999999999989</v>
      </c>
      <c r="X222">
        <v>8.5359147801922039E-2</v>
      </c>
    </row>
    <row r="223" spans="1:24" x14ac:dyDescent="0.2">
      <c r="B223" s="11" t="s">
        <v>11</v>
      </c>
      <c r="C223">
        <v>192.33333300000001</v>
      </c>
      <c r="D223">
        <v>201.66666699999999</v>
      </c>
      <c r="E223">
        <v>218.33333300000001</v>
      </c>
      <c r="F223">
        <v>18.222221999999999</v>
      </c>
      <c r="G223">
        <v>22.666667</v>
      </c>
      <c r="H223">
        <v>24.333333</v>
      </c>
      <c r="I223">
        <v>204.11111100000002</v>
      </c>
      <c r="J223" s="8">
        <v>13.171236838347761</v>
      </c>
      <c r="K223">
        <v>9.4742922174597766</v>
      </c>
      <c r="L223">
        <v>11.239669568198893</v>
      </c>
      <c r="M223">
        <v>11.1450380322825</v>
      </c>
      <c r="N223">
        <v>10.61966660598039</v>
      </c>
      <c r="O223" s="18">
        <v>0.99305118161488659</v>
      </c>
      <c r="S223">
        <v>0.50949917338700146</v>
      </c>
      <c r="T223">
        <v>0.60443590114172918</v>
      </c>
      <c r="U223">
        <v>0.59934689942855712</v>
      </c>
      <c r="W223">
        <v>0.57109399131909588</v>
      </c>
      <c r="X223">
        <v>5.3403330248918822E-2</v>
      </c>
    </row>
    <row r="224" spans="1:24" x14ac:dyDescent="0.2">
      <c r="B224" s="19" t="s">
        <v>54</v>
      </c>
      <c r="C224">
        <v>88.888889000000006</v>
      </c>
      <c r="D224">
        <v>91.888889000000006</v>
      </c>
      <c r="E224">
        <v>89.666667000000004</v>
      </c>
      <c r="F224">
        <v>0.222222</v>
      </c>
      <c r="G224">
        <v>0.77777799999999997</v>
      </c>
      <c r="H224">
        <v>0.66666700000000001</v>
      </c>
      <c r="I224">
        <v>90.148148333333339</v>
      </c>
      <c r="J224" s="8">
        <v>1.5568777105985174</v>
      </c>
      <c r="K224">
        <v>0.24999974968750027</v>
      </c>
      <c r="L224">
        <v>0.84643313077819449</v>
      </c>
      <c r="M224">
        <v>0.74349479277511221</v>
      </c>
      <c r="N224">
        <v>0.61330922441360236</v>
      </c>
      <c r="O224" s="18">
        <v>0.31881719868449115</v>
      </c>
      <c r="S224">
        <v>1.3444240782230173E-2</v>
      </c>
      <c r="T224">
        <v>4.5518648840502968E-2</v>
      </c>
      <c r="U224">
        <v>3.9982932090522449E-2</v>
      </c>
      <c r="W224">
        <v>3.2981940571085194E-2</v>
      </c>
      <c r="X224">
        <v>1.7145037904990858E-2</v>
      </c>
    </row>
    <row r="225" spans="1:24" x14ac:dyDescent="0.2">
      <c r="B225" t="s">
        <v>14</v>
      </c>
      <c r="C225">
        <v>101.777778</v>
      </c>
      <c r="D225">
        <v>120.222222</v>
      </c>
      <c r="E225">
        <v>117.555556</v>
      </c>
      <c r="F225">
        <v>1.2222219999999999</v>
      </c>
      <c r="G225">
        <v>1</v>
      </c>
      <c r="H225">
        <v>2</v>
      </c>
      <c r="I225">
        <v>113.18518533333334</v>
      </c>
      <c r="J225" s="8">
        <v>9.9686751095783031</v>
      </c>
      <c r="K225">
        <v>1.2008731414828098</v>
      </c>
      <c r="L225">
        <v>0.83179297750793535</v>
      </c>
      <c r="M225">
        <v>1.7013232449855455</v>
      </c>
      <c r="N225">
        <v>1.2446631213254302</v>
      </c>
      <c r="O225" s="18">
        <v>0.43641596357819396</v>
      </c>
      <c r="S225">
        <v>6.4579375312131676E-2</v>
      </c>
      <c r="T225">
        <v>4.4731345069598596E-2</v>
      </c>
      <c r="U225">
        <v>9.1492089022417414E-2</v>
      </c>
      <c r="W225">
        <v>6.6934269801382562E-2</v>
      </c>
      <c r="X225">
        <v>2.346914868070207E-2</v>
      </c>
    </row>
    <row r="226" spans="1:24" x14ac:dyDescent="0.2">
      <c r="B226" t="s">
        <v>15</v>
      </c>
      <c r="C226">
        <v>74.666667000000004</v>
      </c>
      <c r="D226">
        <v>77.444444000000004</v>
      </c>
      <c r="E226">
        <v>74.555555999999996</v>
      </c>
      <c r="F226">
        <v>0.44444400000000001</v>
      </c>
      <c r="G226">
        <v>0.77777799999999997</v>
      </c>
      <c r="H226">
        <v>0.44444400000000001</v>
      </c>
      <c r="I226">
        <v>75.555555666666663</v>
      </c>
      <c r="J226" s="8">
        <v>1.6367683908953685</v>
      </c>
      <c r="K226">
        <v>0.59523749734268971</v>
      </c>
      <c r="L226">
        <v>1.004304453396295</v>
      </c>
      <c r="M226">
        <v>0.59612458661028567</v>
      </c>
      <c r="N226">
        <v>0.73188884578309021</v>
      </c>
      <c r="O226" s="18">
        <v>0.23591925352818444</v>
      </c>
      <c r="S226">
        <v>3.2010096997658437E-2</v>
      </c>
      <c r="T226">
        <v>5.4008497636511603E-2</v>
      </c>
      <c r="U226">
        <v>3.2057802012258649E-2</v>
      </c>
      <c r="W226">
        <v>3.9358798882142894E-2</v>
      </c>
      <c r="X226">
        <v>1.2687033701280154E-2</v>
      </c>
    </row>
    <row r="227" spans="1:24" x14ac:dyDescent="0.2">
      <c r="B227">
        <v>1827</v>
      </c>
      <c r="C227">
        <v>83</v>
      </c>
      <c r="D227">
        <v>88.444444000000004</v>
      </c>
      <c r="E227">
        <v>83.777777999999998</v>
      </c>
      <c r="F227">
        <v>0.66666700000000001</v>
      </c>
      <c r="G227">
        <v>0.33333299999999999</v>
      </c>
      <c r="H227">
        <v>0.55555600000000005</v>
      </c>
      <c r="I227">
        <v>85.074073999999996</v>
      </c>
      <c r="J227" s="8">
        <v>2.9446188390008632</v>
      </c>
      <c r="K227">
        <v>0.80321325301204816</v>
      </c>
      <c r="L227">
        <v>0.37688404712002033</v>
      </c>
      <c r="M227">
        <v>0.66313050221981307</v>
      </c>
      <c r="N227">
        <v>0.61440926745062718</v>
      </c>
      <c r="O227" s="18">
        <v>0.21730040724123681</v>
      </c>
      <c r="S227">
        <v>4.319441274029507E-2</v>
      </c>
      <c r="T227">
        <v>2.0267699798886141E-2</v>
      </c>
      <c r="U227">
        <v>3.5661180273294256E-2</v>
      </c>
      <c r="W227">
        <v>3.3041097604158493E-2</v>
      </c>
      <c r="X227">
        <v>1.1685767688486311E-2</v>
      </c>
    </row>
    <row r="228" spans="1:24" x14ac:dyDescent="0.2">
      <c r="B228" t="s">
        <v>16</v>
      </c>
      <c r="C228">
        <v>99.888889000000006</v>
      </c>
      <c r="D228">
        <v>102</v>
      </c>
      <c r="E228">
        <v>101.222222</v>
      </c>
      <c r="F228">
        <v>1.5555559999999999</v>
      </c>
      <c r="G228">
        <v>1.4444440000000001</v>
      </c>
      <c r="H228">
        <v>1.5555559999999999</v>
      </c>
      <c r="I228">
        <v>101.037037</v>
      </c>
      <c r="J228" s="8">
        <v>1.0676692028669978</v>
      </c>
      <c r="K228">
        <v>1.557286316399014</v>
      </c>
      <c r="L228">
        <v>1.4161215686274511</v>
      </c>
      <c r="M228">
        <v>1.5367732196196997</v>
      </c>
      <c r="N228">
        <v>1.5033937015487215</v>
      </c>
      <c r="O228" s="18">
        <v>7.6272640398376071E-2</v>
      </c>
      <c r="S228">
        <v>8.3746212669057837E-2</v>
      </c>
      <c r="T228">
        <v>7.6154793632134801E-2</v>
      </c>
      <c r="U228">
        <v>8.2643079515384604E-2</v>
      </c>
      <c r="W228">
        <v>8.0848028605525743E-2</v>
      </c>
      <c r="X228">
        <v>4.1017150772912304E-3</v>
      </c>
    </row>
    <row r="229" spans="1:24" x14ac:dyDescent="0.2">
      <c r="B229" t="s">
        <v>17</v>
      </c>
      <c r="C229">
        <v>97</v>
      </c>
      <c r="D229">
        <v>106.777778</v>
      </c>
      <c r="E229">
        <v>105.444444</v>
      </c>
      <c r="F229">
        <v>0.77777799999999997</v>
      </c>
      <c r="G229">
        <v>0.33333299999999999</v>
      </c>
      <c r="H229">
        <v>0.88888900000000004</v>
      </c>
      <c r="I229">
        <v>103.074074</v>
      </c>
      <c r="J229" s="8">
        <v>5.3023792873573736</v>
      </c>
      <c r="K229">
        <v>0.80183298969072159</v>
      </c>
      <c r="L229">
        <v>0.31217450507351818</v>
      </c>
      <c r="M229">
        <v>0.84299273274180286</v>
      </c>
      <c r="N229">
        <v>0.65233340916868088</v>
      </c>
      <c r="O229" s="18">
        <v>0.29530423488061303</v>
      </c>
      <c r="S229">
        <v>4.3120186296236658E-2</v>
      </c>
      <c r="T229">
        <v>1.678781365792606E-2</v>
      </c>
      <c r="U229">
        <v>4.5333634496905514E-2</v>
      </c>
      <c r="W229">
        <v>3.5080544817022746E-2</v>
      </c>
      <c r="X229">
        <v>1.5880580851420415E-2</v>
      </c>
    </row>
    <row r="230" spans="1:24" x14ac:dyDescent="0.2">
      <c r="B230" t="s">
        <v>18</v>
      </c>
      <c r="C230">
        <v>95.777777999999998</v>
      </c>
      <c r="D230">
        <v>101.777778</v>
      </c>
      <c r="E230">
        <v>107.555556</v>
      </c>
      <c r="F230">
        <v>0.222222</v>
      </c>
      <c r="G230">
        <v>0.77777799999999997</v>
      </c>
      <c r="H230">
        <v>0.88888900000000004</v>
      </c>
      <c r="I230">
        <v>101.703704</v>
      </c>
      <c r="J230" s="8">
        <v>5.8892383949392046</v>
      </c>
      <c r="K230">
        <v>0.2320183289280317</v>
      </c>
      <c r="L230">
        <v>0.76419235641006034</v>
      </c>
      <c r="M230">
        <v>0.82644638088245292</v>
      </c>
      <c r="N230">
        <v>0.60755235540684838</v>
      </c>
      <c r="O230" s="18">
        <v>0.32670819498949921</v>
      </c>
      <c r="S230">
        <v>1.247725361284672E-2</v>
      </c>
      <c r="T230">
        <v>4.1095985321422092E-2</v>
      </c>
      <c r="U230">
        <v>4.4443821052121392E-2</v>
      </c>
      <c r="W230">
        <v>3.2672353328796734E-2</v>
      </c>
      <c r="X230">
        <v>1.7569392147220402E-2</v>
      </c>
    </row>
    <row r="231" spans="1:24" x14ac:dyDescent="0.2">
      <c r="B231" t="s">
        <v>19</v>
      </c>
      <c r="C231">
        <v>80.444444000000004</v>
      </c>
      <c r="D231">
        <v>95.444444000000004</v>
      </c>
      <c r="E231">
        <v>85.222222000000002</v>
      </c>
      <c r="F231">
        <v>1.2222219999999999</v>
      </c>
      <c r="G231">
        <v>1.5555559999999999</v>
      </c>
      <c r="H231">
        <v>1.4444440000000001</v>
      </c>
      <c r="I231">
        <v>87.037036666666665</v>
      </c>
      <c r="J231" s="8">
        <v>7.6629083385986272</v>
      </c>
      <c r="K231">
        <v>1.5193367487256173</v>
      </c>
      <c r="L231">
        <v>1.6298025687068802</v>
      </c>
      <c r="M231">
        <v>1.6949147371444973</v>
      </c>
      <c r="N231">
        <v>1.6146846848589984</v>
      </c>
      <c r="O231" s="18">
        <v>8.8759902621243211E-2</v>
      </c>
      <c r="S231">
        <v>8.1705398124161541E-2</v>
      </c>
      <c r="T231">
        <v>8.7645920400247823E-2</v>
      </c>
      <c r="U231">
        <v>9.1147458587476735E-2</v>
      </c>
      <c r="W231">
        <v>8.6832925703962047E-2</v>
      </c>
      <c r="X231">
        <v>4.7732427897988388E-3</v>
      </c>
    </row>
    <row r="232" spans="1:24" x14ac:dyDescent="0.2">
      <c r="B232" t="s">
        <v>20</v>
      </c>
      <c r="C232">
        <v>90.222222000000002</v>
      </c>
      <c r="D232">
        <v>103.555556</v>
      </c>
      <c r="E232">
        <v>99.777777999999998</v>
      </c>
      <c r="F232">
        <v>0.55555600000000005</v>
      </c>
      <c r="G232">
        <v>1.111111</v>
      </c>
      <c r="H232">
        <v>0.77777799999999997</v>
      </c>
      <c r="I232">
        <v>97.851852000000008</v>
      </c>
      <c r="J232" s="8">
        <v>6.8721424684731973</v>
      </c>
      <c r="K232">
        <v>0.61576404092552728</v>
      </c>
      <c r="L232">
        <v>1.0729612614894366</v>
      </c>
      <c r="M232">
        <v>0.77951024325276119</v>
      </c>
      <c r="N232">
        <v>0.82274518188924173</v>
      </c>
      <c r="O232" s="18">
        <v>0.23164470544783869</v>
      </c>
      <c r="S232">
        <v>3.3113953280312976E-2</v>
      </c>
      <c r="T232">
        <v>5.770065597065939E-2</v>
      </c>
      <c r="U232">
        <v>4.1919735582154942E-2</v>
      </c>
      <c r="W232">
        <v>4.4244781611042443E-2</v>
      </c>
      <c r="X232">
        <v>1.2457161256610816E-2</v>
      </c>
    </row>
    <row r="233" spans="1:24" x14ac:dyDescent="0.2">
      <c r="B233" t="s">
        <v>22</v>
      </c>
      <c r="C233">
        <v>78.666667000000004</v>
      </c>
      <c r="D233">
        <v>81.222222000000002</v>
      </c>
      <c r="E233">
        <v>81.333332999999996</v>
      </c>
      <c r="F233">
        <v>1.111111</v>
      </c>
      <c r="G233">
        <v>1.6666669999999999</v>
      </c>
      <c r="H233">
        <v>2</v>
      </c>
      <c r="I233">
        <v>80.407407333333325</v>
      </c>
      <c r="J233" s="8">
        <v>1.5085486716213079</v>
      </c>
      <c r="K233">
        <v>1.4124292313032658</v>
      </c>
      <c r="L233">
        <v>2.0519840001422271</v>
      </c>
      <c r="M233">
        <v>2.4590164035205593</v>
      </c>
      <c r="N233">
        <v>1.9744765449886839</v>
      </c>
      <c r="O233" s="18">
        <v>0.52758101886414721</v>
      </c>
      <c r="S233">
        <v>7.5956230745181472E-2</v>
      </c>
      <c r="T233">
        <v>0.11034957840429899</v>
      </c>
      <c r="U233">
        <v>0.13223856686940122</v>
      </c>
      <c r="W233">
        <v>0.10618145867296057</v>
      </c>
      <c r="X233">
        <v>2.8371733406173712E-2</v>
      </c>
    </row>
    <row r="234" spans="1:24" x14ac:dyDescent="0.2">
      <c r="B234" s="12" t="s">
        <v>42</v>
      </c>
      <c r="C234">
        <v>90.111110999999994</v>
      </c>
      <c r="D234">
        <v>104.666667</v>
      </c>
      <c r="E234">
        <v>97.555555999999996</v>
      </c>
      <c r="F234">
        <v>1.4444440000000001</v>
      </c>
      <c r="G234">
        <v>1.6666669999999999</v>
      </c>
      <c r="H234">
        <v>1.4444440000000001</v>
      </c>
      <c r="I234">
        <v>97.444444666666683</v>
      </c>
      <c r="J234" s="8">
        <v>7.2784141070412218</v>
      </c>
      <c r="K234">
        <v>1.6029588182527237</v>
      </c>
      <c r="L234">
        <v>1.592357001298226</v>
      </c>
      <c r="M234">
        <v>1.4806373508854791</v>
      </c>
      <c r="N234">
        <v>1.558651056812143</v>
      </c>
      <c r="O234" s="18">
        <v>6.7769486976017632E-2</v>
      </c>
      <c r="S234">
        <v>8.6202343576451415E-2</v>
      </c>
      <c r="T234">
        <v>8.5632209486143071E-2</v>
      </c>
      <c r="U234">
        <v>7.9624259949661394E-2</v>
      </c>
      <c r="W234">
        <v>8.3819604337418627E-2</v>
      </c>
      <c r="X234">
        <v>3.6444408513717865E-3</v>
      </c>
    </row>
    <row r="235" spans="1:24" x14ac:dyDescent="0.2">
      <c r="B235" s="12" t="s">
        <v>43</v>
      </c>
      <c r="C235">
        <v>169.22222199999999</v>
      </c>
      <c r="D235">
        <v>175.66666699999999</v>
      </c>
      <c r="E235">
        <v>171</v>
      </c>
      <c r="F235">
        <v>37.111111000000001</v>
      </c>
      <c r="G235">
        <v>41.666666999999997</v>
      </c>
      <c r="H235">
        <v>31</v>
      </c>
      <c r="I235">
        <v>171.96296299999997</v>
      </c>
      <c r="J235" s="8">
        <v>3.3283916752743168</v>
      </c>
      <c r="K235">
        <v>21.930400488418126</v>
      </c>
      <c r="L235">
        <v>23.719165230134411</v>
      </c>
      <c r="M235">
        <v>18.128654970760234</v>
      </c>
      <c r="N235">
        <v>21.259406896437593</v>
      </c>
      <c r="O235" s="18">
        <v>2.8550176077217375</v>
      </c>
      <c r="S235">
        <v>1.1793515192938333</v>
      </c>
      <c r="T235">
        <v>1.2755459511700979</v>
      </c>
      <c r="U235">
        <v>0.97490498606311404</v>
      </c>
      <c r="W235">
        <v>1.143267485509015</v>
      </c>
      <c r="X235">
        <v>0.15353433034912098</v>
      </c>
    </row>
    <row r="236" spans="1:24" x14ac:dyDescent="0.2">
      <c r="B236" s="12" t="s">
        <v>44</v>
      </c>
      <c r="C236">
        <v>107.222222</v>
      </c>
      <c r="D236">
        <v>117.666667</v>
      </c>
      <c r="E236">
        <v>111.222222</v>
      </c>
      <c r="F236">
        <v>7.4444439999999998</v>
      </c>
      <c r="G236">
        <v>7.7777779999999996</v>
      </c>
      <c r="H236">
        <v>7.1111110000000002</v>
      </c>
      <c r="I236">
        <v>112.037037</v>
      </c>
      <c r="J236" s="8">
        <v>5.2696821965536591</v>
      </c>
      <c r="K236">
        <v>6.9430047812290256</v>
      </c>
      <c r="L236">
        <v>6.6100096130028057</v>
      </c>
      <c r="M236">
        <v>6.3936063064807316</v>
      </c>
      <c r="N236">
        <v>6.6488735669041867</v>
      </c>
      <c r="O236" s="18">
        <v>0.27675345742839441</v>
      </c>
      <c r="S236">
        <v>0.37337408596487653</v>
      </c>
      <c r="T236">
        <v>0.35546659915119522</v>
      </c>
      <c r="U236">
        <v>0.34382907486330994</v>
      </c>
      <c r="W236">
        <v>0.3575565866597939</v>
      </c>
      <c r="X236">
        <v>1.4882975377507593E-2</v>
      </c>
    </row>
    <row r="237" spans="1:24" ht="16" thickBot="1" x14ac:dyDescent="0.25">
      <c r="B237" s="13" t="s">
        <v>45</v>
      </c>
      <c r="C237">
        <v>149.88888900000001</v>
      </c>
      <c r="D237">
        <v>134.77777800000001</v>
      </c>
      <c r="E237">
        <v>123.11111099999999</v>
      </c>
      <c r="F237">
        <v>20.666667</v>
      </c>
      <c r="G237">
        <v>16.333333</v>
      </c>
      <c r="H237">
        <v>16.555555999999999</v>
      </c>
      <c r="I237">
        <v>135.925926</v>
      </c>
      <c r="J237" s="8">
        <v>13.425759998106253</v>
      </c>
      <c r="K237">
        <v>13.787991316687922</v>
      </c>
      <c r="L237">
        <v>12.118713665096925</v>
      </c>
      <c r="M237">
        <v>13.447653802750589</v>
      </c>
      <c r="N237">
        <v>13.118119594845146</v>
      </c>
      <c r="O237" s="18">
        <v>0.88208081554934759</v>
      </c>
      <c r="S237">
        <v>0.74147704306329354</v>
      </c>
      <c r="T237">
        <v>0.65170827046076973</v>
      </c>
      <c r="U237">
        <v>0.72317470679968288</v>
      </c>
      <c r="W237">
        <v>0.70545334010791538</v>
      </c>
      <c r="X237">
        <v>4.7435674989495254E-2</v>
      </c>
    </row>
    <row r="239" spans="1:24" s="15" customFormat="1" x14ac:dyDescent="0.2"/>
    <row r="240" spans="1:24" ht="16" thickBot="1" x14ac:dyDescent="0.25">
      <c r="A240" t="s">
        <v>79</v>
      </c>
      <c r="C240" t="s">
        <v>68</v>
      </c>
      <c r="H240" t="s">
        <v>25</v>
      </c>
      <c r="K240" t="s">
        <v>69</v>
      </c>
      <c r="N240" t="s">
        <v>7</v>
      </c>
      <c r="O240" t="s">
        <v>3</v>
      </c>
      <c r="S240" t="s">
        <v>6</v>
      </c>
      <c r="W240" t="s">
        <v>7</v>
      </c>
      <c r="X240" t="s">
        <v>3</v>
      </c>
    </row>
    <row r="241" spans="1:24" x14ac:dyDescent="0.2">
      <c r="A241">
        <v>20190212</v>
      </c>
      <c r="B241" s="20" t="s">
        <v>9</v>
      </c>
      <c r="C241">
        <v>75.333332999999996</v>
      </c>
      <c r="D241">
        <v>131</v>
      </c>
      <c r="E241">
        <v>78</v>
      </c>
      <c r="H241">
        <v>1.4444440000000001</v>
      </c>
      <c r="I241">
        <v>12.111110999999999</v>
      </c>
      <c r="K241">
        <v>1.9174035483070955</v>
      </c>
      <c r="L241">
        <v>9.2451229007633593</v>
      </c>
      <c r="N241">
        <v>5.5812632245352276</v>
      </c>
      <c r="O241">
        <v>5.1814800447537213</v>
      </c>
      <c r="S241">
        <f>K241/$L$241</f>
        <v>0.20739622056822821</v>
      </c>
      <c r="T241">
        <f>L241/$L$241</f>
        <v>1</v>
      </c>
      <c r="W241">
        <f t="shared" ref="W241:W258" si="52">AVERAGE(S241:U241)</f>
        <v>0.60369811028411413</v>
      </c>
      <c r="X241">
        <f t="shared" ref="X241:X258" si="53">STDEV(S241:U241)</f>
        <v>0.56045550723029236</v>
      </c>
    </row>
    <row r="242" spans="1:24" x14ac:dyDescent="0.2">
      <c r="A242" t="s">
        <v>70</v>
      </c>
      <c r="B242" s="21" t="s">
        <v>11</v>
      </c>
      <c r="C242">
        <v>127.444444</v>
      </c>
      <c r="D242">
        <v>139.66666699999999</v>
      </c>
      <c r="E242">
        <v>144.555556</v>
      </c>
      <c r="H242">
        <v>5.1111110000000002</v>
      </c>
      <c r="I242">
        <v>6</v>
      </c>
      <c r="K242">
        <v>4.010462001780164</v>
      </c>
      <c r="L242">
        <v>4.2959427105108769</v>
      </c>
      <c r="N242">
        <v>4.1532023561455205</v>
      </c>
      <c r="O242">
        <v>0.20186534504143239</v>
      </c>
      <c r="S242">
        <f t="shared" ref="S242:U257" si="54">K242/$L$241</f>
        <v>0.4337921783007368</v>
      </c>
      <c r="T242">
        <f t="shared" si="54"/>
        <v>0.46467123873022453</v>
      </c>
      <c r="W242">
        <f t="shared" si="52"/>
        <v>0.44923170851548067</v>
      </c>
      <c r="X242">
        <f t="shared" si="53"/>
        <v>2.1834793026359964E-2</v>
      </c>
    </row>
    <row r="243" spans="1:24" x14ac:dyDescent="0.2">
      <c r="A243" t="s">
        <v>80</v>
      </c>
      <c r="B243" s="22" t="s">
        <v>54</v>
      </c>
      <c r="C243">
        <v>85.666667000000004</v>
      </c>
      <c r="D243">
        <v>64.333332999999996</v>
      </c>
      <c r="E243">
        <v>68.777777999999998</v>
      </c>
      <c r="H243">
        <v>0.33333299999999999</v>
      </c>
      <c r="I243">
        <v>0.222222</v>
      </c>
      <c r="K243">
        <v>0.3891046677466744</v>
      </c>
      <c r="L243">
        <v>0.34542279971721657</v>
      </c>
      <c r="N243">
        <v>0.36726373373194549</v>
      </c>
      <c r="O243">
        <v>3.0887745098524981E-2</v>
      </c>
      <c r="S243">
        <f t="shared" si="54"/>
        <v>4.2087560319457352E-2</v>
      </c>
      <c r="T243">
        <f t="shared" si="54"/>
        <v>3.7362705009437502E-2</v>
      </c>
      <c r="W243">
        <f t="shared" si="52"/>
        <v>3.9725132664447424E-2</v>
      </c>
      <c r="X243">
        <f t="shared" si="53"/>
        <v>3.3409772298403032E-3</v>
      </c>
    </row>
    <row r="244" spans="1:24" x14ac:dyDescent="0.2">
      <c r="B244" t="s">
        <v>14</v>
      </c>
      <c r="C244">
        <v>123.444444</v>
      </c>
      <c r="D244">
        <v>123.11111099999999</v>
      </c>
      <c r="E244">
        <v>120.88888900000001</v>
      </c>
      <c r="H244">
        <v>1.5555559999999999</v>
      </c>
      <c r="I244">
        <v>2.2222219999999999</v>
      </c>
      <c r="J244">
        <v>2.5555560000000002</v>
      </c>
      <c r="K244">
        <v>1.2601263771741722</v>
      </c>
      <c r="L244">
        <v>1.8050539727482435</v>
      </c>
      <c r="M244">
        <v>2.113970953939365</v>
      </c>
      <c r="N244">
        <v>1.7263837679539271</v>
      </c>
      <c r="O244">
        <v>0.43232440500117142</v>
      </c>
      <c r="S244">
        <f t="shared" si="54"/>
        <v>0.1363017442494058</v>
      </c>
      <c r="T244">
        <f t="shared" si="54"/>
        <v>0.19524391315546516</v>
      </c>
      <c r="U244">
        <f t="shared" si="54"/>
        <v>0.2286579612440649</v>
      </c>
      <c r="W244">
        <f t="shared" si="52"/>
        <v>0.18673453954964528</v>
      </c>
      <c r="X244">
        <f t="shared" si="53"/>
        <v>4.6762429190149092E-2</v>
      </c>
    </row>
    <row r="245" spans="1:24" x14ac:dyDescent="0.2">
      <c r="B245" t="s">
        <v>15</v>
      </c>
      <c r="C245">
        <v>61.555556000000003</v>
      </c>
      <c r="D245">
        <v>63.777777999999998</v>
      </c>
      <c r="E245">
        <v>62.555556000000003</v>
      </c>
      <c r="H245">
        <v>0</v>
      </c>
      <c r="I245">
        <v>0.222222</v>
      </c>
      <c r="J245">
        <v>0.111111</v>
      </c>
      <c r="K245">
        <v>0</v>
      </c>
      <c r="L245">
        <v>0.34843170610302543</v>
      </c>
      <c r="M245">
        <v>0.17761971454621872</v>
      </c>
      <c r="N245">
        <v>0.17535047354974806</v>
      </c>
      <c r="O245">
        <v>0.17422693691129196</v>
      </c>
      <c r="S245">
        <f t="shared" si="54"/>
        <v>0</v>
      </c>
      <c r="T245">
        <f t="shared" si="54"/>
        <v>3.7688163785714067E-2</v>
      </c>
      <c r="U245">
        <f t="shared" si="54"/>
        <v>1.9212261043231007E-2</v>
      </c>
      <c r="W245">
        <f t="shared" si="52"/>
        <v>1.8966808276315025E-2</v>
      </c>
      <c r="X245">
        <f t="shared" si="53"/>
        <v>1.8845280780086363E-2</v>
      </c>
    </row>
    <row r="246" spans="1:24" x14ac:dyDescent="0.2">
      <c r="B246">
        <v>1827</v>
      </c>
      <c r="C246">
        <v>50.222222000000002</v>
      </c>
      <c r="D246">
        <v>51.666666999999997</v>
      </c>
      <c r="E246">
        <v>50.666666999999997</v>
      </c>
      <c r="H246">
        <v>0.222222</v>
      </c>
      <c r="I246">
        <v>0.111111</v>
      </c>
      <c r="J246">
        <v>0.222222</v>
      </c>
      <c r="K246">
        <v>0.44247743558618335</v>
      </c>
      <c r="L246">
        <v>0.21505354699965454</v>
      </c>
      <c r="M246">
        <v>0.43859604974607863</v>
      </c>
      <c r="N246">
        <v>0.3653756774439722</v>
      </c>
      <c r="O246">
        <v>0.13019724830041052</v>
      </c>
      <c r="S246">
        <f t="shared" si="54"/>
        <v>4.7860633150658118E-2</v>
      </c>
      <c r="T246">
        <f t="shared" si="54"/>
        <v>2.3261296719148838E-2</v>
      </c>
      <c r="U246">
        <f t="shared" si="54"/>
        <v>4.7440802513275863E-2</v>
      </c>
      <c r="W246">
        <f t="shared" si="52"/>
        <v>3.9520910794360938E-2</v>
      </c>
      <c r="X246">
        <f t="shared" si="53"/>
        <v>1.4082803408666467E-2</v>
      </c>
    </row>
    <row r="247" spans="1:24" x14ac:dyDescent="0.2">
      <c r="B247" t="s">
        <v>16</v>
      </c>
      <c r="C247">
        <v>70.222222000000002</v>
      </c>
      <c r="D247">
        <v>78.222222000000002</v>
      </c>
      <c r="E247">
        <v>75.333332999999996</v>
      </c>
      <c r="H247">
        <v>0.222222</v>
      </c>
      <c r="I247">
        <v>0.111111</v>
      </c>
      <c r="J247">
        <v>0.33333299999999999</v>
      </c>
      <c r="K247">
        <v>0.3164553807482765</v>
      </c>
      <c r="L247">
        <v>0.14204531290353783</v>
      </c>
      <c r="M247">
        <v>0.44247743558618335</v>
      </c>
      <c r="N247">
        <v>0.30032604307933258</v>
      </c>
      <c r="O247">
        <v>0.15086411679100223</v>
      </c>
      <c r="S247">
        <f t="shared" si="54"/>
        <v>3.4229440121574493E-2</v>
      </c>
      <c r="T247">
        <f t="shared" si="54"/>
        <v>1.5364350958688641E-2</v>
      </c>
      <c r="U247">
        <f t="shared" si="54"/>
        <v>4.7860633150658118E-2</v>
      </c>
      <c r="W247">
        <f t="shared" si="52"/>
        <v>3.2484808076973751E-2</v>
      </c>
      <c r="X247">
        <f t="shared" si="53"/>
        <v>1.6318238103524344E-2</v>
      </c>
    </row>
    <row r="248" spans="1:24" x14ac:dyDescent="0.2">
      <c r="B248" t="s">
        <v>17</v>
      </c>
      <c r="C248">
        <v>96.222222000000002</v>
      </c>
      <c r="D248">
        <v>85.777777999999998</v>
      </c>
      <c r="E248">
        <v>82.111110999999994</v>
      </c>
      <c r="H248">
        <v>0.77777799999999997</v>
      </c>
      <c r="I248">
        <v>1.2222219999999999</v>
      </c>
      <c r="J248">
        <v>0.44444400000000001</v>
      </c>
      <c r="K248">
        <v>0.80831432057347408</v>
      </c>
      <c r="L248">
        <v>1.4248702035625123</v>
      </c>
      <c r="M248">
        <v>0.54127144863500876</v>
      </c>
      <c r="N248">
        <v>0.92481865759033166</v>
      </c>
      <c r="O248">
        <v>0.4531739570354435</v>
      </c>
      <c r="S248">
        <f t="shared" si="54"/>
        <v>8.7431430522868711E-2</v>
      </c>
      <c r="T248">
        <f t="shared" si="54"/>
        <v>0.15412128306535139</v>
      </c>
      <c r="U248">
        <f t="shared" si="54"/>
        <v>5.8546701265628019E-2</v>
      </c>
      <c r="W248">
        <f t="shared" si="52"/>
        <v>0.10003313828461603</v>
      </c>
      <c r="X248">
        <f t="shared" si="53"/>
        <v>4.9017623875830287E-2</v>
      </c>
    </row>
    <row r="249" spans="1:24" x14ac:dyDescent="0.2">
      <c r="B249" t="s">
        <v>18</v>
      </c>
      <c r="C249">
        <v>60.666666999999997</v>
      </c>
      <c r="D249">
        <v>64.333332999999996</v>
      </c>
      <c r="E249">
        <v>57.666666999999997</v>
      </c>
      <c r="H249">
        <v>0.66666700000000001</v>
      </c>
      <c r="I249">
        <v>0.222222</v>
      </c>
      <c r="J249">
        <v>0.33333299999999999</v>
      </c>
      <c r="K249">
        <v>1.0989016423137272</v>
      </c>
      <c r="L249">
        <v>0.34542279971721657</v>
      </c>
      <c r="M249">
        <v>0.57803410070500516</v>
      </c>
      <c r="N249">
        <v>0.67411951424531635</v>
      </c>
      <c r="O249">
        <v>0.3858197721495798</v>
      </c>
      <c r="S249">
        <f t="shared" si="54"/>
        <v>0.1188628484563458</v>
      </c>
      <c r="T249">
        <f t="shared" si="54"/>
        <v>3.7362705009437502E-2</v>
      </c>
      <c r="U249">
        <f t="shared" si="54"/>
        <v>6.2523138622340824E-2</v>
      </c>
      <c r="W249">
        <f t="shared" si="52"/>
        <v>7.2916230696041376E-2</v>
      </c>
      <c r="X249">
        <f t="shared" si="53"/>
        <v>4.1732249131888034E-2</v>
      </c>
    </row>
    <row r="250" spans="1:24" x14ac:dyDescent="0.2">
      <c r="B250" t="s">
        <v>19</v>
      </c>
      <c r="C250">
        <v>101.11111099999999</v>
      </c>
      <c r="D250">
        <v>86.888889000000006</v>
      </c>
      <c r="E250">
        <v>93</v>
      </c>
      <c r="H250">
        <v>0.222222</v>
      </c>
      <c r="I250">
        <v>0.111111</v>
      </c>
      <c r="K250">
        <v>0.2197800002415165</v>
      </c>
      <c r="L250">
        <v>0.12787710981089884</v>
      </c>
      <c r="N250">
        <v>0.17382855502620767</v>
      </c>
      <c r="O250">
        <v>6.4985157034134031E-2</v>
      </c>
      <c r="S250">
        <f t="shared" si="54"/>
        <v>2.3772534189174438E-2</v>
      </c>
      <c r="T250">
        <f t="shared" si="54"/>
        <v>1.3831845307360941E-2</v>
      </c>
      <c r="W250">
        <f t="shared" si="52"/>
        <v>1.8802189748267688E-2</v>
      </c>
      <c r="X250">
        <f t="shared" si="53"/>
        <v>7.0291285179960557E-3</v>
      </c>
    </row>
    <row r="251" spans="1:24" x14ac:dyDescent="0.2">
      <c r="B251" t="s">
        <v>20</v>
      </c>
      <c r="C251">
        <v>90.222222000000002</v>
      </c>
      <c r="D251">
        <v>81</v>
      </c>
      <c r="E251">
        <v>84.555555999999996</v>
      </c>
      <c r="H251">
        <v>0</v>
      </c>
      <c r="I251">
        <v>0.111111</v>
      </c>
      <c r="K251">
        <v>0</v>
      </c>
      <c r="L251">
        <v>0.13717407407407409</v>
      </c>
      <c r="N251">
        <v>6.8587037037037044E-2</v>
      </c>
      <c r="O251">
        <v>9.6996717980763564E-2</v>
      </c>
      <c r="S251">
        <f t="shared" si="54"/>
        <v>0</v>
      </c>
      <c r="T251">
        <f t="shared" si="54"/>
        <v>1.48374527355118E-2</v>
      </c>
      <c r="W251">
        <f t="shared" si="52"/>
        <v>7.4187263677559E-3</v>
      </c>
      <c r="X251">
        <f t="shared" si="53"/>
        <v>1.0491663444815284E-2</v>
      </c>
    </row>
    <row r="252" spans="1:24" ht="16" thickBot="1" x14ac:dyDescent="0.25">
      <c r="B252" t="s">
        <v>22</v>
      </c>
      <c r="C252">
        <v>44.444443999999997</v>
      </c>
      <c r="D252">
        <v>42.333333000000003</v>
      </c>
      <c r="E252">
        <v>50.444443999999997</v>
      </c>
      <c r="H252">
        <v>0</v>
      </c>
      <c r="I252">
        <v>0</v>
      </c>
      <c r="K252">
        <v>0</v>
      </c>
      <c r="L252">
        <v>0</v>
      </c>
      <c r="N252">
        <v>0</v>
      </c>
      <c r="O252">
        <v>0</v>
      </c>
      <c r="S252">
        <f t="shared" si="54"/>
        <v>0</v>
      </c>
      <c r="T252">
        <f t="shared" si="54"/>
        <v>0</v>
      </c>
      <c r="W252">
        <f t="shared" si="52"/>
        <v>0</v>
      </c>
      <c r="X252">
        <f t="shared" si="53"/>
        <v>0</v>
      </c>
    </row>
    <row r="253" spans="1:24" x14ac:dyDescent="0.2">
      <c r="B253" s="23" t="s">
        <v>81</v>
      </c>
      <c r="C253">
        <v>103.777778</v>
      </c>
      <c r="D253">
        <v>71.111110999999994</v>
      </c>
      <c r="E253">
        <v>81.444444000000004</v>
      </c>
      <c r="H253">
        <v>5.8888889999999998</v>
      </c>
      <c r="I253">
        <v>3.6666669999999999</v>
      </c>
      <c r="K253">
        <v>5.6745182962001746</v>
      </c>
      <c r="L253">
        <v>5.1562504768066422</v>
      </c>
      <c r="N253">
        <v>5.4153843865034084</v>
      </c>
      <c r="O253">
        <v>0.36647068956392431</v>
      </c>
      <c r="S253">
        <f t="shared" si="54"/>
        <v>0.61378505803656069</v>
      </c>
      <c r="T253">
        <f t="shared" si="54"/>
        <v>0.55772654751630146</v>
      </c>
      <c r="W253">
        <f t="shared" si="52"/>
        <v>0.58575580277643113</v>
      </c>
      <c r="X253">
        <f t="shared" si="53"/>
        <v>3.9639352932092718E-2</v>
      </c>
    </row>
    <row r="254" spans="1:24" x14ac:dyDescent="0.2">
      <c r="B254" s="24" t="s">
        <v>82</v>
      </c>
      <c r="C254">
        <v>63.222222000000002</v>
      </c>
      <c r="D254">
        <v>53.666666999999997</v>
      </c>
      <c r="E254">
        <v>56.777777999999998</v>
      </c>
      <c r="H254">
        <v>2.1111110000000002</v>
      </c>
      <c r="I254">
        <v>1.5555559999999999</v>
      </c>
      <c r="K254">
        <v>3.3391914001377554</v>
      </c>
      <c r="L254">
        <v>2.8985515347916055</v>
      </c>
      <c r="N254">
        <v>3.1188714674646807</v>
      </c>
      <c r="O254">
        <v>0.31157943684738626</v>
      </c>
      <c r="S254">
        <f t="shared" si="54"/>
        <v>0.36118410063126821</v>
      </c>
      <c r="T254">
        <f t="shared" si="54"/>
        <v>0.31352222852032346</v>
      </c>
      <c r="W254">
        <f t="shared" si="52"/>
        <v>0.33735316457579584</v>
      </c>
      <c r="X254">
        <f t="shared" si="53"/>
        <v>3.370203297369502E-2</v>
      </c>
    </row>
    <row r="255" spans="1:24" x14ac:dyDescent="0.2">
      <c r="B255" s="24" t="s">
        <v>42</v>
      </c>
      <c r="C255">
        <v>36.888888999999999</v>
      </c>
      <c r="D255">
        <v>38.777777999999998</v>
      </c>
      <c r="E255">
        <v>58.222222000000002</v>
      </c>
      <c r="H255">
        <v>2.3333330000000001</v>
      </c>
      <c r="I255">
        <v>1.3333330000000001</v>
      </c>
      <c r="K255">
        <v>6.3253002821527096</v>
      </c>
      <c r="L255">
        <v>3.4383945361696595</v>
      </c>
      <c r="N255">
        <v>4.8818474091611845</v>
      </c>
      <c r="O255">
        <v>2.0413506296310251</v>
      </c>
      <c r="S255">
        <f t="shared" si="54"/>
        <v>0.68417698175006814</v>
      </c>
      <c r="T255">
        <f t="shared" si="54"/>
        <v>0.37191442159041016</v>
      </c>
      <c r="W255">
        <f t="shared" si="52"/>
        <v>0.52804570167023912</v>
      </c>
      <c r="X255">
        <f t="shared" si="53"/>
        <v>0.22080297379956662</v>
      </c>
    </row>
    <row r="256" spans="1:24" x14ac:dyDescent="0.2">
      <c r="B256" s="24" t="s">
        <v>43</v>
      </c>
      <c r="C256">
        <v>87</v>
      </c>
      <c r="D256">
        <v>95.222222000000002</v>
      </c>
      <c r="E256">
        <v>104</v>
      </c>
      <c r="H256">
        <v>6.4444439999999998</v>
      </c>
      <c r="I256">
        <v>3.8888889999999998</v>
      </c>
      <c r="K256">
        <v>7.4074068965517244</v>
      </c>
      <c r="L256">
        <v>4.0840141285507912</v>
      </c>
      <c r="N256">
        <v>5.7457105125512573</v>
      </c>
      <c r="O256">
        <v>2.3499935627997934</v>
      </c>
      <c r="S256">
        <f t="shared" si="54"/>
        <v>0.80122319368411021</v>
      </c>
      <c r="T256">
        <f t="shared" si="54"/>
        <v>0.44174795428772273</v>
      </c>
      <c r="W256">
        <f t="shared" si="52"/>
        <v>0.62148557398591642</v>
      </c>
      <c r="X256">
        <f t="shared" si="53"/>
        <v>0.25418737944584346</v>
      </c>
    </row>
    <row r="257" spans="1:24" x14ac:dyDescent="0.2">
      <c r="B257" s="24" t="s">
        <v>44</v>
      </c>
      <c r="C257">
        <v>119.11111099999999</v>
      </c>
      <c r="D257">
        <v>130.88888900000001</v>
      </c>
      <c r="E257">
        <v>105.666667</v>
      </c>
      <c r="H257">
        <v>7.4444439999999998</v>
      </c>
      <c r="I257">
        <v>6.6666670000000003</v>
      </c>
      <c r="K257">
        <v>6.2499996326958955</v>
      </c>
      <c r="L257">
        <v>5.0933788581550266</v>
      </c>
      <c r="N257">
        <v>5.671689245425461</v>
      </c>
      <c r="O257">
        <v>0.81785439293908868</v>
      </c>
      <c r="S257">
        <f t="shared" si="54"/>
        <v>0.67603207656437325</v>
      </c>
      <c r="T257">
        <f t="shared" si="54"/>
        <v>0.55092603017040176</v>
      </c>
      <c r="W257">
        <f t="shared" si="52"/>
        <v>0.61347905336738751</v>
      </c>
      <c r="X257">
        <f t="shared" si="53"/>
        <v>8.8463333772616157E-2</v>
      </c>
    </row>
    <row r="258" spans="1:24" ht="16" thickBot="1" x14ac:dyDescent="0.25">
      <c r="B258" s="25" t="s">
        <v>45</v>
      </c>
      <c r="C258">
        <v>112.555556</v>
      </c>
      <c r="D258">
        <v>91.555555999999996</v>
      </c>
      <c r="E258">
        <v>90</v>
      </c>
      <c r="H258">
        <v>4.8888889999999998</v>
      </c>
      <c r="I258">
        <v>4</v>
      </c>
      <c r="K258">
        <v>4.3435341388211883</v>
      </c>
      <c r="L258">
        <v>4.3689320176265438</v>
      </c>
      <c r="N258">
        <v>4.3562330782238661</v>
      </c>
      <c r="O258">
        <v>1.7959012331020957E-2</v>
      </c>
      <c r="S258">
        <f t="shared" ref="S258:T258" si="55">K258/$L$241</f>
        <v>0.46981897216991542</v>
      </c>
      <c r="T258">
        <f t="shared" si="55"/>
        <v>0.47256613725122099</v>
      </c>
      <c r="W258">
        <f t="shared" si="52"/>
        <v>0.4711925547105682</v>
      </c>
      <c r="X258">
        <f t="shared" si="53"/>
        <v>1.9425390580300611E-3</v>
      </c>
    </row>
    <row r="260" spans="1:24" x14ac:dyDescent="0.2">
      <c r="A260" t="s">
        <v>79</v>
      </c>
    </row>
    <row r="261" spans="1:24" x14ac:dyDescent="0.2">
      <c r="A261">
        <v>20190215</v>
      </c>
      <c r="B261" s="16" t="s">
        <v>83</v>
      </c>
    </row>
    <row r="262" spans="1:24" x14ac:dyDescent="0.2">
      <c r="A262" t="s">
        <v>72</v>
      </c>
    </row>
    <row r="265" spans="1:24" ht="16" thickBot="1" x14ac:dyDescent="0.25">
      <c r="A265" t="s">
        <v>79</v>
      </c>
      <c r="B265" s="14"/>
      <c r="C265" s="14" t="s">
        <v>74</v>
      </c>
      <c r="D265" s="16"/>
      <c r="E265" s="16"/>
      <c r="F265" s="17" t="s">
        <v>56</v>
      </c>
      <c r="G265" s="17"/>
      <c r="I265" t="s">
        <v>7</v>
      </c>
      <c r="J265" t="s">
        <v>3</v>
      </c>
      <c r="K265" t="s">
        <v>35</v>
      </c>
      <c r="N265" t="s">
        <v>7</v>
      </c>
      <c r="O265" t="s">
        <v>3</v>
      </c>
      <c r="S265" t="s">
        <v>75</v>
      </c>
      <c r="W265" t="s">
        <v>76</v>
      </c>
      <c r="X265" t="s">
        <v>77</v>
      </c>
    </row>
    <row r="266" spans="1:24" x14ac:dyDescent="0.2">
      <c r="A266">
        <v>20190225</v>
      </c>
      <c r="B266" s="10" t="s">
        <v>9</v>
      </c>
      <c r="C266">
        <v>46.888888999999999</v>
      </c>
      <c r="D266">
        <v>35.444443999999997</v>
      </c>
      <c r="E266">
        <v>35.333333000000003</v>
      </c>
      <c r="F266">
        <v>8.2222220000000004</v>
      </c>
      <c r="G266">
        <v>10</v>
      </c>
      <c r="H266">
        <v>8.5555559999999993</v>
      </c>
      <c r="I266">
        <v>39.222221999999995</v>
      </c>
      <c r="J266" s="8">
        <v>6.6397608074574013</v>
      </c>
      <c r="K266">
        <v>17.535544508209611</v>
      </c>
      <c r="L266">
        <v>28.213166497970743</v>
      </c>
      <c r="M266">
        <v>24.213837964281488</v>
      </c>
      <c r="N266">
        <v>23.320849656820617</v>
      </c>
      <c r="O266" s="8">
        <v>5.3945318542950318</v>
      </c>
      <c r="S266">
        <v>0.75192562733583823</v>
      </c>
      <c r="T266">
        <v>1.2097829587319207</v>
      </c>
      <c r="U266">
        <v>1.0382914139322408</v>
      </c>
      <c r="W266">
        <v>1</v>
      </c>
      <c r="X266">
        <v>0.23131798084883703</v>
      </c>
    </row>
    <row r="267" spans="1:24" x14ac:dyDescent="0.2">
      <c r="A267" t="s">
        <v>78</v>
      </c>
      <c r="B267" s="11" t="s">
        <v>84</v>
      </c>
      <c r="C267">
        <v>34.111111000000001</v>
      </c>
      <c r="D267">
        <v>28.666667</v>
      </c>
      <c r="E267">
        <v>31.222221999999999</v>
      </c>
      <c r="F267">
        <v>6.2222220000000004</v>
      </c>
      <c r="G267">
        <v>4.4444439999999998</v>
      </c>
      <c r="H267">
        <v>5.5555560000000002</v>
      </c>
      <c r="I267">
        <v>31.333333333333332</v>
      </c>
      <c r="J267" s="8">
        <v>2.7239221562996776</v>
      </c>
      <c r="K267">
        <v>18.241041753228149</v>
      </c>
      <c r="L267">
        <v>15.503874238327043</v>
      </c>
      <c r="M267">
        <v>17.793595856182179</v>
      </c>
      <c r="N267">
        <v>17.179503949245788</v>
      </c>
      <c r="O267" s="8">
        <v>1.4682823821666917</v>
      </c>
      <c r="S267">
        <v>0.78217740869888153</v>
      </c>
      <c r="T267">
        <v>0.66480743482657145</v>
      </c>
      <c r="U267">
        <v>0.76299089089912775</v>
      </c>
      <c r="W267">
        <v>0.73665857814152691</v>
      </c>
      <c r="X267">
        <v>6.2960072371859244E-2</v>
      </c>
    </row>
    <row r="268" spans="1:24" x14ac:dyDescent="0.2">
      <c r="B268" s="19" t="s">
        <v>54</v>
      </c>
      <c r="C268">
        <v>28</v>
      </c>
      <c r="D268">
        <v>28.666667</v>
      </c>
      <c r="E268">
        <v>21.444444000000001</v>
      </c>
      <c r="F268">
        <v>0.222222</v>
      </c>
      <c r="G268">
        <v>0.111111</v>
      </c>
      <c r="H268">
        <v>0</v>
      </c>
      <c r="I268">
        <v>26.037037000000002</v>
      </c>
      <c r="J268" s="8">
        <v>3.9912459295260954</v>
      </c>
      <c r="K268">
        <v>0.79365000000000008</v>
      </c>
      <c r="L268">
        <v>0.38759650712097088</v>
      </c>
      <c r="M268">
        <v>0</v>
      </c>
      <c r="N268">
        <v>0.39374883570699032</v>
      </c>
      <c r="O268" s="8">
        <v>0.39686076775775248</v>
      </c>
      <c r="S268">
        <v>3.4031778930828205E-2</v>
      </c>
      <c r="T268">
        <v>1.662017091249551E-2</v>
      </c>
      <c r="U268">
        <v>0</v>
      </c>
      <c r="W268">
        <v>1.6883983281107906E-2</v>
      </c>
      <c r="X268">
        <v>1.7017423189882926E-2</v>
      </c>
    </row>
    <row r="269" spans="1:24" x14ac:dyDescent="0.2">
      <c r="B269" t="s">
        <v>14</v>
      </c>
      <c r="C269">
        <v>32.666666999999997</v>
      </c>
      <c r="D269">
        <v>29.666667</v>
      </c>
      <c r="E269">
        <v>31.111111000000001</v>
      </c>
      <c r="F269">
        <v>4.4444439999999998</v>
      </c>
      <c r="G269">
        <v>2.8888889999999998</v>
      </c>
      <c r="H269">
        <v>3.3333330000000001</v>
      </c>
      <c r="I269">
        <v>31.148148333333335</v>
      </c>
      <c r="J269" s="8">
        <v>1.5003429018210679</v>
      </c>
      <c r="K269">
        <v>13.605440677495503</v>
      </c>
      <c r="L269">
        <v>9.7378279804738419</v>
      </c>
      <c r="M269">
        <v>10.714284681122445</v>
      </c>
      <c r="N269">
        <v>11.352517779697264</v>
      </c>
      <c r="O269" s="8">
        <v>2.0112466555915383</v>
      </c>
      <c r="S269">
        <v>0.58340244363765448</v>
      </c>
      <c r="T269">
        <v>0.41755888502226302</v>
      </c>
      <c r="U269">
        <v>0.4594294306935276</v>
      </c>
      <c r="W269">
        <v>0.4867969197844817</v>
      </c>
      <c r="X269">
        <v>8.6242426206083453E-2</v>
      </c>
    </row>
    <row r="270" spans="1:24" x14ac:dyDescent="0.2">
      <c r="B270" t="s">
        <v>15</v>
      </c>
      <c r="C270">
        <v>24.888888999999999</v>
      </c>
      <c r="D270">
        <v>19.555555999999999</v>
      </c>
      <c r="E270">
        <v>23.444444000000001</v>
      </c>
      <c r="F270">
        <v>0.111111</v>
      </c>
      <c r="G270">
        <v>0.44444400000000001</v>
      </c>
      <c r="H270">
        <v>0.88888900000000004</v>
      </c>
      <c r="I270">
        <v>22.62962966666667</v>
      </c>
      <c r="J270" s="8">
        <v>2.7584510183391333</v>
      </c>
      <c r="K270">
        <v>0.44642812300701734</v>
      </c>
      <c r="L270">
        <v>2.2727249483471605</v>
      </c>
      <c r="M270">
        <v>3.7914697401226496</v>
      </c>
      <c r="N270">
        <v>2.1702076038256091</v>
      </c>
      <c r="O270" s="8">
        <v>1.6748755803058037</v>
      </c>
      <c r="S270">
        <v>1.9142875563131601E-2</v>
      </c>
      <c r="T270">
        <v>9.7454637450675383E-2</v>
      </c>
      <c r="U270">
        <v>0.16257854220220333</v>
      </c>
      <c r="W270">
        <v>9.3058685072003433E-2</v>
      </c>
      <c r="X270">
        <v>7.1818806130674373E-2</v>
      </c>
    </row>
    <row r="271" spans="1:24" x14ac:dyDescent="0.2">
      <c r="B271">
        <v>1827</v>
      </c>
      <c r="C271">
        <v>27.111111000000001</v>
      </c>
      <c r="D271">
        <v>29.555555999999999</v>
      </c>
      <c r="E271">
        <v>30.444444000000001</v>
      </c>
      <c r="F271">
        <v>0.111111</v>
      </c>
      <c r="G271">
        <v>0.111111</v>
      </c>
      <c r="H271">
        <v>0</v>
      </c>
      <c r="I271">
        <v>29.037037000000002</v>
      </c>
      <c r="J271" s="8">
        <v>1.7261007175836649</v>
      </c>
      <c r="K271">
        <v>0.40983565741735922</v>
      </c>
      <c r="L271">
        <v>0.37593946803098544</v>
      </c>
      <c r="M271">
        <v>0</v>
      </c>
      <c r="N271">
        <v>0.26192504181611492</v>
      </c>
      <c r="O271" s="8">
        <v>0.22746600528762398</v>
      </c>
      <c r="S271">
        <v>1.7573787552697298E-2</v>
      </c>
      <c r="T271">
        <v>1.6120316093244696E-2</v>
      </c>
      <c r="U271">
        <v>0</v>
      </c>
      <c r="W271">
        <v>1.1231367881980666E-2</v>
      </c>
      <c r="X271">
        <v>9.7537614896075313E-3</v>
      </c>
    </row>
    <row r="272" spans="1:24" x14ac:dyDescent="0.2">
      <c r="B272" t="s">
        <v>16</v>
      </c>
      <c r="C272">
        <v>17.444444000000001</v>
      </c>
      <c r="D272">
        <v>20</v>
      </c>
      <c r="E272">
        <v>25</v>
      </c>
      <c r="F272">
        <v>0.111111</v>
      </c>
      <c r="G272">
        <v>0</v>
      </c>
      <c r="H272">
        <v>0</v>
      </c>
      <c r="I272">
        <v>20.814814666666667</v>
      </c>
      <c r="J272" s="8">
        <v>3.8431170712125442</v>
      </c>
      <c r="K272">
        <v>0.63694205444438357</v>
      </c>
      <c r="L272">
        <v>0</v>
      </c>
      <c r="M272">
        <v>0</v>
      </c>
      <c r="N272">
        <v>0.21231401814812786</v>
      </c>
      <c r="O272" s="8">
        <v>0.3677386665916581</v>
      </c>
      <c r="S272">
        <v>2.7312129009763503E-2</v>
      </c>
      <c r="T272">
        <v>0</v>
      </c>
      <c r="U272">
        <v>0</v>
      </c>
      <c r="W272">
        <v>9.1040430032545017E-3</v>
      </c>
      <c r="X272">
        <v>1.5768665035928744E-2</v>
      </c>
    </row>
    <row r="273" spans="2:24" x14ac:dyDescent="0.2">
      <c r="B273" t="s">
        <v>17</v>
      </c>
      <c r="C273">
        <v>29.111111000000001</v>
      </c>
      <c r="D273">
        <v>33.333333000000003</v>
      </c>
      <c r="E273">
        <v>33.333333000000003</v>
      </c>
      <c r="F273">
        <v>0.66666700000000001</v>
      </c>
      <c r="G273">
        <v>0.222222</v>
      </c>
      <c r="H273">
        <v>0.44444400000000001</v>
      </c>
      <c r="I273">
        <v>31.925925666666672</v>
      </c>
      <c r="J273" s="8">
        <v>2.4377010082783523</v>
      </c>
      <c r="K273">
        <v>2.2900774896567841</v>
      </c>
      <c r="L273">
        <v>0.66666600666665998</v>
      </c>
      <c r="M273">
        <v>1.33333201333332</v>
      </c>
      <c r="N273">
        <v>1.4300251698855879</v>
      </c>
      <c r="O273" s="8">
        <v>0.81601371659371047</v>
      </c>
      <c r="S273">
        <v>9.8198715885422658E-2</v>
      </c>
      <c r="T273">
        <v>2.8586694587762633E-2</v>
      </c>
      <c r="U273">
        <v>5.7173389175525266E-2</v>
      </c>
      <c r="W273">
        <v>6.131959988290351E-2</v>
      </c>
      <c r="X273">
        <v>3.4990736984364196E-2</v>
      </c>
    </row>
    <row r="274" spans="2:24" x14ac:dyDescent="0.2">
      <c r="B274" t="s">
        <v>18</v>
      </c>
      <c r="C274">
        <v>29.555555999999999</v>
      </c>
      <c r="D274">
        <v>24.777778000000001</v>
      </c>
      <c r="E274">
        <v>25.888888999999999</v>
      </c>
      <c r="F274">
        <v>2</v>
      </c>
      <c r="G274">
        <v>0.222222</v>
      </c>
      <c r="H274">
        <v>1.111111</v>
      </c>
      <c r="I274">
        <v>26.740741</v>
      </c>
      <c r="J274" s="8">
        <v>2.5002058968710719</v>
      </c>
      <c r="K274">
        <v>6.7669171914749287</v>
      </c>
      <c r="L274">
        <v>0.89686008164251052</v>
      </c>
      <c r="M274">
        <v>4.2918450459577464</v>
      </c>
      <c r="N274">
        <v>3.9852074396917287</v>
      </c>
      <c r="O274" s="8">
        <v>2.9470175744905123</v>
      </c>
      <c r="S274">
        <v>0.29016597984438436</v>
      </c>
      <c r="T274">
        <v>3.8457435935667424E-2</v>
      </c>
      <c r="U274">
        <v>0.18403467751452685</v>
      </c>
      <c r="W274">
        <v>0.17088603109819286</v>
      </c>
      <c r="X274">
        <v>0.12636836212477379</v>
      </c>
    </row>
    <row r="275" spans="2:24" x14ac:dyDescent="0.2">
      <c r="B275" t="s">
        <v>19</v>
      </c>
      <c r="C275">
        <v>31.111111000000001</v>
      </c>
      <c r="D275">
        <v>36</v>
      </c>
      <c r="E275">
        <v>32.111111000000001</v>
      </c>
      <c r="F275">
        <v>1.2222219999999999</v>
      </c>
      <c r="G275">
        <v>1.6666669999999999</v>
      </c>
      <c r="H275">
        <v>0.66666700000000001</v>
      </c>
      <c r="I275">
        <v>33.074073999999996</v>
      </c>
      <c r="J275" s="8">
        <v>2.5827857476196523</v>
      </c>
      <c r="K275">
        <v>3.9285707283163238</v>
      </c>
      <c r="L275">
        <v>4.6296305555555559</v>
      </c>
      <c r="M275">
        <v>2.0761256127201579</v>
      </c>
      <c r="N275">
        <v>3.544775632197346</v>
      </c>
      <c r="O275" s="8">
        <v>1.3193069696340314</v>
      </c>
      <c r="S275">
        <v>0.16845744413807584</v>
      </c>
      <c r="T275">
        <v>0.19851894865252195</v>
      </c>
      <c r="U275">
        <v>8.9024441359191922E-2</v>
      </c>
      <c r="W275">
        <v>0.15200027804992991</v>
      </c>
      <c r="X275">
        <v>5.6571994118926869E-2</v>
      </c>
    </row>
    <row r="276" spans="2:24" x14ac:dyDescent="0.2">
      <c r="B276" t="s">
        <v>20</v>
      </c>
      <c r="C276">
        <v>30.777778000000001</v>
      </c>
      <c r="D276">
        <v>31.333333</v>
      </c>
      <c r="E276">
        <v>32.444443999999997</v>
      </c>
      <c r="F276">
        <v>0.66666700000000001</v>
      </c>
      <c r="G276">
        <v>0.111111</v>
      </c>
      <c r="H276">
        <v>0.222222</v>
      </c>
      <c r="I276">
        <v>31.518518333333333</v>
      </c>
      <c r="J276" s="8">
        <v>0.84862482561510777</v>
      </c>
      <c r="K276">
        <v>2.1660660493424833</v>
      </c>
      <c r="L276">
        <v>0.35460957824052741</v>
      </c>
      <c r="M276">
        <v>0.68493083130042243</v>
      </c>
      <c r="N276">
        <v>1.0685354862944776</v>
      </c>
      <c r="O276" s="8">
        <v>0.9647321053920197</v>
      </c>
      <c r="S276">
        <v>9.2881094866497579E-2</v>
      </c>
      <c r="T276">
        <v>1.5205688620217799E-2</v>
      </c>
      <c r="U276">
        <v>2.9369891808384504E-2</v>
      </c>
      <c r="W276">
        <v>4.5818891765033294E-2</v>
      </c>
      <c r="X276">
        <v>4.1367794037892841E-2</v>
      </c>
    </row>
    <row r="277" spans="2:24" ht="16" thickBot="1" x14ac:dyDescent="0.25">
      <c r="B277" t="s">
        <v>22</v>
      </c>
      <c r="C277">
        <v>30.111111000000001</v>
      </c>
      <c r="D277">
        <v>28.222221999999999</v>
      </c>
      <c r="E277">
        <v>27.333333</v>
      </c>
      <c r="F277">
        <v>0.222222</v>
      </c>
      <c r="G277">
        <v>0.222222</v>
      </c>
      <c r="H277">
        <v>0.222222</v>
      </c>
      <c r="I277">
        <v>28.555555333333331</v>
      </c>
      <c r="J277" s="8">
        <v>1.4185718126533102</v>
      </c>
      <c r="K277">
        <v>0.73800664478969236</v>
      </c>
      <c r="L277">
        <v>0.78740079360158111</v>
      </c>
      <c r="M277">
        <v>0.81300732698789424</v>
      </c>
      <c r="N277">
        <v>0.77947158845972264</v>
      </c>
      <c r="O277" s="8">
        <v>3.81238744513865E-2</v>
      </c>
      <c r="S277">
        <v>3.1645787166843152E-2</v>
      </c>
      <c r="T277">
        <v>3.3763812433450127E-2</v>
      </c>
      <c r="U277">
        <v>3.4861822744529168E-2</v>
      </c>
      <c r="W277">
        <v>3.3423807448274147E-2</v>
      </c>
      <c r="X277">
        <v>1.6347549515734598E-3</v>
      </c>
    </row>
    <row r="278" spans="2:24" x14ac:dyDescent="0.2">
      <c r="B278" s="26" t="s">
        <v>81</v>
      </c>
      <c r="C278">
        <v>3.3333330000000001</v>
      </c>
      <c r="D278">
        <v>4.1111110000000002</v>
      </c>
      <c r="E278">
        <v>3.3333330000000001</v>
      </c>
      <c r="F278">
        <v>0</v>
      </c>
      <c r="G278">
        <v>0</v>
      </c>
      <c r="H278">
        <v>0.111111</v>
      </c>
      <c r="I278">
        <v>3.5925923333333336</v>
      </c>
      <c r="J278" s="8">
        <v>0.44905033766976699</v>
      </c>
      <c r="K278">
        <v>0</v>
      </c>
      <c r="L278">
        <v>0</v>
      </c>
      <c r="M278">
        <v>3.3333303333330329</v>
      </c>
      <c r="N278">
        <v>1.1111101111110109</v>
      </c>
      <c r="O278" s="8">
        <v>1.9244991652477716</v>
      </c>
      <c r="S278">
        <v>0</v>
      </c>
      <c r="T278">
        <v>0</v>
      </c>
      <c r="U278">
        <v>0.14293348580282703</v>
      </c>
      <c r="W278">
        <v>4.7644495267609006E-2</v>
      </c>
      <c r="X278">
        <v>8.2522686504473738E-2</v>
      </c>
    </row>
    <row r="279" spans="2:24" x14ac:dyDescent="0.2">
      <c r="B279" s="12" t="s">
        <v>82</v>
      </c>
      <c r="C279">
        <v>10.111110999999999</v>
      </c>
      <c r="D279">
        <v>8.7777779999999996</v>
      </c>
      <c r="E279">
        <v>9.4444440000000007</v>
      </c>
      <c r="F279">
        <v>0.111111</v>
      </c>
      <c r="G279">
        <v>0.222222</v>
      </c>
      <c r="H279">
        <v>0</v>
      </c>
      <c r="I279">
        <v>9.4444443333333332</v>
      </c>
      <c r="J279" s="8">
        <v>0.66666650000006011</v>
      </c>
      <c r="K279">
        <v>1.0989000120758243</v>
      </c>
      <c r="L279">
        <v>2.5316429738824566</v>
      </c>
      <c r="M279">
        <v>0</v>
      </c>
      <c r="N279">
        <v>1.2101809953194269</v>
      </c>
      <c r="O279" s="8">
        <v>1.2694847890880179</v>
      </c>
      <c r="S279">
        <v>4.7120925191266802E-2</v>
      </c>
      <c r="T279">
        <v>0.10855706422094405</v>
      </c>
      <c r="U279">
        <v>0</v>
      </c>
      <c r="W279">
        <v>5.1892663137403615E-2</v>
      </c>
      <c r="X279">
        <v>5.4435614815463371E-2</v>
      </c>
    </row>
    <row r="280" spans="2:24" x14ac:dyDescent="0.2">
      <c r="B280" s="12" t="s">
        <v>42</v>
      </c>
      <c r="C280">
        <v>4.8888889999999998</v>
      </c>
      <c r="D280">
        <v>4.8888889999999998</v>
      </c>
      <c r="E280">
        <v>7.1111110000000002</v>
      </c>
      <c r="F280">
        <v>0</v>
      </c>
      <c r="G280">
        <v>0.222222</v>
      </c>
      <c r="H280">
        <v>0.55555600000000005</v>
      </c>
      <c r="I280">
        <v>5.6296296666666663</v>
      </c>
      <c r="J280" s="8">
        <v>1.2830004698991082</v>
      </c>
      <c r="K280">
        <v>0</v>
      </c>
      <c r="L280">
        <v>4.5454498966943211</v>
      </c>
      <c r="M280">
        <v>7.8125063720704127</v>
      </c>
      <c r="N280">
        <v>4.1193187562549118</v>
      </c>
      <c r="O280" s="8">
        <v>3.9236468705847294</v>
      </c>
      <c r="S280">
        <v>0</v>
      </c>
      <c r="T280">
        <v>0.19490927490135077</v>
      </c>
      <c r="U280">
        <v>0.33500093208591564</v>
      </c>
      <c r="W280">
        <v>0.17663673566242213</v>
      </c>
      <c r="X280">
        <v>0.16824630870330176</v>
      </c>
    </row>
    <row r="281" spans="2:24" x14ac:dyDescent="0.2">
      <c r="B281" s="12" t="s">
        <v>43</v>
      </c>
      <c r="C281">
        <v>17.444444000000001</v>
      </c>
      <c r="D281">
        <v>22.555555999999999</v>
      </c>
      <c r="E281">
        <v>20.777778000000001</v>
      </c>
      <c r="F281">
        <v>0.111111</v>
      </c>
      <c r="G281">
        <v>0.111111</v>
      </c>
      <c r="H281">
        <v>0.222222</v>
      </c>
      <c r="I281">
        <v>20.259259333333333</v>
      </c>
      <c r="J281" s="8">
        <v>2.5947085915180161</v>
      </c>
      <c r="K281">
        <v>0.63694205444438357</v>
      </c>
      <c r="L281">
        <v>0.49261033512097863</v>
      </c>
      <c r="M281">
        <v>1.0695176356201324</v>
      </c>
      <c r="N281">
        <v>0.73302334172849815</v>
      </c>
      <c r="O281" s="8">
        <v>0.30021528719726248</v>
      </c>
      <c r="S281">
        <v>2.7312129009763503E-2</v>
      </c>
      <c r="T281">
        <v>2.1123172713259423E-2</v>
      </c>
      <c r="U281">
        <v>4.5861006410944892E-2</v>
      </c>
      <c r="W281">
        <v>3.1432102711322608E-2</v>
      </c>
      <c r="X281">
        <v>1.2873256833052764E-2</v>
      </c>
    </row>
    <row r="282" spans="2:24" x14ac:dyDescent="0.2">
      <c r="B282" s="12" t="s">
        <v>44</v>
      </c>
      <c r="C282">
        <v>16</v>
      </c>
      <c r="D282">
        <v>13.555555999999999</v>
      </c>
      <c r="E282">
        <v>15.888889000000001</v>
      </c>
      <c r="F282">
        <v>0</v>
      </c>
      <c r="G282">
        <v>0</v>
      </c>
      <c r="H282">
        <v>0.111111</v>
      </c>
      <c r="I282">
        <v>15.148148333333333</v>
      </c>
      <c r="J282" s="8">
        <v>1.380343858871508</v>
      </c>
      <c r="K282">
        <v>0</v>
      </c>
      <c r="L282">
        <v>0</v>
      </c>
      <c r="M282">
        <v>0.69929999510979024</v>
      </c>
      <c r="N282">
        <v>0.23309999836993009</v>
      </c>
      <c r="O282" s="8">
        <v>0.40374104042094139</v>
      </c>
      <c r="S282">
        <v>0</v>
      </c>
      <c r="T282">
        <v>0</v>
      </c>
      <c r="U282">
        <v>2.9986042764323852E-2</v>
      </c>
      <c r="W282">
        <v>9.9953475881079511E-3</v>
      </c>
      <c r="X282">
        <v>1.7312449861914006E-2</v>
      </c>
    </row>
    <row r="283" spans="2:24" ht="16" thickBot="1" x14ac:dyDescent="0.25">
      <c r="B283" s="13" t="s">
        <v>45</v>
      </c>
      <c r="C283">
        <v>13</v>
      </c>
      <c r="D283">
        <v>14.111110999999999</v>
      </c>
      <c r="E283">
        <v>11.555555999999999</v>
      </c>
      <c r="F283">
        <v>0.222222</v>
      </c>
      <c r="G283">
        <v>0.111111</v>
      </c>
      <c r="H283">
        <v>0.111111</v>
      </c>
      <c r="I283">
        <v>12.888889000000001</v>
      </c>
      <c r="J283" s="8">
        <v>1.2813955596329096</v>
      </c>
      <c r="K283">
        <v>1.7094000000000003</v>
      </c>
      <c r="L283">
        <v>0.78740079360158111</v>
      </c>
      <c r="M283">
        <v>0.96153746301778986</v>
      </c>
      <c r="N283">
        <v>1.1527794188731237</v>
      </c>
      <c r="O283" s="8">
        <v>0.48984767878327118</v>
      </c>
      <c r="S283">
        <v>7.3299216158706909E-2</v>
      </c>
      <c r="T283">
        <v>3.3763812433450127E-2</v>
      </c>
      <c r="U283">
        <v>4.1230807503472341E-2</v>
      </c>
      <c r="W283">
        <v>4.9431278698543128E-2</v>
      </c>
      <c r="X283">
        <v>2.1004709776515633E-2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317"/>
  <sheetViews>
    <sheetView topLeftCell="K135" workbookViewId="0">
      <selection activeCell="V154" sqref="V154"/>
    </sheetView>
  </sheetViews>
  <sheetFormatPr baseColWidth="10" defaultColWidth="8.83203125" defaultRowHeight="15" x14ac:dyDescent="0.2"/>
  <cols>
    <col min="3" max="3" width="12.1640625" bestFit="1" customWidth="1"/>
    <col min="8" max="9" width="12" bestFit="1" customWidth="1"/>
    <col min="21" max="21" width="11.1640625" bestFit="1" customWidth="1"/>
  </cols>
  <sheetData>
    <row r="2" spans="1:25" ht="16" thickBot="1" x14ac:dyDescent="0.25"/>
    <row r="3" spans="1:25" ht="16" thickBot="1" x14ac:dyDescent="0.25">
      <c r="A3" t="s">
        <v>0</v>
      </c>
      <c r="C3" s="47" t="s">
        <v>85</v>
      </c>
      <c r="D3" s="170" t="s">
        <v>97</v>
      </c>
      <c r="E3" s="171"/>
      <c r="F3" s="171"/>
      <c r="G3" s="172"/>
      <c r="H3" s="29" t="s">
        <v>98</v>
      </c>
      <c r="I3" s="28" t="s">
        <v>99</v>
      </c>
      <c r="J3" s="173" t="s">
        <v>101</v>
      </c>
      <c r="K3" s="174"/>
      <c r="L3" s="174"/>
      <c r="M3" s="175"/>
      <c r="N3" s="173" t="s">
        <v>100</v>
      </c>
      <c r="O3" s="174"/>
      <c r="P3" s="174"/>
      <c r="Q3" s="175"/>
      <c r="R3" s="27" t="s">
        <v>98</v>
      </c>
      <c r="S3" s="27" t="s">
        <v>99</v>
      </c>
    </row>
    <row r="4" spans="1:25" x14ac:dyDescent="0.2">
      <c r="A4">
        <v>20181017</v>
      </c>
      <c r="C4" s="113" t="s">
        <v>86</v>
      </c>
      <c r="D4" s="109">
        <v>78.111110999999994</v>
      </c>
      <c r="E4" s="110">
        <v>103.555556</v>
      </c>
      <c r="F4" s="110">
        <v>118.88888900000001</v>
      </c>
      <c r="G4" s="111"/>
      <c r="H4" s="111">
        <f t="shared" ref="H4:H15" si="0">AVERAGE(D4:F4)</f>
        <v>100.18518533333334</v>
      </c>
      <c r="I4" s="109">
        <f t="shared" ref="I4:I15" si="1">STDEV(D4:F4)</f>
        <v>20.596755654164642</v>
      </c>
      <c r="J4" s="49">
        <v>5.5555560000000002</v>
      </c>
      <c r="K4" s="50">
        <v>11.111110999999999</v>
      </c>
      <c r="L4" s="50">
        <v>12.777778</v>
      </c>
      <c r="M4" s="51"/>
      <c r="N4" s="49">
        <f t="shared" ref="N4:N15" si="2">(J4/D4)*100</f>
        <v>7.1123761125353857</v>
      </c>
      <c r="O4" s="50">
        <f t="shared" ref="O4:O15" si="3">(K4/E4)*100</f>
        <v>10.729613580559597</v>
      </c>
      <c r="P4" s="50">
        <f t="shared" ref="P4:P15" si="4">(L4/F4)*100</f>
        <v>10.74766372827321</v>
      </c>
      <c r="Q4" s="51"/>
      <c r="R4" s="112">
        <f>AVERAGE(N4:P4)</f>
        <v>9.529884473789398</v>
      </c>
      <c r="S4" s="112">
        <f>STDEV(N4:P4)</f>
        <v>2.0936431070046067</v>
      </c>
    </row>
    <row r="5" spans="1:25" ht="16" thickBot="1" x14ac:dyDescent="0.25">
      <c r="A5" t="s">
        <v>10</v>
      </c>
      <c r="C5" s="53" t="s">
        <v>87</v>
      </c>
      <c r="D5" s="35">
        <v>135.33333300000001</v>
      </c>
      <c r="E5" s="36">
        <v>129.33333300000001</v>
      </c>
      <c r="F5" s="36">
        <v>116</v>
      </c>
      <c r="G5" s="37"/>
      <c r="H5" s="37">
        <f t="shared" si="0"/>
        <v>126.88888866666667</v>
      </c>
      <c r="I5" s="35">
        <f t="shared" si="1"/>
        <v>9.8957527402566221</v>
      </c>
      <c r="J5" s="43">
        <v>12.222222</v>
      </c>
      <c r="K5" s="44">
        <v>14.777778</v>
      </c>
      <c r="L5" s="44">
        <v>9.2222220000000004</v>
      </c>
      <c r="M5" s="45"/>
      <c r="N5" s="43">
        <f t="shared" si="2"/>
        <v>9.0311985444118186</v>
      </c>
      <c r="O5" s="44">
        <f t="shared" si="3"/>
        <v>11.426117039758033</v>
      </c>
      <c r="P5" s="44">
        <f t="shared" si="4"/>
        <v>7.9501913793103451</v>
      </c>
      <c r="Q5" s="45"/>
      <c r="R5" s="46">
        <f t="shared" ref="R5:R15" si="5">AVERAGE(N5:P5)</f>
        <v>9.4691689878267322</v>
      </c>
      <c r="S5" s="46">
        <f t="shared" ref="S5:S15" si="6">STDEV(N5:P5)</f>
        <v>1.7788699731060882</v>
      </c>
    </row>
    <row r="6" spans="1:25" x14ac:dyDescent="0.2">
      <c r="C6" s="52" t="s">
        <v>88</v>
      </c>
      <c r="D6" s="31">
        <v>197</v>
      </c>
      <c r="E6" s="32">
        <v>177.444444</v>
      </c>
      <c r="F6" s="32">
        <v>165.66666699999999</v>
      </c>
      <c r="G6" s="33"/>
      <c r="H6" s="33">
        <f t="shared" si="0"/>
        <v>180.03703699999997</v>
      </c>
      <c r="I6" s="31">
        <f t="shared" si="1"/>
        <v>15.826736652574944</v>
      </c>
      <c r="J6" s="39">
        <v>12.777778</v>
      </c>
      <c r="K6" s="40">
        <v>12.333333</v>
      </c>
      <c r="L6" s="40">
        <v>10.333333</v>
      </c>
      <c r="M6" s="41"/>
      <c r="N6" s="39">
        <f t="shared" si="2"/>
        <v>6.4861817258883248</v>
      </c>
      <c r="O6" s="40">
        <f t="shared" si="3"/>
        <v>6.9505320775216832</v>
      </c>
      <c r="P6" s="40">
        <f t="shared" si="4"/>
        <v>6.2374243335263095</v>
      </c>
      <c r="Q6" s="41"/>
      <c r="R6" s="42">
        <f t="shared" si="5"/>
        <v>6.5580460456454395</v>
      </c>
      <c r="S6" s="42">
        <f t="shared" si="6"/>
        <v>0.361944780287211</v>
      </c>
    </row>
    <row r="7" spans="1:25" x14ac:dyDescent="0.2">
      <c r="C7" s="52" t="s">
        <v>89</v>
      </c>
      <c r="D7" s="31">
        <v>120.666667</v>
      </c>
      <c r="E7" s="32">
        <v>64.222222000000002</v>
      </c>
      <c r="F7" s="32">
        <v>62.555556000000003</v>
      </c>
      <c r="G7" s="33"/>
      <c r="H7" s="33">
        <f t="shared" si="0"/>
        <v>82.481481666666667</v>
      </c>
      <c r="I7" s="31">
        <f t="shared" si="1"/>
        <v>33.079838695112365</v>
      </c>
      <c r="J7" s="39">
        <v>4</v>
      </c>
      <c r="K7" s="40">
        <v>0.111111</v>
      </c>
      <c r="L7" s="40">
        <v>0.111111</v>
      </c>
      <c r="M7" s="41"/>
      <c r="N7" s="39">
        <f t="shared" si="2"/>
        <v>3.3149171179145931</v>
      </c>
      <c r="O7" s="40">
        <f t="shared" si="3"/>
        <v>0.17301020821110796</v>
      </c>
      <c r="P7" s="40">
        <f t="shared" si="4"/>
        <v>0.17761971454621872</v>
      </c>
      <c r="Q7" s="41"/>
      <c r="R7" s="42">
        <f t="shared" si="5"/>
        <v>1.2218490135573066</v>
      </c>
      <c r="S7" s="42">
        <f t="shared" si="6"/>
        <v>1.8126516154505581</v>
      </c>
    </row>
    <row r="8" spans="1:25" x14ac:dyDescent="0.2">
      <c r="C8" s="52" t="s">
        <v>90</v>
      </c>
      <c r="D8" s="31">
        <v>35.111111000000001</v>
      </c>
      <c r="E8" s="32">
        <v>38.444443999999997</v>
      </c>
      <c r="F8" s="32">
        <v>33.666666999999997</v>
      </c>
      <c r="G8" s="33"/>
      <c r="H8" s="33">
        <f t="shared" si="0"/>
        <v>35.74074066666666</v>
      </c>
      <c r="I8" s="31">
        <f t="shared" si="1"/>
        <v>2.4503292438552684</v>
      </c>
      <c r="J8" s="39">
        <v>1.111111</v>
      </c>
      <c r="K8" s="40">
        <v>0.55555600000000005</v>
      </c>
      <c r="L8" s="40">
        <v>0.88888900000000004</v>
      </c>
      <c r="M8" s="41"/>
      <c r="N8" s="39">
        <f t="shared" si="2"/>
        <v>3.1645566555840401</v>
      </c>
      <c r="O8" s="40">
        <f t="shared" si="3"/>
        <v>1.4450878779778948</v>
      </c>
      <c r="P8" s="40">
        <f t="shared" si="4"/>
        <v>2.6402643302944129</v>
      </c>
      <c r="Q8" s="41"/>
      <c r="R8" s="42">
        <f t="shared" si="5"/>
        <v>2.4166362879521159</v>
      </c>
      <c r="S8" s="42">
        <f t="shared" si="6"/>
        <v>0.88127767773953014</v>
      </c>
    </row>
    <row r="9" spans="1:25" ht="16" thickBot="1" x14ac:dyDescent="0.25">
      <c r="C9" s="52" t="s">
        <v>91</v>
      </c>
      <c r="D9" s="31">
        <v>70.777777999999998</v>
      </c>
      <c r="E9" s="32">
        <v>81.888889000000006</v>
      </c>
      <c r="F9" s="32">
        <v>68.888889000000006</v>
      </c>
      <c r="G9" s="33"/>
      <c r="H9" s="33">
        <f t="shared" si="0"/>
        <v>73.851852000000008</v>
      </c>
      <c r="I9" s="31">
        <f t="shared" si="1"/>
        <v>7.0240620881443689</v>
      </c>
      <c r="J9" s="39">
        <v>1</v>
      </c>
      <c r="K9" s="40">
        <v>3.3333330000000001</v>
      </c>
      <c r="L9" s="40">
        <v>1.7777780000000001</v>
      </c>
      <c r="M9" s="41"/>
      <c r="N9" s="39">
        <f t="shared" si="2"/>
        <v>1.4128728370082486</v>
      </c>
      <c r="O9" s="40">
        <f t="shared" si="3"/>
        <v>4.0705558967835058</v>
      </c>
      <c r="P9" s="40">
        <f t="shared" si="4"/>
        <v>2.580645479708636</v>
      </c>
      <c r="Q9" s="41"/>
      <c r="R9" s="42">
        <f t="shared" si="5"/>
        <v>2.6880247378334636</v>
      </c>
      <c r="S9" s="42">
        <f t="shared" si="6"/>
        <v>1.3320914159173436</v>
      </c>
    </row>
    <row r="10" spans="1:25" ht="16" thickBot="1" x14ac:dyDescent="0.25">
      <c r="C10" s="52" t="s">
        <v>92</v>
      </c>
      <c r="D10" s="31">
        <v>186.444444</v>
      </c>
      <c r="E10" s="32">
        <v>173.66666699999999</v>
      </c>
      <c r="F10" s="32">
        <v>165.11111099999999</v>
      </c>
      <c r="G10" s="33"/>
      <c r="H10" s="33">
        <f t="shared" si="0"/>
        <v>175.074074</v>
      </c>
      <c r="I10" s="31">
        <f t="shared" si="1"/>
        <v>10.736077964972084</v>
      </c>
      <c r="J10" s="39">
        <v>22.222221999999999</v>
      </c>
      <c r="K10" s="40">
        <v>17.555555999999999</v>
      </c>
      <c r="L10" s="40">
        <v>15</v>
      </c>
      <c r="M10" s="41"/>
      <c r="N10" s="39">
        <f t="shared" si="2"/>
        <v>11.918951041523124</v>
      </c>
      <c r="O10" s="40">
        <f t="shared" si="3"/>
        <v>10.10876543165304</v>
      </c>
      <c r="P10" s="40">
        <f t="shared" si="4"/>
        <v>9.0847913923854584</v>
      </c>
      <c r="Q10" s="41"/>
      <c r="R10" s="42">
        <f t="shared" si="5"/>
        <v>10.370835955187207</v>
      </c>
      <c r="S10" s="42">
        <f t="shared" si="6"/>
        <v>1.4351396965728302</v>
      </c>
      <c r="U10" s="47" t="s">
        <v>85</v>
      </c>
      <c r="V10" s="27">
        <v>1</v>
      </c>
      <c r="W10" s="27">
        <v>2</v>
      </c>
      <c r="X10" s="27">
        <v>3</v>
      </c>
      <c r="Y10" s="27">
        <v>4</v>
      </c>
    </row>
    <row r="11" spans="1:25" x14ac:dyDescent="0.2">
      <c r="C11" s="52" t="s">
        <v>93</v>
      </c>
      <c r="D11" s="31">
        <v>51.666666999999997</v>
      </c>
      <c r="E11" s="32">
        <v>78.888889000000006</v>
      </c>
      <c r="F11" s="32">
        <v>69</v>
      </c>
      <c r="G11" s="33"/>
      <c r="H11" s="33">
        <f t="shared" si="0"/>
        <v>66.518518666666665</v>
      </c>
      <c r="I11" s="31">
        <f t="shared" si="1"/>
        <v>13.779718968835407</v>
      </c>
      <c r="J11" s="39">
        <v>0.77777799999999997</v>
      </c>
      <c r="K11" s="40">
        <v>1.888889</v>
      </c>
      <c r="L11" s="40">
        <v>2.4444439999999998</v>
      </c>
      <c r="M11" s="41"/>
      <c r="N11" s="39">
        <f t="shared" si="2"/>
        <v>1.5053767644814402</v>
      </c>
      <c r="O11" s="40">
        <f t="shared" si="3"/>
        <v>2.3943663346558219</v>
      </c>
      <c r="P11" s="40">
        <f t="shared" si="4"/>
        <v>3.542672463768116</v>
      </c>
      <c r="Q11" s="41"/>
      <c r="R11" s="42">
        <f t="shared" si="5"/>
        <v>2.4808051876351258</v>
      </c>
      <c r="S11" s="42">
        <f t="shared" si="6"/>
        <v>1.0213947317571597</v>
      </c>
      <c r="U11" s="113" t="s">
        <v>86</v>
      </c>
      <c r="V11" s="112">
        <v>9.529884473789398</v>
      </c>
      <c r="W11" s="112">
        <v>42.599874064143762</v>
      </c>
      <c r="X11" s="112">
        <v>34.332498254371764</v>
      </c>
      <c r="Y11" s="112">
        <v>32.985892536264394</v>
      </c>
    </row>
    <row r="12" spans="1:25" ht="16" thickBot="1" x14ac:dyDescent="0.25">
      <c r="C12" s="52" t="s">
        <v>94</v>
      </c>
      <c r="D12" s="31">
        <v>47</v>
      </c>
      <c r="E12" s="32">
        <v>23.555555999999999</v>
      </c>
      <c r="F12" s="32">
        <v>33.555556000000003</v>
      </c>
      <c r="G12" s="33"/>
      <c r="H12" s="33">
        <f t="shared" si="0"/>
        <v>34.703703999999995</v>
      </c>
      <c r="I12" s="31">
        <f t="shared" si="1"/>
        <v>11.764317723085876</v>
      </c>
      <c r="J12" s="39">
        <v>1.2222219999999999</v>
      </c>
      <c r="K12" s="40">
        <v>0.77777799999999997</v>
      </c>
      <c r="L12" s="40">
        <v>0.111111</v>
      </c>
      <c r="M12" s="41"/>
      <c r="N12" s="39">
        <f t="shared" si="2"/>
        <v>2.6004723404255317</v>
      </c>
      <c r="O12" s="40">
        <f t="shared" si="3"/>
        <v>3.301887673549289</v>
      </c>
      <c r="P12" s="40">
        <f t="shared" si="4"/>
        <v>0.33112549230297361</v>
      </c>
      <c r="Q12" s="41"/>
      <c r="R12" s="42">
        <f t="shared" si="5"/>
        <v>2.0778285020925984</v>
      </c>
      <c r="S12" s="42">
        <f t="shared" si="6"/>
        <v>1.5528117789002553</v>
      </c>
      <c r="U12" s="53" t="s">
        <v>87</v>
      </c>
      <c r="V12" s="46">
        <v>9.4691689878267322</v>
      </c>
      <c r="W12" s="46">
        <v>45.280275207234695</v>
      </c>
      <c r="X12" s="46">
        <v>37.753797517043516</v>
      </c>
      <c r="Y12" s="46">
        <v>26.796424539350991</v>
      </c>
    </row>
    <row r="13" spans="1:25" x14ac:dyDescent="0.2">
      <c r="C13" s="52" t="s">
        <v>95</v>
      </c>
      <c r="D13" s="31">
        <v>6.8888889999999998</v>
      </c>
      <c r="E13" s="32">
        <v>75.222222000000002</v>
      </c>
      <c r="F13" s="32">
        <v>25.666667</v>
      </c>
      <c r="G13" s="33"/>
      <c r="H13" s="33">
        <f t="shared" si="0"/>
        <v>35.925926000000004</v>
      </c>
      <c r="I13" s="31">
        <f t="shared" si="1"/>
        <v>35.302979989570751</v>
      </c>
      <c r="J13" s="39">
        <v>0</v>
      </c>
      <c r="K13" s="40">
        <v>2.5555560000000002</v>
      </c>
      <c r="L13" s="40">
        <v>0.33333299999999999</v>
      </c>
      <c r="M13" s="41"/>
      <c r="N13" s="39">
        <f t="shared" si="2"/>
        <v>0</v>
      </c>
      <c r="O13" s="40">
        <f t="shared" si="3"/>
        <v>3.3973418121044077</v>
      </c>
      <c r="P13" s="40">
        <f t="shared" si="4"/>
        <v>1.2986999831337664</v>
      </c>
      <c r="Q13" s="41"/>
      <c r="R13" s="42">
        <f t="shared" si="5"/>
        <v>1.5653472650793914</v>
      </c>
      <c r="S13" s="42">
        <f t="shared" si="6"/>
        <v>1.7142953149311695</v>
      </c>
      <c r="U13" s="52" t="s">
        <v>88</v>
      </c>
      <c r="V13" s="42">
        <v>6.5580460456454395</v>
      </c>
      <c r="W13" s="42">
        <v>14.677005272793574</v>
      </c>
      <c r="X13" s="42">
        <v>2.851277638249881</v>
      </c>
      <c r="Y13" s="42">
        <v>13.793419200288158</v>
      </c>
    </row>
    <row r="14" spans="1:25" x14ac:dyDescent="0.2">
      <c r="C14" s="52" t="s">
        <v>96</v>
      </c>
      <c r="D14" s="31">
        <v>31</v>
      </c>
      <c r="E14" s="32">
        <v>55.444443999999997</v>
      </c>
      <c r="F14" s="32">
        <v>7.7777779999999996</v>
      </c>
      <c r="G14" s="33"/>
      <c r="H14" s="33">
        <f t="shared" si="0"/>
        <v>31.407407333333335</v>
      </c>
      <c r="I14" s="31">
        <f t="shared" si="1"/>
        <v>23.835944441962628</v>
      </c>
      <c r="J14" s="39">
        <v>0.66666700000000001</v>
      </c>
      <c r="K14" s="40">
        <v>0.77777799999999997</v>
      </c>
      <c r="L14" s="40">
        <v>0</v>
      </c>
      <c r="M14" s="41"/>
      <c r="N14" s="39">
        <f t="shared" si="2"/>
        <v>2.1505387096774196</v>
      </c>
      <c r="O14" s="40">
        <f t="shared" si="3"/>
        <v>1.4028060232689863</v>
      </c>
      <c r="P14" s="40">
        <f t="shared" si="4"/>
        <v>0</v>
      </c>
      <c r="Q14" s="41"/>
      <c r="R14" s="42">
        <f t="shared" si="5"/>
        <v>1.1844482443154687</v>
      </c>
      <c r="S14" s="42">
        <f t="shared" si="6"/>
        <v>1.0917711642910295</v>
      </c>
      <c r="U14" s="52" t="s">
        <v>89</v>
      </c>
      <c r="V14" s="42">
        <v>1.2218490135573066</v>
      </c>
      <c r="W14" s="42">
        <v>11.711926935650638</v>
      </c>
      <c r="X14" s="42">
        <v>4.7407408287384785</v>
      </c>
      <c r="Y14" s="42">
        <v>2.2093211055131325</v>
      </c>
    </row>
    <row r="15" spans="1:25" ht="16" thickBot="1" x14ac:dyDescent="0.25">
      <c r="C15" s="53" t="s">
        <v>102</v>
      </c>
      <c r="D15" s="35">
        <v>54.555556000000003</v>
      </c>
      <c r="E15" s="36">
        <v>72.555555999999996</v>
      </c>
      <c r="F15" s="36">
        <v>70</v>
      </c>
      <c r="G15" s="37"/>
      <c r="H15" s="37">
        <f t="shared" si="0"/>
        <v>65.703704000000002</v>
      </c>
      <c r="I15" s="35">
        <f t="shared" si="1"/>
        <v>9.7387688898398341</v>
      </c>
      <c r="J15" s="43">
        <v>1</v>
      </c>
      <c r="K15" s="44">
        <v>1.6666669999999999</v>
      </c>
      <c r="L15" s="44">
        <v>1.4444440000000001</v>
      </c>
      <c r="M15" s="45"/>
      <c r="N15" s="43">
        <f t="shared" si="2"/>
        <v>1.832993875087626</v>
      </c>
      <c r="O15" s="44">
        <f t="shared" si="3"/>
        <v>2.2970907975675905</v>
      </c>
      <c r="P15" s="44">
        <f t="shared" si="4"/>
        <v>2.0634914285714285</v>
      </c>
      <c r="Q15" s="45"/>
      <c r="R15" s="46">
        <f t="shared" si="5"/>
        <v>2.0645253670755483</v>
      </c>
      <c r="S15" s="46">
        <f t="shared" si="6"/>
        <v>0.23205018882876668</v>
      </c>
      <c r="U15" s="52" t="s">
        <v>90</v>
      </c>
      <c r="V15" s="42">
        <v>2.4166362879521159</v>
      </c>
      <c r="W15" s="42">
        <v>14.035627034157692</v>
      </c>
      <c r="X15" s="42">
        <v>2.1070558120265477</v>
      </c>
      <c r="Y15" s="42">
        <v>2.1830616475752334</v>
      </c>
    </row>
    <row r="16" spans="1:25" x14ac:dyDescent="0.2">
      <c r="U16" s="52" t="s">
        <v>91</v>
      </c>
      <c r="V16" s="42">
        <v>2.6880247378334636</v>
      </c>
      <c r="W16" s="42">
        <v>21.679132043772583</v>
      </c>
      <c r="X16" s="42">
        <v>4.0179013405779189</v>
      </c>
      <c r="Y16" s="42">
        <v>7.719658714785183</v>
      </c>
    </row>
    <row r="17" spans="1:25" ht="16" thickBot="1" x14ac:dyDescent="0.25">
      <c r="U17" s="52" t="s">
        <v>92</v>
      </c>
      <c r="V17" s="42">
        <v>10.370835955187207</v>
      </c>
      <c r="W17" s="42">
        <v>19.229207527099604</v>
      </c>
      <c r="X17" s="42">
        <v>3.9614620880253093</v>
      </c>
      <c r="Y17" s="42">
        <v>18.704335717168192</v>
      </c>
    </row>
    <row r="18" spans="1:25" ht="16" thickBot="1" x14ac:dyDescent="0.25">
      <c r="A18" t="s">
        <v>0</v>
      </c>
      <c r="C18" s="47" t="s">
        <v>85</v>
      </c>
      <c r="D18" s="170" t="s">
        <v>97</v>
      </c>
      <c r="E18" s="171"/>
      <c r="F18" s="171"/>
      <c r="G18" s="172"/>
      <c r="H18" s="29" t="s">
        <v>98</v>
      </c>
      <c r="I18" s="30" t="s">
        <v>99</v>
      </c>
      <c r="J18" s="173" t="s">
        <v>101</v>
      </c>
      <c r="K18" s="174"/>
      <c r="L18" s="174"/>
      <c r="M18" s="175"/>
      <c r="N18" s="173" t="s">
        <v>100</v>
      </c>
      <c r="O18" s="174"/>
      <c r="P18" s="174"/>
      <c r="Q18" s="175"/>
      <c r="R18" s="27" t="s">
        <v>98</v>
      </c>
      <c r="S18" s="27" t="s">
        <v>99</v>
      </c>
      <c r="U18" s="52" t="s">
        <v>93</v>
      </c>
      <c r="V18" s="42">
        <v>2.4808051876351258</v>
      </c>
      <c r="W18" s="42">
        <v>16.886257801867291</v>
      </c>
      <c r="X18" s="42">
        <v>2.3064255030907002</v>
      </c>
      <c r="Y18" s="42">
        <v>2.3544443258977341</v>
      </c>
    </row>
    <row r="19" spans="1:25" x14ac:dyDescent="0.2">
      <c r="A19">
        <v>20181026</v>
      </c>
      <c r="C19" s="108" t="s">
        <v>86</v>
      </c>
      <c r="D19" s="109">
        <v>145.33333300000001</v>
      </c>
      <c r="E19" s="110">
        <v>135.33333300000001</v>
      </c>
      <c r="F19" s="110">
        <v>153.11111099999999</v>
      </c>
      <c r="G19" s="111">
        <v>145.555556</v>
      </c>
      <c r="H19" s="48">
        <f>AVERAGE(D19:G19)</f>
        <v>144.83333325000001</v>
      </c>
      <c r="I19" s="48">
        <f>STDEV(D19:G19)</f>
        <v>7.2925353313968122</v>
      </c>
      <c r="J19" s="49">
        <v>60.666666999999997</v>
      </c>
      <c r="K19" s="50">
        <v>58.777777999999998</v>
      </c>
      <c r="L19" s="50">
        <v>66.555555999999996</v>
      </c>
      <c r="M19" s="51">
        <v>60.777777999999998</v>
      </c>
      <c r="N19" s="49">
        <f>(J19/D19)*100</f>
        <v>41.743119591153935</v>
      </c>
      <c r="O19" s="50">
        <f>(K19/E19)*100</f>
        <v>43.431855771999636</v>
      </c>
      <c r="P19" s="50">
        <f>(L19/F19)*100</f>
        <v>43.468795677408409</v>
      </c>
      <c r="Q19" s="51">
        <f>(M19/G19)*100</f>
        <v>41.755725216013047</v>
      </c>
      <c r="R19" s="112">
        <f>AVERAGE(N19:Q19)</f>
        <v>42.599874064143762</v>
      </c>
      <c r="S19" s="112">
        <f>STDEV(N19:Q19)</f>
        <v>0.98214626150991424</v>
      </c>
      <c r="U19" s="52" t="s">
        <v>94</v>
      </c>
      <c r="V19" s="42">
        <v>2.0778285020925984</v>
      </c>
      <c r="W19" s="42">
        <v>22.249627342532698</v>
      </c>
      <c r="X19" s="42">
        <v>4.6237357332223956</v>
      </c>
      <c r="Y19" s="42">
        <v>6.4929302876218005</v>
      </c>
    </row>
    <row r="20" spans="1:25" ht="16" thickBot="1" x14ac:dyDescent="0.25">
      <c r="A20" t="s">
        <v>30</v>
      </c>
      <c r="C20" s="55" t="s">
        <v>87</v>
      </c>
      <c r="D20" s="35">
        <v>148.555556</v>
      </c>
      <c r="E20" s="36">
        <v>166.88888900000001</v>
      </c>
      <c r="F20" s="36">
        <v>133.555556</v>
      </c>
      <c r="G20" s="37">
        <v>146.444444</v>
      </c>
      <c r="H20" s="38">
        <f t="shared" ref="H20:H30" si="7">AVERAGE(D20:G20)</f>
        <v>148.86111124999999</v>
      </c>
      <c r="I20" s="38">
        <f t="shared" ref="I20:I30" si="8">STDEV(D20:G20)</f>
        <v>13.725820397122876</v>
      </c>
      <c r="J20" s="43">
        <v>72.888889000000006</v>
      </c>
      <c r="K20" s="44">
        <v>73.555555999999996</v>
      </c>
      <c r="L20" s="44">
        <v>60.555556000000003</v>
      </c>
      <c r="M20" s="45">
        <v>62.444443999999997</v>
      </c>
      <c r="N20" s="43">
        <f t="shared" ref="N20:N30" si="9">(J20/D20)*100</f>
        <v>49.065070982602634</v>
      </c>
      <c r="O20" s="44">
        <f t="shared" ref="O20:O30" si="10">(K20/E20)*100</f>
        <v>44.074567480642763</v>
      </c>
      <c r="P20" s="44">
        <f t="shared" ref="P20:P30" si="11">(L20/F20)*100</f>
        <v>45.341098351610327</v>
      </c>
      <c r="Q20" s="45">
        <f t="shared" ref="Q20:Q30" si="12">(M20/G20)*100</f>
        <v>42.64036401408304</v>
      </c>
      <c r="R20" s="46">
        <f t="shared" ref="R20:R30" si="13">AVERAGE(N20:Q20)</f>
        <v>45.280275207234695</v>
      </c>
      <c r="S20" s="46">
        <f t="shared" ref="S20:S30" si="14">STDEV(N20:Q20)</f>
        <v>2.7538603659726841</v>
      </c>
      <c r="U20" s="52" t="s">
        <v>95</v>
      </c>
      <c r="V20" s="42">
        <v>1.5653472650793914</v>
      </c>
      <c r="W20" s="42">
        <v>20.076598143861162</v>
      </c>
      <c r="X20" s="42">
        <v>7.2311251232324762</v>
      </c>
      <c r="Y20" s="42">
        <v>3.0753123217812828</v>
      </c>
    </row>
    <row r="21" spans="1:25" x14ac:dyDescent="0.2">
      <c r="C21" s="54" t="s">
        <v>88</v>
      </c>
      <c r="D21" s="31">
        <v>108</v>
      </c>
      <c r="E21" s="32">
        <v>107.666667</v>
      </c>
      <c r="F21" s="32">
        <v>111.666667</v>
      </c>
      <c r="G21" s="33">
        <v>120.555556</v>
      </c>
      <c r="H21" s="34">
        <f t="shared" si="7"/>
        <v>111.97222250000002</v>
      </c>
      <c r="I21" s="34">
        <f t="shared" si="8"/>
        <v>6.0023144949507845</v>
      </c>
      <c r="J21" s="39">
        <v>16.444444000000001</v>
      </c>
      <c r="K21" s="40">
        <v>18</v>
      </c>
      <c r="L21" s="40">
        <v>15.888889000000001</v>
      </c>
      <c r="M21" s="41">
        <v>15.111110999999999</v>
      </c>
      <c r="N21" s="39">
        <f t="shared" si="9"/>
        <v>15.226337037037037</v>
      </c>
      <c r="O21" s="40">
        <f t="shared" si="10"/>
        <v>16.71826620211063</v>
      </c>
      <c r="P21" s="40">
        <f t="shared" si="11"/>
        <v>14.228855778421327</v>
      </c>
      <c r="Q21" s="41">
        <f t="shared" si="12"/>
        <v>12.534562073605301</v>
      </c>
      <c r="R21" s="42">
        <f t="shared" si="13"/>
        <v>14.677005272793574</v>
      </c>
      <c r="S21" s="42">
        <f t="shared" si="14"/>
        <v>1.7568354504446604</v>
      </c>
      <c r="U21" s="52" t="s">
        <v>96</v>
      </c>
      <c r="V21" s="42">
        <v>1.1844482443154687</v>
      </c>
      <c r="W21" s="42">
        <v>11.378229732979142</v>
      </c>
      <c r="X21" s="42">
        <v>1.4777384118510419</v>
      </c>
      <c r="Y21" s="42">
        <v>1.3133623087436741</v>
      </c>
    </row>
    <row r="22" spans="1:25" ht="16" thickBot="1" x14ac:dyDescent="0.25">
      <c r="C22" s="54" t="s">
        <v>89</v>
      </c>
      <c r="D22" s="31">
        <v>109</v>
      </c>
      <c r="E22" s="32">
        <v>109.666667</v>
      </c>
      <c r="F22" s="32">
        <v>141.22222199999999</v>
      </c>
      <c r="G22" s="33">
        <v>125.11111099999999</v>
      </c>
      <c r="H22" s="34">
        <f t="shared" si="7"/>
        <v>121.25</v>
      </c>
      <c r="I22" s="34">
        <f t="shared" si="8"/>
        <v>15.25378568487718</v>
      </c>
      <c r="J22" s="39">
        <v>11.111110999999999</v>
      </c>
      <c r="K22" s="40">
        <v>9.4444440000000007</v>
      </c>
      <c r="L22" s="40">
        <v>21.666667</v>
      </c>
      <c r="M22" s="41">
        <v>15.888889000000001</v>
      </c>
      <c r="N22" s="39">
        <f t="shared" si="9"/>
        <v>10.193679816513761</v>
      </c>
      <c r="O22" s="40">
        <f t="shared" si="10"/>
        <v>8.6119549890214149</v>
      </c>
      <c r="P22" s="40">
        <f t="shared" si="11"/>
        <v>15.342250456872151</v>
      </c>
      <c r="Q22" s="41">
        <f t="shared" si="12"/>
        <v>12.699822480195225</v>
      </c>
      <c r="R22" s="42">
        <f t="shared" si="13"/>
        <v>11.711926935650638</v>
      </c>
      <c r="S22" s="42">
        <f t="shared" si="14"/>
        <v>2.9478855054835993</v>
      </c>
      <c r="U22" s="53" t="s">
        <v>102</v>
      </c>
      <c r="V22" s="46">
        <v>2.0645253670755483</v>
      </c>
      <c r="W22" s="46">
        <v>6.0235838245914453</v>
      </c>
      <c r="X22" s="46">
        <v>1.6558887496216013</v>
      </c>
      <c r="Y22" s="46">
        <v>0.7163322090661971</v>
      </c>
    </row>
    <row r="23" spans="1:25" x14ac:dyDescent="0.2">
      <c r="C23" s="54" t="s">
        <v>90</v>
      </c>
      <c r="D23" s="31">
        <v>99.111110999999994</v>
      </c>
      <c r="E23" s="32">
        <v>101.555556</v>
      </c>
      <c r="F23" s="32">
        <v>88.777777999999998</v>
      </c>
      <c r="G23" s="33">
        <v>112.444444</v>
      </c>
      <c r="H23" s="34">
        <f t="shared" si="7"/>
        <v>100.47222224999999</v>
      </c>
      <c r="I23" s="34">
        <f t="shared" si="8"/>
        <v>9.7145999368012568</v>
      </c>
      <c r="J23" s="39">
        <v>12.777778</v>
      </c>
      <c r="K23" s="40">
        <v>14.333333</v>
      </c>
      <c r="L23" s="40">
        <v>9.1111109999999993</v>
      </c>
      <c r="M23" s="41">
        <v>21.222221999999999</v>
      </c>
      <c r="N23" s="39">
        <f t="shared" si="9"/>
        <v>12.892376920282933</v>
      </c>
      <c r="O23" s="40">
        <f t="shared" si="10"/>
        <v>14.113785167992187</v>
      </c>
      <c r="P23" s="40">
        <f t="shared" si="11"/>
        <v>10.262828384823958</v>
      </c>
      <c r="Q23" s="41">
        <f t="shared" si="12"/>
        <v>18.87351766353169</v>
      </c>
      <c r="R23" s="42">
        <f t="shared" si="13"/>
        <v>14.035627034157692</v>
      </c>
      <c r="S23" s="42">
        <f t="shared" si="14"/>
        <v>3.6033468195997287</v>
      </c>
    </row>
    <row r="24" spans="1:25" x14ac:dyDescent="0.2">
      <c r="C24" s="54" t="s">
        <v>91</v>
      </c>
      <c r="D24" s="31">
        <v>116.88888900000001</v>
      </c>
      <c r="E24" s="32">
        <v>134.22222199999999</v>
      </c>
      <c r="F24" s="32">
        <v>130</v>
      </c>
      <c r="G24" s="33">
        <v>104.88888900000001</v>
      </c>
      <c r="H24" s="34">
        <f t="shared" si="7"/>
        <v>121.5</v>
      </c>
      <c r="I24" s="34">
        <f t="shared" si="8"/>
        <v>13.307845880356011</v>
      </c>
      <c r="J24" s="39">
        <v>20.777778000000001</v>
      </c>
      <c r="K24" s="40">
        <v>32.111111000000001</v>
      </c>
      <c r="L24" s="40">
        <v>35.111111000000001</v>
      </c>
      <c r="M24" s="41">
        <v>18.888888999999999</v>
      </c>
      <c r="N24" s="39">
        <f t="shared" si="9"/>
        <v>17.775665572456592</v>
      </c>
      <c r="O24" s="40">
        <f t="shared" si="10"/>
        <v>23.923841016430202</v>
      </c>
      <c r="P24" s="40">
        <f t="shared" si="11"/>
        <v>27.008546923076928</v>
      </c>
      <c r="Q24" s="41">
        <f t="shared" si="12"/>
        <v>18.008474663126613</v>
      </c>
      <c r="R24" s="42">
        <f t="shared" si="13"/>
        <v>21.679132043772583</v>
      </c>
      <c r="S24" s="42">
        <f t="shared" si="14"/>
        <v>4.5516355092229901</v>
      </c>
    </row>
    <row r="25" spans="1:25" x14ac:dyDescent="0.2">
      <c r="C25" s="54" t="s">
        <v>92</v>
      </c>
      <c r="D25" s="31">
        <v>104</v>
      </c>
      <c r="E25" s="32">
        <v>113.222222</v>
      </c>
      <c r="F25" s="32">
        <v>99.888889000000006</v>
      </c>
      <c r="G25" s="33">
        <v>118.11111099999999</v>
      </c>
      <c r="H25" s="34">
        <f t="shared" si="7"/>
        <v>108.8055555</v>
      </c>
      <c r="I25" s="34">
        <f t="shared" si="8"/>
        <v>8.3406756575152983</v>
      </c>
      <c r="J25" s="39">
        <v>22.333333</v>
      </c>
      <c r="K25" s="40">
        <v>20.333333</v>
      </c>
      <c r="L25" s="40">
        <v>16.111111000000001</v>
      </c>
      <c r="M25" s="41">
        <v>25.222221999999999</v>
      </c>
      <c r="N25" s="39">
        <f t="shared" si="9"/>
        <v>21.474358653846153</v>
      </c>
      <c r="O25" s="40">
        <f t="shared" si="10"/>
        <v>17.958782861548151</v>
      </c>
      <c r="P25" s="40">
        <f t="shared" si="11"/>
        <v>16.129032128888728</v>
      </c>
      <c r="Q25" s="41">
        <f t="shared" si="12"/>
        <v>21.354656464115386</v>
      </c>
      <c r="R25" s="42">
        <f t="shared" si="13"/>
        <v>19.229207527099604</v>
      </c>
      <c r="S25" s="42">
        <f t="shared" si="14"/>
        <v>2.6320652915094738</v>
      </c>
    </row>
    <row r="26" spans="1:25" x14ac:dyDescent="0.2">
      <c r="C26" s="54" t="s">
        <v>93</v>
      </c>
      <c r="D26" s="31">
        <v>111.11111099999999</v>
      </c>
      <c r="E26" s="32">
        <v>137.77777800000001</v>
      </c>
      <c r="F26" s="32">
        <v>114.777778</v>
      </c>
      <c r="G26" s="33">
        <v>121.222222</v>
      </c>
      <c r="H26" s="34">
        <f t="shared" si="7"/>
        <v>121.22222225</v>
      </c>
      <c r="I26" s="34">
        <f t="shared" si="8"/>
        <v>11.801862262549827</v>
      </c>
      <c r="J26" s="39">
        <v>9.2222220000000004</v>
      </c>
      <c r="K26" s="40">
        <v>41</v>
      </c>
      <c r="L26" s="40">
        <v>17.222221999999999</v>
      </c>
      <c r="M26" s="41">
        <v>17.555555999999999</v>
      </c>
      <c r="N26" s="39">
        <f t="shared" si="9"/>
        <v>8.2999998083000008</v>
      </c>
      <c r="O26" s="40">
        <f t="shared" si="10"/>
        <v>29.758064468132151</v>
      </c>
      <c r="P26" s="40">
        <f t="shared" si="11"/>
        <v>15.004840048393339</v>
      </c>
      <c r="Q26" s="41">
        <f t="shared" si="12"/>
        <v>14.482126882643678</v>
      </c>
      <c r="R26" s="42">
        <f t="shared" si="13"/>
        <v>16.886257801867291</v>
      </c>
      <c r="S26" s="42">
        <f t="shared" si="14"/>
        <v>9.1054344839707824</v>
      </c>
    </row>
    <row r="27" spans="1:25" x14ac:dyDescent="0.2">
      <c r="C27" s="54" t="s">
        <v>94</v>
      </c>
      <c r="D27" s="31">
        <v>147</v>
      </c>
      <c r="E27" s="32">
        <v>134.11111099999999</v>
      </c>
      <c r="F27" s="32">
        <v>121.444444</v>
      </c>
      <c r="G27" s="33">
        <v>120.88888900000001</v>
      </c>
      <c r="H27" s="34">
        <f t="shared" si="7"/>
        <v>130.86111099999999</v>
      </c>
      <c r="I27" s="34">
        <f t="shared" si="8"/>
        <v>12.371271386569958</v>
      </c>
      <c r="J27" s="39">
        <v>39.666666999999997</v>
      </c>
      <c r="K27" s="40">
        <v>33</v>
      </c>
      <c r="L27" s="40">
        <v>24.333333</v>
      </c>
      <c r="M27" s="41">
        <v>21</v>
      </c>
      <c r="N27" s="39">
        <f t="shared" si="9"/>
        <v>26.984127210884353</v>
      </c>
      <c r="O27" s="40">
        <f t="shared" si="10"/>
        <v>24.606462323617617</v>
      </c>
      <c r="P27" s="40">
        <f t="shared" si="11"/>
        <v>20.036596322183335</v>
      </c>
      <c r="Q27" s="41">
        <f t="shared" si="12"/>
        <v>17.371323513445475</v>
      </c>
      <c r="R27" s="42">
        <f t="shared" si="13"/>
        <v>22.249627342532698</v>
      </c>
      <c r="S27" s="42">
        <f t="shared" si="14"/>
        <v>4.3460907598055813</v>
      </c>
    </row>
    <row r="28" spans="1:25" x14ac:dyDescent="0.2">
      <c r="C28" s="54" t="s">
        <v>95</v>
      </c>
      <c r="D28" s="31">
        <v>118</v>
      </c>
      <c r="E28" s="32">
        <v>125.555556</v>
      </c>
      <c r="F28" s="32">
        <v>134.33333300000001</v>
      </c>
      <c r="G28" s="33">
        <v>140.33333300000001</v>
      </c>
      <c r="H28" s="34">
        <f t="shared" si="7"/>
        <v>129.5555555</v>
      </c>
      <c r="I28" s="34">
        <f t="shared" si="8"/>
        <v>9.8067749471575922</v>
      </c>
      <c r="J28" s="39">
        <v>20.777778000000001</v>
      </c>
      <c r="K28" s="40">
        <v>19.888888999999999</v>
      </c>
      <c r="L28" s="40">
        <v>26.888888999999999</v>
      </c>
      <c r="M28" s="41">
        <v>37.666666999999997</v>
      </c>
      <c r="N28" s="39">
        <f t="shared" si="9"/>
        <v>17.608286440677968</v>
      </c>
      <c r="O28" s="40">
        <f t="shared" si="10"/>
        <v>15.840707997024042</v>
      </c>
      <c r="P28" s="40">
        <f t="shared" si="11"/>
        <v>20.016542729569583</v>
      </c>
      <c r="Q28" s="41">
        <f t="shared" si="12"/>
        <v>26.840855408173049</v>
      </c>
      <c r="R28" s="42">
        <f t="shared" si="13"/>
        <v>20.076598143861162</v>
      </c>
      <c r="S28" s="42">
        <f t="shared" si="14"/>
        <v>4.8233498383980837</v>
      </c>
    </row>
    <row r="29" spans="1:25" x14ac:dyDescent="0.2">
      <c r="C29" s="54" t="s">
        <v>96</v>
      </c>
      <c r="D29" s="31">
        <v>99.888889000000006</v>
      </c>
      <c r="E29" s="32">
        <v>99.333332999999996</v>
      </c>
      <c r="F29" s="32">
        <v>100.88888900000001</v>
      </c>
      <c r="G29" s="33">
        <v>129.11111099999999</v>
      </c>
      <c r="H29" s="34">
        <f t="shared" si="7"/>
        <v>107.3055555</v>
      </c>
      <c r="I29" s="34">
        <f t="shared" si="8"/>
        <v>14.551278674599169</v>
      </c>
      <c r="J29" s="39">
        <v>9.2222220000000004</v>
      </c>
      <c r="K29" s="40">
        <v>12.111110999999999</v>
      </c>
      <c r="L29" s="40">
        <v>7.1111110000000002</v>
      </c>
      <c r="M29" s="41">
        <v>22</v>
      </c>
      <c r="N29" s="39">
        <f t="shared" si="9"/>
        <v>9.2324803011874526</v>
      </c>
      <c r="O29" s="40">
        <f t="shared" si="10"/>
        <v>12.192393665075146</v>
      </c>
      <c r="P29" s="40">
        <f t="shared" si="11"/>
        <v>7.0484580318849579</v>
      </c>
      <c r="Q29" s="41">
        <f t="shared" si="12"/>
        <v>17.039586933769009</v>
      </c>
      <c r="R29" s="42">
        <f t="shared" si="13"/>
        <v>11.378229732979142</v>
      </c>
      <c r="S29" s="42">
        <f t="shared" si="14"/>
        <v>4.3230001877897877</v>
      </c>
    </row>
    <row r="30" spans="1:25" ht="16" thickBot="1" x14ac:dyDescent="0.25">
      <c r="C30" s="55" t="s">
        <v>102</v>
      </c>
      <c r="D30" s="35">
        <v>119.555556</v>
      </c>
      <c r="E30" s="36">
        <v>103.11111099999999</v>
      </c>
      <c r="F30" s="36">
        <v>101.333333</v>
      </c>
      <c r="G30" s="37">
        <v>103.222222</v>
      </c>
      <c r="H30" s="38">
        <f t="shared" si="7"/>
        <v>106.8055555</v>
      </c>
      <c r="I30" s="38">
        <f t="shared" si="8"/>
        <v>8.5439438780793537</v>
      </c>
      <c r="J30" s="43">
        <v>14.444444000000001</v>
      </c>
      <c r="K30" s="44">
        <v>5.7777779999999996</v>
      </c>
      <c r="L30" s="44">
        <v>3.2222219999999999</v>
      </c>
      <c r="M30" s="45">
        <v>3.3333330000000001</v>
      </c>
      <c r="N30" s="43">
        <f t="shared" si="9"/>
        <v>12.081783969956195</v>
      </c>
      <c r="O30" s="44">
        <f t="shared" si="10"/>
        <v>5.6034484974175092</v>
      </c>
      <c r="P30" s="44">
        <f t="shared" si="11"/>
        <v>3.1798243525652117</v>
      </c>
      <c r="Q30" s="45">
        <f t="shared" si="12"/>
        <v>3.2292784784268642</v>
      </c>
      <c r="R30" s="46">
        <f t="shared" si="13"/>
        <v>6.0235838245914453</v>
      </c>
      <c r="S30" s="46">
        <f t="shared" si="14"/>
        <v>4.1941790216433663</v>
      </c>
    </row>
    <row r="32" spans="1:25" ht="16" thickBot="1" x14ac:dyDescent="0.25">
      <c r="D32" t="s">
        <v>33</v>
      </c>
    </row>
    <row r="33" spans="1:19" ht="16" thickBot="1" x14ac:dyDescent="0.25">
      <c r="A33" t="s">
        <v>0</v>
      </c>
      <c r="C33" s="47" t="s">
        <v>85</v>
      </c>
      <c r="D33" s="170" t="s">
        <v>97</v>
      </c>
      <c r="E33" s="171"/>
      <c r="F33" s="171"/>
      <c r="G33" s="172"/>
      <c r="H33" s="29" t="s">
        <v>98</v>
      </c>
      <c r="I33" s="30" t="s">
        <v>99</v>
      </c>
      <c r="J33" s="173" t="s">
        <v>101</v>
      </c>
      <c r="K33" s="174"/>
      <c r="L33" s="174"/>
      <c r="M33" s="175"/>
      <c r="N33" s="173" t="s">
        <v>100</v>
      </c>
      <c r="O33" s="174"/>
      <c r="P33" s="174"/>
      <c r="Q33" s="175"/>
      <c r="R33" s="27" t="s">
        <v>98</v>
      </c>
      <c r="S33" s="27" t="s">
        <v>99</v>
      </c>
    </row>
    <row r="34" spans="1:19" x14ac:dyDescent="0.2">
      <c r="A34">
        <v>20181105</v>
      </c>
      <c r="C34" s="108" t="s">
        <v>86</v>
      </c>
      <c r="D34" s="109">
        <v>52.777777999999998</v>
      </c>
      <c r="E34" s="110">
        <v>44.333333000000003</v>
      </c>
      <c r="F34" s="110">
        <v>44.333333000000003</v>
      </c>
      <c r="G34" s="111"/>
      <c r="H34" s="48">
        <f>AVERAGE(D34:F34)</f>
        <v>47.148147999999999</v>
      </c>
      <c r="I34" s="48">
        <f>STDEV(D34:G34)</f>
        <v>4.875402593906986</v>
      </c>
      <c r="J34" s="49">
        <v>18.777778000000001</v>
      </c>
      <c r="K34" s="50">
        <v>12.333333</v>
      </c>
      <c r="L34" s="50">
        <v>17.555555999999999</v>
      </c>
      <c r="M34" s="51"/>
      <c r="N34" s="49">
        <f>(J34/D34)*100</f>
        <v>35.578947639667589</v>
      </c>
      <c r="O34" s="50">
        <f>(K34/E34)*100</f>
        <v>27.819548329470283</v>
      </c>
      <c r="P34" s="50">
        <f>(L34/F34)*100</f>
        <v>39.59899879397743</v>
      </c>
      <c r="Q34" s="51"/>
      <c r="R34" s="112">
        <f>AVERAGE(N34:Q34)</f>
        <v>34.332498254371764</v>
      </c>
      <c r="S34" s="112">
        <f>STDEV(N34:Q34)</f>
        <v>5.987828518254557</v>
      </c>
    </row>
    <row r="35" spans="1:19" ht="16" thickBot="1" x14ac:dyDescent="0.25">
      <c r="A35" t="s">
        <v>36</v>
      </c>
      <c r="C35" s="55" t="s">
        <v>87</v>
      </c>
      <c r="D35" s="35">
        <v>50.222222000000002</v>
      </c>
      <c r="E35" s="36">
        <v>49.555556000000003</v>
      </c>
      <c r="F35" s="36">
        <v>58</v>
      </c>
      <c r="G35" s="37"/>
      <c r="H35" s="38">
        <f t="shared" ref="H35:H45" si="15">AVERAGE(D35:G35)</f>
        <v>52.592592666666668</v>
      </c>
      <c r="I35" s="38">
        <f t="shared" ref="I35:I45" si="16">STDEV(D35:G35)</f>
        <v>4.6948004686386104</v>
      </c>
      <c r="J35" s="43">
        <v>17.444444000000001</v>
      </c>
      <c r="K35" s="44">
        <v>22.111111000000001</v>
      </c>
      <c r="L35" s="44">
        <v>19.666667</v>
      </c>
      <c r="M35" s="45"/>
      <c r="N35" s="43">
        <f t="shared" ref="N35:N45" si="17">(J35/D35)*100</f>
        <v>34.734512543073066</v>
      </c>
      <c r="O35" s="44">
        <f t="shared" ref="O35:O45" si="18">(K35/E35)*100</f>
        <v>44.618833456333334</v>
      </c>
      <c r="P35" s="44">
        <f t="shared" ref="P35:P45" si="19">(L35/F35)*100</f>
        <v>33.908046551724134</v>
      </c>
      <c r="Q35" s="45"/>
      <c r="R35" s="46">
        <f t="shared" ref="R35:R45" si="20">AVERAGE(N35:Q35)</f>
        <v>37.753797517043516</v>
      </c>
      <c r="S35" s="46">
        <f t="shared" ref="S35:S45" si="21">STDEV(N35:Q35)</f>
        <v>5.9596392797315589</v>
      </c>
    </row>
    <row r="36" spans="1:19" x14ac:dyDescent="0.2">
      <c r="C36" s="54" t="s">
        <v>88</v>
      </c>
      <c r="D36" s="31">
        <v>17.888888999999999</v>
      </c>
      <c r="E36" s="32">
        <v>16.888888999999999</v>
      </c>
      <c r="F36" s="32">
        <v>38.444443999999997</v>
      </c>
      <c r="G36" s="33"/>
      <c r="H36" s="34">
        <f t="shared" si="15"/>
        <v>24.407407333333328</v>
      </c>
      <c r="I36" s="34">
        <f t="shared" si="16"/>
        <v>12.166708625836666</v>
      </c>
      <c r="J36" s="39">
        <v>0.44444400000000001</v>
      </c>
      <c r="K36" s="40">
        <v>0</v>
      </c>
      <c r="L36" s="40">
        <v>2.3333330000000001</v>
      </c>
      <c r="M36" s="41"/>
      <c r="N36" s="39">
        <f t="shared" si="17"/>
        <v>2.4844695497859037</v>
      </c>
      <c r="O36" s="40">
        <f t="shared" si="18"/>
        <v>0</v>
      </c>
      <c r="P36" s="40">
        <f t="shared" si="19"/>
        <v>6.0693633649637393</v>
      </c>
      <c r="Q36" s="41"/>
      <c r="R36" s="42">
        <f t="shared" si="20"/>
        <v>2.851277638249881</v>
      </c>
      <c r="S36" s="42">
        <f t="shared" si="21"/>
        <v>3.0512626967065519</v>
      </c>
    </row>
    <row r="37" spans="1:19" x14ac:dyDescent="0.2">
      <c r="C37" s="54" t="s">
        <v>89</v>
      </c>
      <c r="D37" s="31">
        <v>26.111111000000001</v>
      </c>
      <c r="E37" s="32">
        <v>29.111111000000001</v>
      </c>
      <c r="F37" s="32">
        <v>30.444444000000001</v>
      </c>
      <c r="G37" s="33"/>
      <c r="H37" s="34">
        <f t="shared" si="15"/>
        <v>28.555555333333334</v>
      </c>
      <c r="I37" s="34">
        <f t="shared" si="16"/>
        <v>2.2194425643157185</v>
      </c>
      <c r="J37" s="39">
        <v>0.88888900000000004</v>
      </c>
      <c r="K37" s="40">
        <v>1.5555559999999999</v>
      </c>
      <c r="L37" s="40">
        <v>1.6666669999999999</v>
      </c>
      <c r="M37" s="41"/>
      <c r="N37" s="39">
        <f t="shared" si="17"/>
        <v>3.4042557591670457</v>
      </c>
      <c r="O37" s="40">
        <f t="shared" si="18"/>
        <v>5.3435129974943241</v>
      </c>
      <c r="P37" s="40">
        <f t="shared" si="19"/>
        <v>5.4744537295540683</v>
      </c>
      <c r="Q37" s="41"/>
      <c r="R37" s="42">
        <f t="shared" si="20"/>
        <v>4.7407408287384785</v>
      </c>
      <c r="S37" s="42">
        <f t="shared" si="21"/>
        <v>1.1592802183763065</v>
      </c>
    </row>
    <row r="38" spans="1:19" x14ac:dyDescent="0.2">
      <c r="C38" s="54" t="s">
        <v>90</v>
      </c>
      <c r="D38" s="31">
        <v>28.444444000000001</v>
      </c>
      <c r="E38" s="32">
        <v>27.444444000000001</v>
      </c>
      <c r="F38" s="32">
        <v>28.444444000000001</v>
      </c>
      <c r="G38" s="33"/>
      <c r="H38" s="34">
        <f t="shared" si="15"/>
        <v>28.111110666666665</v>
      </c>
      <c r="I38" s="34">
        <f t="shared" si="16"/>
        <v>0.57735026918962584</v>
      </c>
      <c r="J38" s="39">
        <v>0.44444400000000001</v>
      </c>
      <c r="K38" s="40">
        <v>0.55555600000000005</v>
      </c>
      <c r="L38" s="40">
        <v>0.77777799999999997</v>
      </c>
      <c r="M38" s="41"/>
      <c r="N38" s="39">
        <f t="shared" si="17"/>
        <v>1.5624984619140385</v>
      </c>
      <c r="O38" s="40">
        <f t="shared" si="18"/>
        <v>2.024293150190982</v>
      </c>
      <c r="P38" s="40">
        <f t="shared" si="19"/>
        <v>2.7343758239746223</v>
      </c>
      <c r="Q38" s="41"/>
      <c r="R38" s="42">
        <f t="shared" si="20"/>
        <v>2.1070558120265477</v>
      </c>
      <c r="S38" s="42">
        <f t="shared" si="21"/>
        <v>0.59030617612650704</v>
      </c>
    </row>
    <row r="39" spans="1:19" x14ac:dyDescent="0.2">
      <c r="C39" s="54" t="s">
        <v>91</v>
      </c>
      <c r="D39" s="31">
        <v>24.444444000000001</v>
      </c>
      <c r="E39" s="32">
        <v>21.333333</v>
      </c>
      <c r="F39" s="32">
        <v>20.666667</v>
      </c>
      <c r="G39" s="33"/>
      <c r="H39" s="34">
        <f t="shared" si="15"/>
        <v>22.148148000000003</v>
      </c>
      <c r="I39" s="34">
        <f t="shared" si="16"/>
        <v>2.0163934086881463</v>
      </c>
      <c r="J39" s="39">
        <v>0.88888900000000004</v>
      </c>
      <c r="K39" s="40">
        <v>1.2222219999999999</v>
      </c>
      <c r="L39" s="40">
        <v>0.55555600000000005</v>
      </c>
      <c r="M39" s="41"/>
      <c r="N39" s="39">
        <f t="shared" si="17"/>
        <v>3.6363641570248033</v>
      </c>
      <c r="O39" s="40">
        <f t="shared" si="18"/>
        <v>5.7291657145182135</v>
      </c>
      <c r="P39" s="40">
        <f t="shared" si="19"/>
        <v>2.6881741501907399</v>
      </c>
      <c r="Q39" s="41"/>
      <c r="R39" s="42">
        <f t="shared" si="20"/>
        <v>4.0179013405779189</v>
      </c>
      <c r="S39" s="42">
        <f t="shared" si="21"/>
        <v>1.5559837371910221</v>
      </c>
    </row>
    <row r="40" spans="1:19" x14ac:dyDescent="0.2">
      <c r="C40" s="54" t="s">
        <v>92</v>
      </c>
      <c r="D40" s="31">
        <v>127.777778</v>
      </c>
      <c r="E40" s="32">
        <v>48.777777999999998</v>
      </c>
      <c r="F40" s="32">
        <v>54.555556000000003</v>
      </c>
      <c r="G40" s="33"/>
      <c r="H40" s="34">
        <f t="shared" si="15"/>
        <v>77.03703733333333</v>
      </c>
      <c r="I40" s="34">
        <f t="shared" si="16"/>
        <v>44.037628821335986</v>
      </c>
      <c r="J40" s="39">
        <v>8.1111109999999993</v>
      </c>
      <c r="K40" s="40">
        <v>1.111111</v>
      </c>
      <c r="L40" s="40">
        <v>1.7777780000000001</v>
      </c>
      <c r="M40" s="41"/>
      <c r="N40" s="39">
        <f t="shared" si="17"/>
        <v>6.3478259889603024</v>
      </c>
      <c r="O40" s="40">
        <f t="shared" si="18"/>
        <v>2.2779040898500953</v>
      </c>
      <c r="P40" s="40">
        <f t="shared" si="19"/>
        <v>3.2586561852655302</v>
      </c>
      <c r="Q40" s="41"/>
      <c r="R40" s="42">
        <f t="shared" si="20"/>
        <v>3.9614620880253093</v>
      </c>
      <c r="S40" s="42">
        <f t="shared" si="21"/>
        <v>2.1240334669985068</v>
      </c>
    </row>
    <row r="41" spans="1:19" x14ac:dyDescent="0.2">
      <c r="C41" s="54" t="s">
        <v>93</v>
      </c>
      <c r="D41" s="31">
        <v>10.666667</v>
      </c>
      <c r="E41" s="32">
        <v>5.1111110000000002</v>
      </c>
      <c r="F41" s="32">
        <v>6</v>
      </c>
      <c r="G41" s="33"/>
      <c r="H41" s="34">
        <f t="shared" si="15"/>
        <v>7.2592593333333335</v>
      </c>
      <c r="I41" s="34">
        <f t="shared" si="16"/>
        <v>2.9841835011815752</v>
      </c>
      <c r="J41" s="39">
        <v>0.111111</v>
      </c>
      <c r="K41" s="40">
        <v>0.111111</v>
      </c>
      <c r="L41" s="40">
        <v>0.222222</v>
      </c>
      <c r="M41" s="41"/>
      <c r="N41" s="39">
        <f t="shared" si="17"/>
        <v>1.0416655924479501</v>
      </c>
      <c r="O41" s="40">
        <f t="shared" si="18"/>
        <v>2.1739109168241502</v>
      </c>
      <c r="P41" s="40">
        <f t="shared" si="19"/>
        <v>3.7037</v>
      </c>
      <c r="Q41" s="41"/>
      <c r="R41" s="42">
        <f t="shared" si="20"/>
        <v>2.3064255030907002</v>
      </c>
      <c r="S41" s="42">
        <f t="shared" si="21"/>
        <v>1.3359554197007455</v>
      </c>
    </row>
    <row r="42" spans="1:19" x14ac:dyDescent="0.2">
      <c r="C42" s="54" t="s">
        <v>94</v>
      </c>
      <c r="D42" s="31">
        <v>20.666667</v>
      </c>
      <c r="E42" s="32">
        <v>17.333333</v>
      </c>
      <c r="F42" s="32">
        <v>18.888888999999999</v>
      </c>
      <c r="G42" s="33"/>
      <c r="H42" s="34">
        <f t="shared" si="15"/>
        <v>18.962962999999998</v>
      </c>
      <c r="I42" s="34">
        <f t="shared" si="16"/>
        <v>1.667901108278306</v>
      </c>
      <c r="J42" s="39">
        <v>0.88888900000000004</v>
      </c>
      <c r="K42" s="40">
        <v>0.33333299999999999</v>
      </c>
      <c r="L42" s="40">
        <v>1.4444440000000001</v>
      </c>
      <c r="M42" s="41"/>
      <c r="N42" s="39">
        <f t="shared" si="17"/>
        <v>4.3010757370794241</v>
      </c>
      <c r="O42" s="40">
        <f t="shared" si="18"/>
        <v>1.9230750369822123</v>
      </c>
      <c r="P42" s="40">
        <f t="shared" si="19"/>
        <v>7.6470564256055518</v>
      </c>
      <c r="Q42" s="41"/>
      <c r="R42" s="42">
        <f t="shared" si="20"/>
        <v>4.6237357332223956</v>
      </c>
      <c r="S42" s="42">
        <f t="shared" si="21"/>
        <v>2.875599561684457</v>
      </c>
    </row>
    <row r="43" spans="1:19" x14ac:dyDescent="0.2">
      <c r="C43" s="54" t="s">
        <v>95</v>
      </c>
      <c r="D43" s="31">
        <v>23.777778000000001</v>
      </c>
      <c r="E43" s="32">
        <v>41.444443999999997</v>
      </c>
      <c r="F43" s="32">
        <v>29.444444000000001</v>
      </c>
      <c r="G43" s="33"/>
      <c r="H43" s="34">
        <f t="shared" si="15"/>
        <v>31.555555333333334</v>
      </c>
      <c r="I43" s="34">
        <f t="shared" si="16"/>
        <v>9.0205523769437175</v>
      </c>
      <c r="J43" s="39">
        <v>1.2222219999999999</v>
      </c>
      <c r="K43" s="40">
        <v>3.8888889999999998</v>
      </c>
      <c r="L43" s="40">
        <v>2.1111110000000002</v>
      </c>
      <c r="M43" s="41"/>
      <c r="N43" s="39">
        <f t="shared" si="17"/>
        <v>5.1401859332692892</v>
      </c>
      <c r="O43" s="40">
        <f t="shared" si="18"/>
        <v>9.3833783848083474</v>
      </c>
      <c r="P43" s="40">
        <f t="shared" si="19"/>
        <v>7.1698110516197904</v>
      </c>
      <c r="Q43" s="41"/>
      <c r="R43" s="42">
        <f t="shared" si="20"/>
        <v>7.2311251232324762</v>
      </c>
      <c r="S43" s="42">
        <f t="shared" si="21"/>
        <v>2.1222606123501389</v>
      </c>
    </row>
    <row r="44" spans="1:19" x14ac:dyDescent="0.2">
      <c r="C44" s="54" t="s">
        <v>96</v>
      </c>
      <c r="D44" s="31">
        <v>35.555556000000003</v>
      </c>
      <c r="E44" s="32">
        <v>31.555555999999999</v>
      </c>
      <c r="F44" s="32">
        <v>21.555555999999999</v>
      </c>
      <c r="G44" s="33"/>
      <c r="H44" s="34">
        <f t="shared" si="15"/>
        <v>29.555555999999999</v>
      </c>
      <c r="I44" s="34">
        <f t="shared" si="16"/>
        <v>7.2111025509279942</v>
      </c>
      <c r="J44" s="39">
        <v>0.33333299999999999</v>
      </c>
      <c r="K44" s="40">
        <v>0.77777799999999997</v>
      </c>
      <c r="L44" s="40">
        <v>0.222222</v>
      </c>
      <c r="M44" s="41"/>
      <c r="N44" s="39">
        <f t="shared" si="17"/>
        <v>0.93749905078126183</v>
      </c>
      <c r="O44" s="40">
        <f t="shared" si="18"/>
        <v>2.4647894019043748</v>
      </c>
      <c r="P44" s="40">
        <f t="shared" si="19"/>
        <v>1.0309267828674891</v>
      </c>
      <c r="Q44" s="41"/>
      <c r="R44" s="42">
        <f t="shared" si="20"/>
        <v>1.4777384118510419</v>
      </c>
      <c r="S44" s="42">
        <f t="shared" si="21"/>
        <v>0.85608669421072225</v>
      </c>
    </row>
    <row r="45" spans="1:19" ht="16" thickBot="1" x14ac:dyDescent="0.25">
      <c r="C45" s="55" t="s">
        <v>102</v>
      </c>
      <c r="D45" s="35">
        <v>42.666666999999997</v>
      </c>
      <c r="E45" s="36">
        <v>36.333333000000003</v>
      </c>
      <c r="F45" s="36">
        <v>32.555556000000003</v>
      </c>
      <c r="G45" s="37"/>
      <c r="H45" s="38">
        <f t="shared" si="15"/>
        <v>37.18518533333333</v>
      </c>
      <c r="I45" s="38">
        <f t="shared" si="16"/>
        <v>5.1090978373812899</v>
      </c>
      <c r="J45" s="43">
        <v>1</v>
      </c>
      <c r="K45" s="44">
        <v>0.33333299999999999</v>
      </c>
      <c r="L45" s="44">
        <v>0.55555600000000005</v>
      </c>
      <c r="M45" s="45"/>
      <c r="N45" s="43">
        <f t="shared" si="17"/>
        <v>2.3437499816894536</v>
      </c>
      <c r="O45" s="44">
        <f t="shared" si="18"/>
        <v>0.9174302836461492</v>
      </c>
      <c r="P45" s="44">
        <f t="shared" si="19"/>
        <v>1.7064859835292014</v>
      </c>
      <c r="Q45" s="45"/>
      <c r="R45" s="46">
        <f t="shared" si="20"/>
        <v>1.6558887496216013</v>
      </c>
      <c r="S45" s="46">
        <f t="shared" si="21"/>
        <v>0.71450474478194448</v>
      </c>
    </row>
    <row r="47" spans="1:19" ht="16" thickBot="1" x14ac:dyDescent="0.25"/>
    <row r="48" spans="1:19" ht="16" thickBot="1" x14ac:dyDescent="0.25">
      <c r="A48" t="s">
        <v>0</v>
      </c>
      <c r="C48" s="47" t="s">
        <v>85</v>
      </c>
      <c r="D48" s="170" t="s">
        <v>97</v>
      </c>
      <c r="E48" s="171"/>
      <c r="F48" s="171"/>
      <c r="G48" s="172"/>
      <c r="H48" s="29" t="s">
        <v>98</v>
      </c>
      <c r="I48" s="30" t="s">
        <v>99</v>
      </c>
      <c r="J48" s="173" t="s">
        <v>101</v>
      </c>
      <c r="K48" s="174"/>
      <c r="L48" s="174"/>
      <c r="M48" s="175"/>
      <c r="N48" s="173" t="s">
        <v>100</v>
      </c>
      <c r="O48" s="174"/>
      <c r="P48" s="174"/>
      <c r="Q48" s="175"/>
      <c r="R48" s="27" t="s">
        <v>98</v>
      </c>
      <c r="S48" s="27" t="s">
        <v>99</v>
      </c>
    </row>
    <row r="49" spans="1:19" x14ac:dyDescent="0.2">
      <c r="A49">
        <v>20181123</v>
      </c>
      <c r="C49" s="108" t="s">
        <v>86</v>
      </c>
      <c r="D49" s="109">
        <v>170.22222199999999</v>
      </c>
      <c r="E49" s="110">
        <v>177.33333300000001</v>
      </c>
      <c r="F49" s="110">
        <v>164.66666699999999</v>
      </c>
      <c r="G49" s="111"/>
      <c r="H49" s="48">
        <f t="shared" ref="H49:H64" si="22">AVERAGE(D49:F49)</f>
        <v>170.74074066666665</v>
      </c>
      <c r="I49" s="48">
        <f t="shared" ref="I49:I64" si="23">STDEV(D49:F49)</f>
        <v>6.3492324807531242</v>
      </c>
      <c r="J49" s="49">
        <v>54.777777999999998</v>
      </c>
      <c r="K49" s="50">
        <v>55</v>
      </c>
      <c r="L49" s="50">
        <v>58.888888999999999</v>
      </c>
      <c r="M49" s="51"/>
      <c r="N49" s="49">
        <f t="shared" ref="N49:N60" si="24">(J49/D49)*100</f>
        <v>32.1801568305224</v>
      </c>
      <c r="O49" s="50">
        <f t="shared" ref="O49:O60" si="25">(K49/E49)*100</f>
        <v>31.015037652283905</v>
      </c>
      <c r="P49" s="50">
        <f t="shared" ref="P49:P60" si="26">(L49/F49)*100</f>
        <v>35.762483125986876</v>
      </c>
      <c r="Q49" s="51"/>
      <c r="R49" s="112">
        <f>AVERAGE(N49:P49)</f>
        <v>32.985892536264394</v>
      </c>
      <c r="S49" s="112">
        <f>STDEV(N49:P49)</f>
        <v>2.4741598881390767</v>
      </c>
    </row>
    <row r="50" spans="1:19" ht="16" thickBot="1" x14ac:dyDescent="0.25">
      <c r="A50" t="s">
        <v>41</v>
      </c>
      <c r="C50" s="55" t="s">
        <v>87</v>
      </c>
      <c r="D50" s="35">
        <v>137.555556</v>
      </c>
      <c r="E50" s="36">
        <v>121.222222</v>
      </c>
      <c r="F50" s="36">
        <v>115.88888900000001</v>
      </c>
      <c r="G50" s="37"/>
      <c r="H50" s="38">
        <f t="shared" si="22"/>
        <v>124.88888900000001</v>
      </c>
      <c r="I50" s="38">
        <f t="shared" si="23"/>
        <v>11.289129722387324</v>
      </c>
      <c r="J50" s="43">
        <v>40.333333000000003</v>
      </c>
      <c r="K50" s="44">
        <v>31.222221999999999</v>
      </c>
      <c r="L50" s="44">
        <v>29.333333</v>
      </c>
      <c r="M50" s="45"/>
      <c r="N50" s="43">
        <f t="shared" si="24"/>
        <v>29.321485931109905</v>
      </c>
      <c r="O50" s="44">
        <f t="shared" si="25"/>
        <v>25.75618684831565</v>
      </c>
      <c r="P50" s="44">
        <f t="shared" si="26"/>
        <v>25.311600838627417</v>
      </c>
      <c r="Q50" s="45"/>
      <c r="R50" s="46">
        <f t="shared" ref="R50:R60" si="27">AVERAGE(N50:P50)</f>
        <v>26.796424539350991</v>
      </c>
      <c r="S50" s="46">
        <f t="shared" ref="S50:S60" si="28">STDEV(N50:P50)</f>
        <v>2.1980367271991215</v>
      </c>
    </row>
    <row r="51" spans="1:19" x14ac:dyDescent="0.2">
      <c r="C51" s="54" t="s">
        <v>88</v>
      </c>
      <c r="D51" s="31">
        <v>135</v>
      </c>
      <c r="E51" s="32">
        <v>102.11111099999999</v>
      </c>
      <c r="F51" s="32">
        <v>132.22222199999999</v>
      </c>
      <c r="G51" s="33"/>
      <c r="H51" s="34">
        <f t="shared" si="22"/>
        <v>123.11111099999999</v>
      </c>
      <c r="I51" s="34">
        <f t="shared" si="23"/>
        <v>18.23949047134596</v>
      </c>
      <c r="J51" s="39">
        <v>25.333333</v>
      </c>
      <c r="K51" s="40">
        <v>8.3333329999999997</v>
      </c>
      <c r="L51" s="40">
        <v>19.111111000000001</v>
      </c>
      <c r="M51" s="41"/>
      <c r="N51" s="39">
        <f t="shared" si="24"/>
        <v>18.765431851851851</v>
      </c>
      <c r="O51" s="40">
        <f t="shared" si="25"/>
        <v>8.1610442961491234</v>
      </c>
      <c r="P51" s="40">
        <f t="shared" si="26"/>
        <v>14.453781452863501</v>
      </c>
      <c r="Q51" s="41"/>
      <c r="R51" s="42">
        <f t="shared" si="27"/>
        <v>13.793419200288158</v>
      </c>
      <c r="S51" s="42">
        <f t="shared" si="28"/>
        <v>5.3329464263533994</v>
      </c>
    </row>
    <row r="52" spans="1:19" x14ac:dyDescent="0.2">
      <c r="C52" s="54" t="s">
        <v>89</v>
      </c>
      <c r="D52" s="31">
        <v>115.777778</v>
      </c>
      <c r="E52" s="32">
        <v>112.666667</v>
      </c>
      <c r="F52" s="32">
        <v>88.777777999999998</v>
      </c>
      <c r="G52" s="33"/>
      <c r="H52" s="34">
        <f t="shared" si="22"/>
        <v>105.740741</v>
      </c>
      <c r="I52" s="34">
        <f t="shared" si="23"/>
        <v>14.772485851003823</v>
      </c>
      <c r="J52" s="39">
        <v>3.1111110000000002</v>
      </c>
      <c r="K52" s="40">
        <v>2.8888889999999998</v>
      </c>
      <c r="L52" s="40">
        <v>1.2222219999999999</v>
      </c>
      <c r="M52" s="41"/>
      <c r="N52" s="39">
        <f t="shared" si="24"/>
        <v>2.6871400140361996</v>
      </c>
      <c r="O52" s="40">
        <f t="shared" si="25"/>
        <v>2.5641026551357906</v>
      </c>
      <c r="P52" s="40">
        <f t="shared" si="26"/>
        <v>1.3767206473674076</v>
      </c>
      <c r="Q52" s="41"/>
      <c r="R52" s="42">
        <f t="shared" si="27"/>
        <v>2.2093211055131325</v>
      </c>
      <c r="S52" s="42">
        <f t="shared" si="28"/>
        <v>0.72367270924061433</v>
      </c>
    </row>
    <row r="53" spans="1:19" x14ac:dyDescent="0.2">
      <c r="C53" s="54" t="s">
        <v>90</v>
      </c>
      <c r="D53" s="31">
        <v>29.888888999999999</v>
      </c>
      <c r="E53" s="32">
        <v>160</v>
      </c>
      <c r="F53" s="32">
        <v>44.333333000000003</v>
      </c>
      <c r="G53" s="33"/>
      <c r="H53" s="34">
        <f t="shared" si="22"/>
        <v>78.07407400000001</v>
      </c>
      <c r="I53" s="34">
        <f t="shared" si="23"/>
        <v>71.316572434711063</v>
      </c>
      <c r="J53" s="39">
        <v>0</v>
      </c>
      <c r="K53" s="40">
        <v>5.6666670000000003</v>
      </c>
      <c r="L53" s="40">
        <v>1.3333330000000001</v>
      </c>
      <c r="M53" s="41"/>
      <c r="N53" s="39">
        <f t="shared" si="24"/>
        <v>0</v>
      </c>
      <c r="O53" s="40">
        <f t="shared" si="25"/>
        <v>3.5416668750000007</v>
      </c>
      <c r="P53" s="40">
        <f t="shared" si="26"/>
        <v>3.0075180677256999</v>
      </c>
      <c r="Q53" s="41"/>
      <c r="R53" s="42">
        <f t="shared" si="27"/>
        <v>2.1830616475752334</v>
      </c>
      <c r="S53" s="42">
        <f t="shared" si="28"/>
        <v>1.9093578383617771</v>
      </c>
    </row>
    <row r="54" spans="1:19" x14ac:dyDescent="0.2">
      <c r="C54" s="54" t="s">
        <v>91</v>
      </c>
      <c r="D54" s="31">
        <v>109.88888900000001</v>
      </c>
      <c r="E54" s="32">
        <v>118.11111099999999</v>
      </c>
      <c r="F54" s="32">
        <v>90.555555999999996</v>
      </c>
      <c r="G54" s="33"/>
      <c r="H54" s="34">
        <f t="shared" si="22"/>
        <v>106.18518533333334</v>
      </c>
      <c r="I54" s="34">
        <f t="shared" si="23"/>
        <v>14.146208625542169</v>
      </c>
      <c r="J54" s="39">
        <v>7.8888889999999998</v>
      </c>
      <c r="K54" s="40">
        <v>13.222222</v>
      </c>
      <c r="L54" s="40">
        <v>4.3333329999999997</v>
      </c>
      <c r="M54" s="41"/>
      <c r="N54" s="39">
        <f t="shared" si="24"/>
        <v>7.178968749060699</v>
      </c>
      <c r="O54" s="40">
        <f t="shared" si="25"/>
        <v>11.194731713259392</v>
      </c>
      <c r="P54" s="40">
        <f t="shared" si="26"/>
        <v>4.7852756820354569</v>
      </c>
      <c r="Q54" s="41"/>
      <c r="R54" s="42">
        <f t="shared" si="27"/>
        <v>7.719658714785183</v>
      </c>
      <c r="S54" s="42">
        <f t="shared" si="28"/>
        <v>3.2387560703647575</v>
      </c>
    </row>
    <row r="55" spans="1:19" x14ac:dyDescent="0.2">
      <c r="C55" s="54" t="s">
        <v>92</v>
      </c>
      <c r="D55" s="31">
        <v>153.66666699999999</v>
      </c>
      <c r="E55" s="32">
        <v>128.555556</v>
      </c>
      <c r="F55" s="32">
        <v>108.444444</v>
      </c>
      <c r="G55" s="33"/>
      <c r="H55" s="34">
        <f t="shared" si="22"/>
        <v>130.22222233333332</v>
      </c>
      <c r="I55" s="34">
        <f t="shared" si="23"/>
        <v>22.657133441047613</v>
      </c>
      <c r="J55" s="39">
        <v>37.333333000000003</v>
      </c>
      <c r="K55" s="40">
        <v>29.444444000000001</v>
      </c>
      <c r="L55" s="40">
        <v>9.6666670000000003</v>
      </c>
      <c r="M55" s="41"/>
      <c r="N55" s="39">
        <f t="shared" si="24"/>
        <v>24.295010576366575</v>
      </c>
      <c r="O55" s="40">
        <f t="shared" si="25"/>
        <v>22.904061804998925</v>
      </c>
      <c r="P55" s="40">
        <f t="shared" si="26"/>
        <v>8.9139347701390772</v>
      </c>
      <c r="Q55" s="41"/>
      <c r="R55" s="42">
        <f t="shared" si="27"/>
        <v>18.704335717168192</v>
      </c>
      <c r="S55" s="42">
        <f t="shared" si="28"/>
        <v>8.5072115084106006</v>
      </c>
    </row>
    <row r="56" spans="1:19" x14ac:dyDescent="0.2">
      <c r="C56" s="54" t="s">
        <v>93</v>
      </c>
      <c r="D56" s="31">
        <v>93.222222000000002</v>
      </c>
      <c r="E56" s="32">
        <v>82.111110999999994</v>
      </c>
      <c r="F56" s="32">
        <v>76.333332999999996</v>
      </c>
      <c r="G56" s="33"/>
      <c r="H56" s="34">
        <f t="shared" si="22"/>
        <v>83.888888666666659</v>
      </c>
      <c r="I56" s="34">
        <f t="shared" si="23"/>
        <v>8.5836479999854607</v>
      </c>
      <c r="J56" s="39">
        <v>1</v>
      </c>
      <c r="K56" s="40">
        <v>1.3333330000000001</v>
      </c>
      <c r="L56" s="40">
        <v>3.3333330000000001</v>
      </c>
      <c r="M56" s="41"/>
      <c r="N56" s="39">
        <f t="shared" si="24"/>
        <v>1.0727056044641372</v>
      </c>
      <c r="O56" s="40">
        <f t="shared" si="25"/>
        <v>1.6238155637670035</v>
      </c>
      <c r="P56" s="40">
        <f t="shared" si="26"/>
        <v>4.3668118094620612</v>
      </c>
      <c r="Q56" s="41"/>
      <c r="R56" s="42">
        <f t="shared" si="27"/>
        <v>2.3544443258977341</v>
      </c>
      <c r="S56" s="42">
        <f t="shared" si="28"/>
        <v>1.7644114354341986</v>
      </c>
    </row>
    <row r="57" spans="1:19" x14ac:dyDescent="0.2">
      <c r="C57" s="54" t="s">
        <v>94</v>
      </c>
      <c r="D57" s="31">
        <v>133.444444</v>
      </c>
      <c r="E57" s="32">
        <v>40.333333000000003</v>
      </c>
      <c r="F57" s="32">
        <v>54.444443999999997</v>
      </c>
      <c r="G57" s="33"/>
      <c r="H57" s="34">
        <f t="shared" si="22"/>
        <v>76.074073666666678</v>
      </c>
      <c r="I57" s="34">
        <f t="shared" si="23"/>
        <v>50.182670390797661</v>
      </c>
      <c r="J57" s="39">
        <v>22.888888999999999</v>
      </c>
      <c r="K57" s="40">
        <v>0.44444400000000001</v>
      </c>
      <c r="L57" s="40">
        <v>0.66666700000000001</v>
      </c>
      <c r="M57" s="41"/>
      <c r="N57" s="39">
        <f t="shared" si="24"/>
        <v>17.152373162872184</v>
      </c>
      <c r="O57" s="40">
        <f t="shared" si="25"/>
        <v>1.1019272818341097</v>
      </c>
      <c r="P57" s="40">
        <f t="shared" si="26"/>
        <v>1.2244904181591056</v>
      </c>
      <c r="Q57" s="41"/>
      <c r="R57" s="42">
        <f t="shared" si="27"/>
        <v>6.4929302876218005</v>
      </c>
      <c r="S57" s="42">
        <f t="shared" si="28"/>
        <v>9.2315517243116325</v>
      </c>
    </row>
    <row r="58" spans="1:19" x14ac:dyDescent="0.2">
      <c r="C58" s="54" t="s">
        <v>95</v>
      </c>
      <c r="D58" s="31">
        <v>135.22222199999999</v>
      </c>
      <c r="E58" s="32">
        <v>115</v>
      </c>
      <c r="F58" s="32">
        <v>120.222222</v>
      </c>
      <c r="G58" s="33"/>
      <c r="H58" s="34">
        <f t="shared" si="22"/>
        <v>123.48148133333332</v>
      </c>
      <c r="I58" s="34">
        <f t="shared" si="23"/>
        <v>10.497697090589021</v>
      </c>
      <c r="J58" s="39">
        <v>5</v>
      </c>
      <c r="K58" s="40">
        <v>4.4444439999999998</v>
      </c>
      <c r="L58" s="40">
        <v>2</v>
      </c>
      <c r="M58" s="41"/>
      <c r="N58" s="39">
        <f t="shared" si="24"/>
        <v>3.6976170972844988</v>
      </c>
      <c r="O58" s="40">
        <f t="shared" si="25"/>
        <v>3.8647339130434784</v>
      </c>
      <c r="P58" s="40">
        <f t="shared" si="26"/>
        <v>1.6635859550158707</v>
      </c>
      <c r="Q58" s="41"/>
      <c r="R58" s="42">
        <f t="shared" si="27"/>
        <v>3.0753123217812828</v>
      </c>
      <c r="S58" s="42">
        <f t="shared" si="28"/>
        <v>1.2254429845948998</v>
      </c>
    </row>
    <row r="59" spans="1:19" x14ac:dyDescent="0.2">
      <c r="C59" s="54" t="s">
        <v>96</v>
      </c>
      <c r="D59" s="31">
        <v>94</v>
      </c>
      <c r="E59" s="32">
        <v>76.333332999999996</v>
      </c>
      <c r="F59" s="32">
        <v>63.444443999999997</v>
      </c>
      <c r="G59" s="33"/>
      <c r="H59" s="34">
        <f t="shared" si="22"/>
        <v>77.925925666666657</v>
      </c>
      <c r="I59" s="34">
        <f t="shared" si="23"/>
        <v>15.339907567150659</v>
      </c>
      <c r="J59" s="39">
        <v>2.4444439999999998</v>
      </c>
      <c r="K59" s="40">
        <v>0.88888900000000004</v>
      </c>
      <c r="L59" s="40">
        <v>0.111111</v>
      </c>
      <c r="M59" s="41"/>
      <c r="N59" s="39">
        <f t="shared" si="24"/>
        <v>2.6004723404255317</v>
      </c>
      <c r="O59" s="40">
        <f t="shared" si="25"/>
        <v>1.1644834111986178</v>
      </c>
      <c r="P59" s="40">
        <f t="shared" si="26"/>
        <v>0.17513117460687339</v>
      </c>
      <c r="Q59" s="41"/>
      <c r="R59" s="42">
        <f t="shared" si="27"/>
        <v>1.3133623087436741</v>
      </c>
      <c r="S59" s="42">
        <f t="shared" si="28"/>
        <v>1.2195054888168098</v>
      </c>
    </row>
    <row r="60" spans="1:19" ht="16" thickBot="1" x14ac:dyDescent="0.25">
      <c r="C60" s="54" t="s">
        <v>102</v>
      </c>
      <c r="D60" s="31">
        <v>92.222222000000002</v>
      </c>
      <c r="E60" s="32">
        <v>72.111110999999994</v>
      </c>
      <c r="F60" s="32">
        <v>72.111110999999994</v>
      </c>
      <c r="G60" s="33"/>
      <c r="H60" s="34">
        <f t="shared" si="22"/>
        <v>78.814814666666663</v>
      </c>
      <c r="I60" s="34">
        <f t="shared" si="23"/>
        <v>11.611155349552506</v>
      </c>
      <c r="J60" s="39">
        <v>1.5555559999999999</v>
      </c>
      <c r="K60" s="40">
        <v>0.111111</v>
      </c>
      <c r="L60" s="40">
        <v>0.222222</v>
      </c>
      <c r="M60" s="41"/>
      <c r="N60" s="39">
        <f t="shared" si="24"/>
        <v>1.6867474739439698</v>
      </c>
      <c r="O60" s="40">
        <f t="shared" si="25"/>
        <v>0.15408305108487375</v>
      </c>
      <c r="P60" s="40">
        <f t="shared" si="26"/>
        <v>0.30816610216974749</v>
      </c>
      <c r="Q60" s="41"/>
      <c r="R60" s="42">
        <f t="shared" si="27"/>
        <v>0.7163322090661971</v>
      </c>
      <c r="S60" s="42">
        <f t="shared" si="28"/>
        <v>0.84392815831014578</v>
      </c>
    </row>
    <row r="61" spans="1:19" x14ac:dyDescent="0.2">
      <c r="C61" s="108" t="s">
        <v>103</v>
      </c>
      <c r="D61" s="109">
        <v>82.555555999999996</v>
      </c>
      <c r="E61" s="110">
        <v>63.888888999999999</v>
      </c>
      <c r="F61" s="110">
        <v>51</v>
      </c>
      <c r="G61" s="111"/>
      <c r="H61" s="48">
        <f t="shared" si="22"/>
        <v>65.814814999999996</v>
      </c>
      <c r="I61" s="48">
        <f t="shared" si="23"/>
        <v>15.865691659533498</v>
      </c>
      <c r="J61" s="49">
        <v>9.2222220000000004</v>
      </c>
      <c r="K61" s="50">
        <v>3.6666669999999999</v>
      </c>
      <c r="L61" s="50">
        <v>2.2222219999999999</v>
      </c>
      <c r="M61" s="51"/>
      <c r="N61" s="49">
        <f t="shared" ref="N61:N64" si="29">(J61/D61)*100</f>
        <v>11.170928338245339</v>
      </c>
      <c r="O61" s="50">
        <f t="shared" ref="O61:O64" si="30">(K61/E61)*100</f>
        <v>5.7391309465406417</v>
      </c>
      <c r="P61" s="50">
        <f t="shared" ref="P61:P64" si="31">(L61/F61)*100</f>
        <v>4.3572980392156859</v>
      </c>
      <c r="Q61" s="51"/>
      <c r="R61" s="112">
        <f>AVERAGE(N61:P61)</f>
        <v>7.0891191080005553</v>
      </c>
      <c r="S61" s="112">
        <f t="shared" ref="S61:S64" si="32">STDEV(N61:P61)</f>
        <v>3.6018384874984597</v>
      </c>
    </row>
    <row r="62" spans="1:19" x14ac:dyDescent="0.2">
      <c r="C62" s="54" t="s">
        <v>104</v>
      </c>
      <c r="D62" s="31">
        <v>117.444444</v>
      </c>
      <c r="E62" s="32">
        <v>131.88888900000001</v>
      </c>
      <c r="F62" s="32">
        <v>143.444444</v>
      </c>
      <c r="G62" s="33"/>
      <c r="H62" s="34">
        <f t="shared" si="22"/>
        <v>130.92592566666667</v>
      </c>
      <c r="I62" s="34">
        <f t="shared" si="23"/>
        <v>13.026721528688956</v>
      </c>
      <c r="J62" s="39">
        <v>21.777778000000001</v>
      </c>
      <c r="K62" s="40">
        <v>28.888888999999999</v>
      </c>
      <c r="L62" s="40">
        <v>36.333333000000003</v>
      </c>
      <c r="M62" s="41"/>
      <c r="N62" s="39">
        <f t="shared" si="29"/>
        <v>18.543046617003014</v>
      </c>
      <c r="O62" s="40">
        <f t="shared" si="30"/>
        <v>21.903959627713597</v>
      </c>
      <c r="P62" s="40">
        <f t="shared" si="31"/>
        <v>25.329202014962672</v>
      </c>
      <c r="Q62" s="41"/>
      <c r="R62" s="42">
        <f t="shared" ref="R62:R64" si="33">AVERAGE(N62:P62)</f>
        <v>21.925402753226425</v>
      </c>
      <c r="S62" s="42">
        <f t="shared" si="32"/>
        <v>3.3931285161393645</v>
      </c>
    </row>
    <row r="63" spans="1:19" x14ac:dyDescent="0.2">
      <c r="C63" s="54" t="s">
        <v>105</v>
      </c>
      <c r="D63" s="31">
        <v>84.222222000000002</v>
      </c>
      <c r="E63" s="32">
        <v>72.222222000000002</v>
      </c>
      <c r="F63" s="32">
        <v>81.222222000000002</v>
      </c>
      <c r="G63" s="33"/>
      <c r="H63" s="34">
        <f t="shared" si="22"/>
        <v>79.222222000000002</v>
      </c>
      <c r="I63" s="34">
        <f t="shared" si="23"/>
        <v>6.2449979983983983</v>
      </c>
      <c r="J63" s="39">
        <v>14.888889000000001</v>
      </c>
      <c r="K63" s="40">
        <v>8.6666670000000003</v>
      </c>
      <c r="L63" s="40">
        <v>11.555555999999999</v>
      </c>
      <c r="M63" s="41"/>
      <c r="N63" s="39">
        <f t="shared" si="29"/>
        <v>17.67810044242243</v>
      </c>
      <c r="O63" s="40">
        <f t="shared" si="30"/>
        <v>12.00000049846154</v>
      </c>
      <c r="P63" s="40">
        <f t="shared" si="31"/>
        <v>14.227086769431152</v>
      </c>
      <c r="Q63" s="41"/>
      <c r="R63" s="42">
        <f t="shared" si="33"/>
        <v>14.635062570105042</v>
      </c>
      <c r="S63" s="42">
        <f t="shared" si="32"/>
        <v>2.860950529780919</v>
      </c>
    </row>
    <row r="64" spans="1:19" ht="16" thickBot="1" x14ac:dyDescent="0.25">
      <c r="C64" s="55" t="s">
        <v>106</v>
      </c>
      <c r="D64" s="35">
        <v>126.666667</v>
      </c>
      <c r="E64" s="36">
        <v>148.66666699999999</v>
      </c>
      <c r="F64" s="36">
        <v>135.444444</v>
      </c>
      <c r="G64" s="37"/>
      <c r="H64" s="38">
        <f t="shared" si="22"/>
        <v>136.925926</v>
      </c>
      <c r="I64" s="38">
        <f t="shared" si="23"/>
        <v>11.07456959376945</v>
      </c>
      <c r="J64" s="43">
        <v>36.444443999999997</v>
      </c>
      <c r="K64" s="44">
        <v>38.555556000000003</v>
      </c>
      <c r="L64" s="44">
        <v>35.222222000000002</v>
      </c>
      <c r="M64" s="45"/>
      <c r="N64" s="43">
        <f t="shared" si="29"/>
        <v>28.771929397968606</v>
      </c>
      <c r="O64" s="44">
        <f t="shared" si="30"/>
        <v>25.934230435125048</v>
      </c>
      <c r="P64" s="44">
        <f t="shared" si="31"/>
        <v>26.004921988531326</v>
      </c>
      <c r="Q64" s="45"/>
      <c r="R64" s="46">
        <f t="shared" si="33"/>
        <v>26.903693940541658</v>
      </c>
      <c r="S64" s="46">
        <f t="shared" si="32"/>
        <v>1.6183254052325819</v>
      </c>
    </row>
    <row r="66" spans="1:19" ht="16" thickBot="1" x14ac:dyDescent="0.25"/>
    <row r="67" spans="1:19" ht="16" thickBot="1" x14ac:dyDescent="0.25">
      <c r="A67" t="s">
        <v>0</v>
      </c>
      <c r="C67" s="47" t="s">
        <v>85</v>
      </c>
      <c r="D67" s="170" t="s">
        <v>97</v>
      </c>
      <c r="E67" s="171"/>
      <c r="F67" s="171"/>
      <c r="G67" s="172"/>
      <c r="H67" s="29" t="s">
        <v>98</v>
      </c>
      <c r="I67" s="30" t="s">
        <v>99</v>
      </c>
      <c r="J67" s="173" t="s">
        <v>101</v>
      </c>
      <c r="K67" s="174"/>
      <c r="L67" s="174"/>
      <c r="M67" s="175"/>
      <c r="N67" s="173" t="s">
        <v>100</v>
      </c>
      <c r="O67" s="174"/>
      <c r="P67" s="174"/>
      <c r="Q67" s="175"/>
      <c r="R67" s="27" t="s">
        <v>98</v>
      </c>
      <c r="S67" s="27" t="s">
        <v>99</v>
      </c>
    </row>
    <row r="68" spans="1:19" x14ac:dyDescent="0.2">
      <c r="A68">
        <v>20181203</v>
      </c>
      <c r="C68" s="108" t="s">
        <v>86</v>
      </c>
      <c r="D68" s="109">
        <v>84.222222000000002</v>
      </c>
      <c r="E68" s="110">
        <v>68.666667000000004</v>
      </c>
      <c r="F68" s="110">
        <v>78.888889000000006</v>
      </c>
      <c r="G68" s="111"/>
      <c r="H68" s="48">
        <f t="shared" ref="H68:H74" si="34">AVERAGE(D68:F68)</f>
        <v>77.259259333333333</v>
      </c>
      <c r="I68" s="48">
        <f t="shared" ref="I68:I74" si="35">STDEV(D68:F68)</f>
        <v>7.9047828861624225</v>
      </c>
      <c r="J68" s="49">
        <v>34.777777999999998</v>
      </c>
      <c r="K68" s="50">
        <v>24</v>
      </c>
      <c r="L68" s="50">
        <v>33.111111000000001</v>
      </c>
      <c r="M68" s="51"/>
      <c r="N68" s="49">
        <f t="shared" ref="N68:N74" si="36">(J68/D68)*100</f>
        <v>41.292876362250333</v>
      </c>
      <c r="O68" s="50">
        <f t="shared" ref="O68:O74" si="37">(K68/E68)*100</f>
        <v>34.951456141012351</v>
      </c>
      <c r="P68" s="50">
        <f t="shared" ref="P68:P74" si="38">(L68/F68)*100</f>
        <v>41.971830785955163</v>
      </c>
      <c r="Q68" s="51"/>
      <c r="R68" s="112">
        <f>AVERAGE(N68:P68)</f>
        <v>39.405387763072618</v>
      </c>
      <c r="S68" s="112">
        <f>STDEV(N68:P68)</f>
        <v>3.8721279611937378</v>
      </c>
    </row>
    <row r="69" spans="1:19" ht="16" thickBot="1" x14ac:dyDescent="0.25">
      <c r="A69" t="s">
        <v>53</v>
      </c>
      <c r="C69" s="55" t="s">
        <v>87</v>
      </c>
      <c r="D69" s="35">
        <v>69.444444000000004</v>
      </c>
      <c r="E69" s="36">
        <v>71.777777999999998</v>
      </c>
      <c r="F69" s="36">
        <v>64.666667000000004</v>
      </c>
      <c r="G69" s="37"/>
      <c r="H69" s="38">
        <f t="shared" si="34"/>
        <v>68.629629666666673</v>
      </c>
      <c r="I69" s="38">
        <f t="shared" si="35"/>
        <v>3.6249023037778985</v>
      </c>
      <c r="J69" s="43">
        <v>18</v>
      </c>
      <c r="K69" s="44">
        <v>16.333333</v>
      </c>
      <c r="L69" s="44">
        <v>11.555555999999999</v>
      </c>
      <c r="M69" s="45"/>
      <c r="N69" s="43">
        <f t="shared" si="36"/>
        <v>25.920000165888002</v>
      </c>
      <c r="O69" s="44">
        <f t="shared" si="37"/>
        <v>22.755417421809852</v>
      </c>
      <c r="P69" s="44">
        <f t="shared" si="38"/>
        <v>17.869416402734963</v>
      </c>
      <c r="Q69" s="45"/>
      <c r="R69" s="46">
        <f t="shared" ref="R69:R74" si="39">AVERAGE(N69:P69)</f>
        <v>22.181611330144268</v>
      </c>
      <c r="S69" s="46">
        <f t="shared" ref="S69:S74" si="40">STDEV(N69:P69)</f>
        <v>4.0558494554174951</v>
      </c>
    </row>
    <row r="70" spans="1:19" x14ac:dyDescent="0.2">
      <c r="C70" s="108" t="s">
        <v>107</v>
      </c>
      <c r="D70" s="109">
        <v>29.777778000000001</v>
      </c>
      <c r="E70" s="110">
        <v>36.222222000000002</v>
      </c>
      <c r="F70" s="110">
        <v>28.555555999999999</v>
      </c>
      <c r="G70" s="111"/>
      <c r="H70" s="48">
        <f t="shared" si="34"/>
        <v>31.518518666666665</v>
      </c>
      <c r="I70" s="48">
        <f t="shared" si="35"/>
        <v>4.1191110012148995</v>
      </c>
      <c r="J70" s="49">
        <v>0.111111</v>
      </c>
      <c r="K70" s="50">
        <v>0</v>
      </c>
      <c r="L70" s="50">
        <v>0.66666700000000001</v>
      </c>
      <c r="M70" s="51"/>
      <c r="N70" s="49">
        <f t="shared" si="36"/>
        <v>0.37313395243929887</v>
      </c>
      <c r="O70" s="50">
        <f t="shared" si="37"/>
        <v>0</v>
      </c>
      <c r="P70" s="50">
        <f t="shared" si="38"/>
        <v>2.3346314811730511</v>
      </c>
      <c r="Q70" s="51"/>
      <c r="R70" s="112">
        <f t="shared" si="39"/>
        <v>0.90258847787078322</v>
      </c>
      <c r="S70" s="112">
        <f t="shared" si="40"/>
        <v>1.2541401871784421</v>
      </c>
    </row>
    <row r="71" spans="1:19" x14ac:dyDescent="0.2">
      <c r="C71" s="54" t="s">
        <v>103</v>
      </c>
      <c r="D71" s="31">
        <v>51.111111000000001</v>
      </c>
      <c r="E71" s="32">
        <v>52.555556000000003</v>
      </c>
      <c r="F71" s="32">
        <v>48.777777999999998</v>
      </c>
      <c r="G71" s="33"/>
      <c r="H71" s="34">
        <f t="shared" si="34"/>
        <v>50.814815000000003</v>
      </c>
      <c r="I71" s="34">
        <f t="shared" si="35"/>
        <v>1.9062384803672938</v>
      </c>
      <c r="J71" s="39">
        <v>0.222222</v>
      </c>
      <c r="K71" s="40">
        <v>0.222222</v>
      </c>
      <c r="L71" s="40">
        <v>0.44444400000000001</v>
      </c>
      <c r="M71" s="41"/>
      <c r="N71" s="39">
        <f t="shared" si="36"/>
        <v>0.43478217485822213</v>
      </c>
      <c r="O71" s="40">
        <f t="shared" si="37"/>
        <v>0.42283255456378388</v>
      </c>
      <c r="P71" s="40">
        <f t="shared" si="38"/>
        <v>0.91116081589448383</v>
      </c>
      <c r="Q71" s="41"/>
      <c r="R71" s="42">
        <f t="shared" si="39"/>
        <v>0.58959184843882995</v>
      </c>
      <c r="S71" s="42">
        <f t="shared" si="40"/>
        <v>0.27855098093377234</v>
      </c>
    </row>
    <row r="72" spans="1:19" x14ac:dyDescent="0.2">
      <c r="C72" s="54" t="s">
        <v>104</v>
      </c>
      <c r="D72" s="31">
        <v>68.444444000000004</v>
      </c>
      <c r="E72" s="32">
        <v>81.777777999999998</v>
      </c>
      <c r="F72" s="32">
        <v>75.666667000000004</v>
      </c>
      <c r="G72" s="33"/>
      <c r="H72" s="34">
        <f t="shared" si="34"/>
        <v>75.296296333333331</v>
      </c>
      <c r="I72" s="34">
        <f t="shared" si="35"/>
        <v>6.6743786011833555</v>
      </c>
      <c r="J72" s="39">
        <v>12.444444000000001</v>
      </c>
      <c r="K72" s="40">
        <v>21.666667</v>
      </c>
      <c r="L72" s="40">
        <v>14.111110999999999</v>
      </c>
      <c r="M72" s="41"/>
      <c r="N72" s="39">
        <f t="shared" si="36"/>
        <v>18.181817650531286</v>
      </c>
      <c r="O72" s="40">
        <f t="shared" si="37"/>
        <v>26.494565553003902</v>
      </c>
      <c r="P72" s="40">
        <f t="shared" si="38"/>
        <v>18.649045292294954</v>
      </c>
      <c r="Q72" s="41"/>
      <c r="R72" s="42">
        <f t="shared" si="39"/>
        <v>21.108476165276713</v>
      </c>
      <c r="S72" s="42">
        <f t="shared" si="40"/>
        <v>4.6703366673878746</v>
      </c>
    </row>
    <row r="73" spans="1:19" x14ac:dyDescent="0.2">
      <c r="C73" s="54" t="s">
        <v>105</v>
      </c>
      <c r="D73" s="31">
        <v>66.777777999999998</v>
      </c>
      <c r="E73" s="32">
        <v>73.111110999999994</v>
      </c>
      <c r="F73" s="32">
        <v>70.777777999999998</v>
      </c>
      <c r="G73" s="33"/>
      <c r="H73" s="34">
        <f t="shared" si="34"/>
        <v>70.222222333333335</v>
      </c>
      <c r="I73" s="34">
        <f t="shared" si="35"/>
        <v>3.2030076953226825</v>
      </c>
      <c r="J73" s="39">
        <v>3.5555560000000002</v>
      </c>
      <c r="K73" s="40">
        <v>5.5555560000000002</v>
      </c>
      <c r="L73" s="40">
        <v>4</v>
      </c>
      <c r="M73" s="41"/>
      <c r="N73" s="39">
        <f t="shared" si="36"/>
        <v>5.3244598824477212</v>
      </c>
      <c r="O73" s="40">
        <f t="shared" si="37"/>
        <v>7.5987848139799166</v>
      </c>
      <c r="P73" s="40">
        <f t="shared" si="38"/>
        <v>5.6514913480329945</v>
      </c>
      <c r="Q73" s="41"/>
      <c r="R73" s="42">
        <f t="shared" si="39"/>
        <v>6.1915786814868774</v>
      </c>
      <c r="S73" s="42">
        <f t="shared" si="40"/>
        <v>1.2295971776826871</v>
      </c>
    </row>
    <row r="74" spans="1:19" ht="16" thickBot="1" x14ac:dyDescent="0.25">
      <c r="C74" s="55" t="s">
        <v>106</v>
      </c>
      <c r="D74" s="35">
        <v>91</v>
      </c>
      <c r="E74" s="36">
        <v>70.444444000000004</v>
      </c>
      <c r="F74" s="36">
        <v>71.888889000000006</v>
      </c>
      <c r="G74" s="37"/>
      <c r="H74" s="38">
        <f t="shared" si="34"/>
        <v>77.777777666666665</v>
      </c>
      <c r="I74" s="38">
        <f t="shared" si="35"/>
        <v>11.47353380234614</v>
      </c>
      <c r="J74" s="43">
        <v>26.222221999999999</v>
      </c>
      <c r="K74" s="44">
        <v>8.2222220000000004</v>
      </c>
      <c r="L74" s="44">
        <v>5.6666670000000003</v>
      </c>
      <c r="M74" s="45"/>
      <c r="N74" s="43">
        <f t="shared" si="36"/>
        <v>28.815628571428569</v>
      </c>
      <c r="O74" s="44">
        <f t="shared" si="37"/>
        <v>11.671924048403307</v>
      </c>
      <c r="P74" s="44">
        <f t="shared" si="38"/>
        <v>7.8825352273840261</v>
      </c>
      <c r="Q74" s="45"/>
      <c r="R74" s="46">
        <f t="shared" si="39"/>
        <v>16.123362615738632</v>
      </c>
      <c r="S74" s="46">
        <f t="shared" si="40"/>
        <v>11.153926583346815</v>
      </c>
    </row>
    <row r="89" spans="1:24" ht="16" thickBot="1" x14ac:dyDescent="0.25"/>
    <row r="90" spans="1:24" ht="16" thickBot="1" x14ac:dyDescent="0.25">
      <c r="A90" t="s">
        <v>32</v>
      </c>
      <c r="C90" s="47" t="s">
        <v>85</v>
      </c>
      <c r="D90" s="179" t="s">
        <v>97</v>
      </c>
      <c r="E90" s="180"/>
      <c r="F90" s="180"/>
      <c r="G90" s="181"/>
      <c r="H90" s="64" t="s">
        <v>98</v>
      </c>
      <c r="I90" s="65" t="s">
        <v>99</v>
      </c>
      <c r="J90" s="182" t="s">
        <v>101</v>
      </c>
      <c r="K90" s="183"/>
      <c r="L90" s="183"/>
      <c r="M90" s="184"/>
      <c r="N90" s="182" t="s">
        <v>100</v>
      </c>
      <c r="O90" s="183"/>
      <c r="P90" s="183"/>
      <c r="Q90" s="184"/>
      <c r="R90" s="77" t="s">
        <v>98</v>
      </c>
      <c r="S90" s="77" t="s">
        <v>99</v>
      </c>
    </row>
    <row r="91" spans="1:24" x14ac:dyDescent="0.2">
      <c r="A91">
        <v>20190115</v>
      </c>
      <c r="C91" s="108" t="s">
        <v>86</v>
      </c>
      <c r="D91" s="78">
        <v>125.88888900000001</v>
      </c>
      <c r="E91" s="79">
        <v>115.11111099999999</v>
      </c>
      <c r="F91" s="79">
        <v>99.222222000000002</v>
      </c>
      <c r="G91" s="80"/>
      <c r="H91" s="58">
        <f>AVERAGE(D91:F91)</f>
        <v>113.40740733333332</v>
      </c>
      <c r="I91" s="58">
        <f t="shared" ref="I91:I102" si="41">STDEV(D91:F91)</f>
        <v>13.414720901311453</v>
      </c>
      <c r="J91" s="66">
        <v>30.111111000000001</v>
      </c>
      <c r="K91" s="67">
        <v>32.777777999999998</v>
      </c>
      <c r="L91" s="67">
        <v>26.333333</v>
      </c>
      <c r="M91" s="68"/>
      <c r="N91" s="66">
        <f t="shared" ref="N91:N102" si="42">(J91/D91)*100</f>
        <v>23.918799537582704</v>
      </c>
      <c r="O91" s="67">
        <f t="shared" ref="O91:O102" si="43">(K91/E91)*100</f>
        <v>28.474903695439096</v>
      </c>
      <c r="P91" s="67">
        <f t="shared" ref="P91:P102" si="44">(L91/F91)*100</f>
        <v>26.539753362910979</v>
      </c>
      <c r="Q91" s="68"/>
      <c r="R91" s="114">
        <f>AVERAGE(N91:P91)</f>
        <v>26.311152198644255</v>
      </c>
      <c r="S91" s="114">
        <f>STDEV(N91:P91)</f>
        <v>2.2866383936987393</v>
      </c>
    </row>
    <row r="92" spans="1:24" ht="16" thickBot="1" x14ac:dyDescent="0.25">
      <c r="A92" t="s">
        <v>60</v>
      </c>
      <c r="C92" s="55" t="s">
        <v>87</v>
      </c>
      <c r="D92" s="60">
        <v>103.555556</v>
      </c>
      <c r="E92" s="61">
        <v>109.444444</v>
      </c>
      <c r="F92" s="61">
        <v>79.333332999999996</v>
      </c>
      <c r="G92" s="62"/>
      <c r="H92" s="63">
        <f t="shared" ref="H92:H102" si="45">AVERAGE(D92:F92)</f>
        <v>97.444444333333323</v>
      </c>
      <c r="I92" s="63">
        <f t="shared" si="41"/>
        <v>15.958665851675512</v>
      </c>
      <c r="J92" s="73">
        <v>13.444444000000001</v>
      </c>
      <c r="K92" s="74">
        <v>11.777778</v>
      </c>
      <c r="L92" s="74">
        <v>9.2222220000000004</v>
      </c>
      <c r="M92" s="75"/>
      <c r="N92" s="73">
        <f t="shared" si="42"/>
        <v>12.982832133120894</v>
      </c>
      <c r="O92" s="74">
        <f t="shared" si="43"/>
        <v>10.761421566543843</v>
      </c>
      <c r="P92" s="74">
        <f t="shared" si="44"/>
        <v>11.624649628674998</v>
      </c>
      <c r="Q92" s="75"/>
      <c r="R92" s="76">
        <f t="shared" ref="R92:R102" si="46">AVERAGE(N92:P92)</f>
        <v>11.789634442779914</v>
      </c>
      <c r="S92" s="76">
        <f t="shared" ref="S92:S102" si="47">STDEV(N92:P92)</f>
        <v>1.1198576775595048</v>
      </c>
    </row>
    <row r="93" spans="1:24" x14ac:dyDescent="0.2">
      <c r="C93" s="54" t="s">
        <v>88</v>
      </c>
      <c r="D93" s="56">
        <v>67.888889000000006</v>
      </c>
      <c r="E93" s="81">
        <v>64</v>
      </c>
      <c r="F93" s="81">
        <v>54.111111000000001</v>
      </c>
      <c r="G93" s="57"/>
      <c r="H93" s="59">
        <f t="shared" si="45"/>
        <v>62</v>
      </c>
      <c r="I93" s="59">
        <f t="shared" si="41"/>
        <v>7.1032944226127235</v>
      </c>
      <c r="J93" s="70">
        <v>0.111111</v>
      </c>
      <c r="K93" s="71">
        <v>0</v>
      </c>
      <c r="L93" s="71">
        <v>0</v>
      </c>
      <c r="M93" s="72"/>
      <c r="N93" s="70">
        <f t="shared" si="42"/>
        <v>0.16366595717894278</v>
      </c>
      <c r="O93" s="71">
        <f t="shared" si="43"/>
        <v>0</v>
      </c>
      <c r="P93" s="71">
        <f t="shared" si="44"/>
        <v>0</v>
      </c>
      <c r="Q93" s="72"/>
      <c r="R93" s="69">
        <f t="shared" si="46"/>
        <v>5.455531905964759E-2</v>
      </c>
      <c r="S93" s="69">
        <f t="shared" si="47"/>
        <v>9.4492584434440377E-2</v>
      </c>
    </row>
    <row r="94" spans="1:24" x14ac:dyDescent="0.2">
      <c r="C94" s="54" t="s">
        <v>89</v>
      </c>
      <c r="D94" s="56">
        <v>67.333332999999996</v>
      </c>
      <c r="E94" s="81">
        <v>64.444444000000004</v>
      </c>
      <c r="F94" s="81">
        <v>53.111111000000001</v>
      </c>
      <c r="G94" s="57"/>
      <c r="H94" s="59">
        <f t="shared" si="45"/>
        <v>61.629629333333334</v>
      </c>
      <c r="I94" s="59">
        <f t="shared" si="41"/>
        <v>7.5173323632843525</v>
      </c>
      <c r="J94" s="70">
        <v>0</v>
      </c>
      <c r="K94" s="71">
        <v>0</v>
      </c>
      <c r="L94" s="71">
        <v>0.111111</v>
      </c>
      <c r="M94" s="72"/>
      <c r="N94" s="70">
        <f t="shared" si="42"/>
        <v>0</v>
      </c>
      <c r="O94" s="71">
        <f t="shared" si="43"/>
        <v>0</v>
      </c>
      <c r="P94" s="71">
        <f t="shared" si="44"/>
        <v>0.20920481215314815</v>
      </c>
      <c r="Q94" s="72"/>
      <c r="R94" s="69">
        <f t="shared" si="46"/>
        <v>6.9734937384382717E-2</v>
      </c>
      <c r="S94" s="69">
        <f t="shared" si="47"/>
        <v>0.12078445461238517</v>
      </c>
    </row>
    <row r="95" spans="1:24" ht="16" thickBot="1" x14ac:dyDescent="0.25">
      <c r="C95" s="54" t="s">
        <v>90</v>
      </c>
      <c r="D95" s="56">
        <v>54.555556000000003</v>
      </c>
      <c r="E95" s="81">
        <v>39.888888999999999</v>
      </c>
      <c r="F95" s="81">
        <v>49</v>
      </c>
      <c r="G95" s="57"/>
      <c r="H95" s="59">
        <f t="shared" si="45"/>
        <v>47.814815000000003</v>
      </c>
      <c r="I95" s="59">
        <f t="shared" si="41"/>
        <v>7.4048145037800008</v>
      </c>
      <c r="J95" s="70">
        <v>0</v>
      </c>
      <c r="K95" s="71">
        <v>0</v>
      </c>
      <c r="L95" s="71">
        <v>0</v>
      </c>
      <c r="M95" s="72"/>
      <c r="N95" s="70">
        <f t="shared" si="42"/>
        <v>0</v>
      </c>
      <c r="O95" s="71">
        <f t="shared" si="43"/>
        <v>0</v>
      </c>
      <c r="P95" s="71">
        <f t="shared" si="44"/>
        <v>0</v>
      </c>
      <c r="Q95" s="72"/>
      <c r="R95" s="69">
        <f t="shared" si="46"/>
        <v>0</v>
      </c>
      <c r="S95" s="69">
        <f t="shared" si="47"/>
        <v>0</v>
      </c>
    </row>
    <row r="96" spans="1:24" ht="16" thickBot="1" x14ac:dyDescent="0.25">
      <c r="C96" s="54" t="s">
        <v>91</v>
      </c>
      <c r="D96" s="56">
        <v>70.333332999999996</v>
      </c>
      <c r="E96" s="81">
        <v>62.777777999999998</v>
      </c>
      <c r="F96" s="81">
        <v>56.333333000000003</v>
      </c>
      <c r="G96" s="57"/>
      <c r="H96" s="59">
        <f t="shared" si="45"/>
        <v>63.148147999999999</v>
      </c>
      <c r="I96" s="59">
        <f t="shared" si="41"/>
        <v>7.0073447505224795</v>
      </c>
      <c r="J96" s="70">
        <v>0</v>
      </c>
      <c r="K96" s="71">
        <v>0.111111</v>
      </c>
      <c r="L96" s="71">
        <v>0</v>
      </c>
      <c r="M96" s="72"/>
      <c r="N96" s="70">
        <f t="shared" si="42"/>
        <v>0</v>
      </c>
      <c r="O96" s="71">
        <f t="shared" si="43"/>
        <v>0.17699097282481072</v>
      </c>
      <c r="P96" s="71">
        <f t="shared" si="44"/>
        <v>0</v>
      </c>
      <c r="Q96" s="72"/>
      <c r="R96" s="69">
        <f t="shared" si="46"/>
        <v>5.8996990941603572E-2</v>
      </c>
      <c r="S96" s="69">
        <f t="shared" si="47"/>
        <v>0.10218578580453822</v>
      </c>
      <c r="U96" s="47" t="s">
        <v>85</v>
      </c>
      <c r="V96" s="77" t="s">
        <v>98</v>
      </c>
      <c r="W96" s="77" t="s">
        <v>98</v>
      </c>
      <c r="X96" s="77" t="s">
        <v>98</v>
      </c>
    </row>
    <row r="97" spans="1:24" x14ac:dyDescent="0.2">
      <c r="C97" s="54" t="s">
        <v>92</v>
      </c>
      <c r="D97" s="56">
        <v>71.777777999999998</v>
      </c>
      <c r="E97" s="81">
        <v>65.666667000000004</v>
      </c>
      <c r="F97" s="81">
        <v>69.777777999999998</v>
      </c>
      <c r="G97" s="57"/>
      <c r="H97" s="59">
        <f t="shared" si="45"/>
        <v>69.074074333333328</v>
      </c>
      <c r="I97" s="59">
        <f t="shared" si="41"/>
        <v>3.1157372404360917</v>
      </c>
      <c r="J97" s="70">
        <v>0</v>
      </c>
      <c r="K97" s="71">
        <v>0.111111</v>
      </c>
      <c r="L97" s="71">
        <v>0</v>
      </c>
      <c r="M97" s="72"/>
      <c r="N97" s="70">
        <f t="shared" si="42"/>
        <v>0</v>
      </c>
      <c r="O97" s="71">
        <f t="shared" si="43"/>
        <v>0.16920456766901232</v>
      </c>
      <c r="P97" s="71">
        <f t="shared" si="44"/>
        <v>0</v>
      </c>
      <c r="Q97" s="72"/>
      <c r="R97" s="69">
        <f t="shared" si="46"/>
        <v>5.6401522556337437E-2</v>
      </c>
      <c r="S97" s="69">
        <f t="shared" si="47"/>
        <v>9.7690302691818512E-2</v>
      </c>
      <c r="U97" s="108" t="s">
        <v>86</v>
      </c>
      <c r="V97" s="114">
        <v>26.311152198644255</v>
      </c>
      <c r="W97" s="114">
        <v>6.2883055683203279</v>
      </c>
      <c r="X97" s="114">
        <v>3.083347917369176</v>
      </c>
    </row>
    <row r="98" spans="1:24" ht="16" thickBot="1" x14ac:dyDescent="0.25">
      <c r="C98" s="54" t="s">
        <v>93</v>
      </c>
      <c r="D98" s="56">
        <v>40.222222000000002</v>
      </c>
      <c r="E98" s="81">
        <v>48.666666999999997</v>
      </c>
      <c r="F98" s="81">
        <v>50.111111000000001</v>
      </c>
      <c r="G98" s="57"/>
      <c r="H98" s="59">
        <f t="shared" si="45"/>
        <v>46.333333333333336</v>
      </c>
      <c r="I98" s="59">
        <f t="shared" si="41"/>
        <v>5.3414292014010929</v>
      </c>
      <c r="J98" s="70">
        <v>0</v>
      </c>
      <c r="K98" s="71">
        <v>0</v>
      </c>
      <c r="L98" s="71">
        <v>0</v>
      </c>
      <c r="M98" s="72"/>
      <c r="N98" s="70">
        <f t="shared" si="42"/>
        <v>0</v>
      </c>
      <c r="O98" s="71">
        <f t="shared" si="43"/>
        <v>0</v>
      </c>
      <c r="P98" s="71">
        <f t="shared" si="44"/>
        <v>0</v>
      </c>
      <c r="Q98" s="72"/>
      <c r="R98" s="69">
        <f t="shared" si="46"/>
        <v>0</v>
      </c>
      <c r="S98" s="69">
        <f t="shared" si="47"/>
        <v>0</v>
      </c>
      <c r="U98" s="55" t="s">
        <v>87</v>
      </c>
      <c r="V98" s="76">
        <v>11.789634442779914</v>
      </c>
      <c r="W98" s="76">
        <v>7.1456007152450782</v>
      </c>
      <c r="X98" s="76">
        <v>5.0505751727084185</v>
      </c>
    </row>
    <row r="99" spans="1:24" x14ac:dyDescent="0.2">
      <c r="C99" s="54" t="s">
        <v>94</v>
      </c>
      <c r="D99" s="56">
        <v>50.111111000000001</v>
      </c>
      <c r="E99" s="81">
        <v>38.777777999999998</v>
      </c>
      <c r="F99" s="81">
        <v>50.222222000000002</v>
      </c>
      <c r="G99" s="57"/>
      <c r="H99" s="59">
        <f t="shared" si="45"/>
        <v>46.370370333333334</v>
      </c>
      <c r="I99" s="59">
        <f t="shared" si="41"/>
        <v>6.5756125318273115</v>
      </c>
      <c r="J99" s="70">
        <v>0</v>
      </c>
      <c r="K99" s="71">
        <v>0</v>
      </c>
      <c r="L99" s="71">
        <v>0</v>
      </c>
      <c r="M99" s="72"/>
      <c r="N99" s="70">
        <f t="shared" si="42"/>
        <v>0</v>
      </c>
      <c r="O99" s="71">
        <f t="shared" si="43"/>
        <v>0</v>
      </c>
      <c r="P99" s="71">
        <f t="shared" si="44"/>
        <v>0</v>
      </c>
      <c r="Q99" s="72"/>
      <c r="R99" s="69">
        <f t="shared" si="46"/>
        <v>0</v>
      </c>
      <c r="S99" s="69">
        <f t="shared" si="47"/>
        <v>0</v>
      </c>
      <c r="U99" s="54" t="s">
        <v>88</v>
      </c>
      <c r="V99" s="69">
        <v>5.455531905964759E-2</v>
      </c>
      <c r="W99" s="69">
        <v>4.3572941176470592E-2</v>
      </c>
      <c r="X99" s="69">
        <v>0.91139011603235964</v>
      </c>
    </row>
    <row r="100" spans="1:24" x14ac:dyDescent="0.2">
      <c r="C100" s="54" t="s">
        <v>95</v>
      </c>
      <c r="D100" s="56">
        <v>47.222222000000002</v>
      </c>
      <c r="E100" s="81">
        <v>43.777777999999998</v>
      </c>
      <c r="F100" s="81">
        <v>64</v>
      </c>
      <c r="G100" s="57"/>
      <c r="H100" s="59">
        <f t="shared" si="45"/>
        <v>51.666666666666664</v>
      </c>
      <c r="I100" s="59">
        <f t="shared" si="41"/>
        <v>10.818936267055914</v>
      </c>
      <c r="J100" s="70">
        <v>0</v>
      </c>
      <c r="K100" s="71">
        <v>0</v>
      </c>
      <c r="L100" s="71">
        <v>0</v>
      </c>
      <c r="M100" s="72"/>
      <c r="N100" s="70">
        <f t="shared" si="42"/>
        <v>0</v>
      </c>
      <c r="O100" s="71">
        <f t="shared" si="43"/>
        <v>0</v>
      </c>
      <c r="P100" s="71">
        <f t="shared" si="44"/>
        <v>0</v>
      </c>
      <c r="Q100" s="72"/>
      <c r="R100" s="69">
        <f t="shared" si="46"/>
        <v>0</v>
      </c>
      <c r="S100" s="69">
        <f t="shared" si="47"/>
        <v>0</v>
      </c>
      <c r="U100" s="54" t="s">
        <v>89</v>
      </c>
      <c r="V100" s="69">
        <v>6.9734937384382717E-2</v>
      </c>
      <c r="W100" s="69">
        <v>4.4682707714902535E-2</v>
      </c>
      <c r="X100" s="69">
        <v>0.53628229468217459</v>
      </c>
    </row>
    <row r="101" spans="1:24" x14ac:dyDescent="0.2">
      <c r="C101" s="54" t="s">
        <v>96</v>
      </c>
      <c r="D101" s="56">
        <v>53.222222000000002</v>
      </c>
      <c r="E101" s="81">
        <v>52.111111000000001</v>
      </c>
      <c r="F101" s="81">
        <v>54.222222000000002</v>
      </c>
      <c r="G101" s="57"/>
      <c r="H101" s="59">
        <f t="shared" si="45"/>
        <v>53.185185000000011</v>
      </c>
      <c r="I101" s="59">
        <f t="shared" si="41"/>
        <v>1.056042716042775</v>
      </c>
      <c r="J101" s="70">
        <v>0</v>
      </c>
      <c r="K101" s="71">
        <v>0</v>
      </c>
      <c r="L101" s="71">
        <v>0</v>
      </c>
      <c r="M101" s="72"/>
      <c r="N101" s="70">
        <f t="shared" si="42"/>
        <v>0</v>
      </c>
      <c r="O101" s="71">
        <f t="shared" si="43"/>
        <v>0</v>
      </c>
      <c r="P101" s="71">
        <f t="shared" si="44"/>
        <v>0</v>
      </c>
      <c r="Q101" s="72"/>
      <c r="R101" s="69">
        <f t="shared" si="46"/>
        <v>0</v>
      </c>
      <c r="S101" s="69">
        <f t="shared" si="47"/>
        <v>0</v>
      </c>
      <c r="U101" s="54" t="s">
        <v>90</v>
      </c>
      <c r="V101" s="69">
        <v>0</v>
      </c>
      <c r="W101" s="69">
        <v>0.10436632632058868</v>
      </c>
      <c r="X101" s="69">
        <v>0.33606391751105519</v>
      </c>
    </row>
    <row r="102" spans="1:24" ht="16" thickBot="1" x14ac:dyDescent="0.25">
      <c r="C102" s="55" t="s">
        <v>102</v>
      </c>
      <c r="D102" s="60">
        <v>56.444443999999997</v>
      </c>
      <c r="E102" s="61">
        <v>55.444443999999997</v>
      </c>
      <c r="F102" s="61">
        <v>60.333333000000003</v>
      </c>
      <c r="G102" s="62"/>
      <c r="H102" s="63">
        <f t="shared" si="45"/>
        <v>57.407406999999999</v>
      </c>
      <c r="I102" s="63">
        <f t="shared" si="41"/>
        <v>2.5827857476196159</v>
      </c>
      <c r="J102" s="73">
        <v>0.111111</v>
      </c>
      <c r="K102" s="74">
        <v>0</v>
      </c>
      <c r="L102" s="74">
        <v>0</v>
      </c>
      <c r="M102" s="75"/>
      <c r="N102" s="73">
        <f t="shared" si="42"/>
        <v>0.19685019840039528</v>
      </c>
      <c r="O102" s="74">
        <f t="shared" si="43"/>
        <v>0</v>
      </c>
      <c r="P102" s="74">
        <f t="shared" si="44"/>
        <v>0</v>
      </c>
      <c r="Q102" s="75"/>
      <c r="R102" s="76">
        <f t="shared" si="46"/>
        <v>6.5616732800131763E-2</v>
      </c>
      <c r="S102" s="76">
        <f t="shared" si="47"/>
        <v>0.11365151503649945</v>
      </c>
      <c r="U102" s="54" t="s">
        <v>91</v>
      </c>
      <c r="V102" s="69">
        <v>5.8996990941603572E-2</v>
      </c>
      <c r="W102" s="69">
        <v>0</v>
      </c>
      <c r="X102" s="69">
        <v>0.85157533453978174</v>
      </c>
    </row>
    <row r="103" spans="1:24" x14ac:dyDescent="0.2">
      <c r="C103" s="108" t="s">
        <v>103</v>
      </c>
      <c r="D103" s="78">
        <v>36.111111000000001</v>
      </c>
      <c r="E103" s="79">
        <v>36.666666999999997</v>
      </c>
      <c r="F103" s="79">
        <v>43.888888999999999</v>
      </c>
      <c r="G103" s="80"/>
      <c r="H103" s="58">
        <f>AVERAGE(D103:F103)</f>
        <v>38.888888999999999</v>
      </c>
      <c r="I103" s="58">
        <f t="shared" ref="I103:I106" si="48">STDEV(D103:F103)</f>
        <v>4.3390276119522451</v>
      </c>
      <c r="J103" s="66">
        <v>0.222222</v>
      </c>
      <c r="K103" s="67">
        <v>0.111111</v>
      </c>
      <c r="L103" s="67">
        <v>0</v>
      </c>
      <c r="M103" s="68"/>
      <c r="N103" s="66">
        <f>(J103/D103)*100</f>
        <v>0.6153840018934893</v>
      </c>
      <c r="O103" s="67">
        <f t="shared" ref="O103:O106" si="49">(K103/E103)*100</f>
        <v>0.30302999724518187</v>
      </c>
      <c r="P103" s="67">
        <f t="shared" ref="P103:P106" si="50">(L103/F103)*100</f>
        <v>0</v>
      </c>
      <c r="Q103" s="68"/>
      <c r="R103" s="114">
        <f>AVERAGE(N103:P103)</f>
        <v>0.30613799971289041</v>
      </c>
      <c r="S103" s="114">
        <f t="shared" ref="S103:S106" si="51">STDEV(N103:P103)</f>
        <v>0.30770377346746325</v>
      </c>
      <c r="U103" s="54" t="s">
        <v>92</v>
      </c>
      <c r="V103" s="69">
        <v>5.6401522556337437E-2</v>
      </c>
      <c r="W103" s="69">
        <v>0.63736015246712974</v>
      </c>
      <c r="X103" s="69">
        <v>1.1768981481057923</v>
      </c>
    </row>
    <row r="104" spans="1:24" x14ac:dyDescent="0.2">
      <c r="C104" s="54" t="s">
        <v>104</v>
      </c>
      <c r="D104" s="56">
        <v>66.444444000000004</v>
      </c>
      <c r="E104" s="81">
        <v>72.888889000000006</v>
      </c>
      <c r="F104" s="81">
        <v>67.888889000000006</v>
      </c>
      <c r="G104" s="57"/>
      <c r="H104" s="59">
        <f t="shared" ref="H104:H106" si="52">AVERAGE(D104:F104)</f>
        <v>69.07407400000001</v>
      </c>
      <c r="I104" s="59">
        <f t="shared" si="48"/>
        <v>3.3817473963433469</v>
      </c>
      <c r="J104" s="70">
        <v>2.4444439999999998</v>
      </c>
      <c r="K104" s="71">
        <v>5.1111110000000002</v>
      </c>
      <c r="L104" s="71">
        <v>3.4444439999999998</v>
      </c>
      <c r="M104" s="72"/>
      <c r="N104" s="70">
        <f t="shared" ref="N104:N106" si="53">(J104/D104)*100</f>
        <v>3.6789291215981872</v>
      </c>
      <c r="O104" s="71">
        <f t="shared" si="49"/>
        <v>7.0121949588228736</v>
      </c>
      <c r="P104" s="71">
        <f t="shared" si="50"/>
        <v>5.0736490915324888</v>
      </c>
      <c r="Q104" s="72"/>
      <c r="R104" s="69">
        <f t="shared" ref="R104:R106" si="54">AVERAGE(N104:P104)</f>
        <v>5.2549243906511833</v>
      </c>
      <c r="S104" s="69">
        <f t="shared" si="51"/>
        <v>1.6740104049722109</v>
      </c>
      <c r="U104" s="54" t="s">
        <v>93</v>
      </c>
      <c r="V104" s="69">
        <v>0</v>
      </c>
      <c r="W104" s="69">
        <v>0.16064241002564436</v>
      </c>
      <c r="X104" s="69">
        <v>0.86496924494025917</v>
      </c>
    </row>
    <row r="105" spans="1:24" x14ac:dyDescent="0.2">
      <c r="C105" s="54" t="s">
        <v>105</v>
      </c>
      <c r="D105" s="56">
        <v>56.777777999999998</v>
      </c>
      <c r="E105" s="81">
        <v>61.555556000000003</v>
      </c>
      <c r="F105" s="81">
        <v>56.444443999999997</v>
      </c>
      <c r="G105" s="57"/>
      <c r="H105" s="59">
        <f t="shared" si="52"/>
        <v>58.25925933333334</v>
      </c>
      <c r="I105" s="59">
        <f t="shared" si="48"/>
        <v>2.859537842886041</v>
      </c>
      <c r="J105" s="70">
        <v>0.44444400000000001</v>
      </c>
      <c r="K105" s="71">
        <v>0.55555600000000005</v>
      </c>
      <c r="L105" s="71">
        <v>0.66666700000000001</v>
      </c>
      <c r="M105" s="72"/>
      <c r="N105" s="70">
        <f t="shared" si="53"/>
        <v>0.78277807912807018</v>
      </c>
      <c r="O105" s="71">
        <f t="shared" si="49"/>
        <v>0.90252779131748895</v>
      </c>
      <c r="P105" s="71">
        <f t="shared" si="50"/>
        <v>1.1811029620559288</v>
      </c>
      <c r="Q105" s="72"/>
      <c r="R105" s="69">
        <f t="shared" si="54"/>
        <v>0.95546961083382931</v>
      </c>
      <c r="S105" s="69">
        <f t="shared" si="51"/>
        <v>0.20437173307516926</v>
      </c>
      <c r="U105" s="54" t="s">
        <v>94</v>
      </c>
      <c r="V105" s="69">
        <v>0</v>
      </c>
      <c r="W105" s="69">
        <v>8.2918657025815884E-2</v>
      </c>
      <c r="X105" s="69">
        <v>0.90246262547975376</v>
      </c>
    </row>
    <row r="106" spans="1:24" ht="16" thickBot="1" x14ac:dyDescent="0.25">
      <c r="C106" s="55" t="s">
        <v>106</v>
      </c>
      <c r="D106" s="60">
        <v>72.777777999999998</v>
      </c>
      <c r="E106" s="61">
        <v>87.888889000000006</v>
      </c>
      <c r="F106" s="61">
        <v>78.111110999999994</v>
      </c>
      <c r="G106" s="62"/>
      <c r="H106" s="63">
        <f t="shared" si="52"/>
        <v>79.592592666666675</v>
      </c>
      <c r="I106" s="63">
        <f t="shared" si="48"/>
        <v>7.6637138425232454</v>
      </c>
      <c r="J106" s="73">
        <v>3.4444439999999998</v>
      </c>
      <c r="K106" s="74">
        <v>3.3333330000000001</v>
      </c>
      <c r="L106" s="74">
        <v>6.1111110000000002</v>
      </c>
      <c r="M106" s="75"/>
      <c r="N106" s="73">
        <f t="shared" si="53"/>
        <v>4.7328238023425229</v>
      </c>
      <c r="O106" s="74">
        <f t="shared" si="49"/>
        <v>3.7926671254201425</v>
      </c>
      <c r="P106" s="74">
        <f t="shared" si="50"/>
        <v>7.8236129556523659</v>
      </c>
      <c r="Q106" s="75"/>
      <c r="R106" s="76">
        <f t="shared" si="54"/>
        <v>5.4497012944716765</v>
      </c>
      <c r="S106" s="76">
        <f t="shared" si="51"/>
        <v>2.1089253366602816</v>
      </c>
      <c r="U106" s="54" t="s">
        <v>95</v>
      </c>
      <c r="V106" s="69">
        <v>0</v>
      </c>
      <c r="W106" s="69">
        <v>0.50107679601923016</v>
      </c>
      <c r="X106" s="69">
        <v>0.1366118858057864</v>
      </c>
    </row>
    <row r="107" spans="1:24" x14ac:dyDescent="0.2">
      <c r="U107" s="54" t="s">
        <v>96</v>
      </c>
      <c r="V107" s="69">
        <v>0</v>
      </c>
      <c r="W107" s="69">
        <v>4.7961582871831894E-2</v>
      </c>
      <c r="X107" s="69">
        <v>0.93352098779813708</v>
      </c>
    </row>
    <row r="108" spans="1:24" ht="16" thickBot="1" x14ac:dyDescent="0.25">
      <c r="U108" s="55" t="s">
        <v>102</v>
      </c>
      <c r="V108" s="76">
        <v>6.5616732800131763E-2</v>
      </c>
      <c r="W108" s="76">
        <v>0</v>
      </c>
      <c r="X108" s="76">
        <v>0.78930884553800773</v>
      </c>
    </row>
    <row r="109" spans="1:24" ht="16" thickBot="1" x14ac:dyDescent="0.25">
      <c r="A109" t="s">
        <v>32</v>
      </c>
      <c r="C109" s="47" t="s">
        <v>85</v>
      </c>
      <c r="D109" s="179" t="s">
        <v>97</v>
      </c>
      <c r="E109" s="180"/>
      <c r="F109" s="180"/>
      <c r="G109" s="181"/>
      <c r="H109" s="64" t="s">
        <v>98</v>
      </c>
      <c r="I109" s="65" t="s">
        <v>99</v>
      </c>
      <c r="J109" s="182" t="s">
        <v>101</v>
      </c>
      <c r="K109" s="183"/>
      <c r="L109" s="183"/>
      <c r="M109" s="184"/>
      <c r="N109" s="182" t="s">
        <v>100</v>
      </c>
      <c r="O109" s="183"/>
      <c r="P109" s="183"/>
      <c r="Q109" s="184"/>
      <c r="R109" s="77" t="s">
        <v>98</v>
      </c>
      <c r="S109" s="77" t="s">
        <v>99</v>
      </c>
      <c r="U109" s="108" t="s">
        <v>103</v>
      </c>
      <c r="V109" s="114">
        <v>0.30613799971289041</v>
      </c>
      <c r="W109" s="114">
        <v>1.9414941319553576</v>
      </c>
      <c r="X109" s="114">
        <v>2.7601067687668817</v>
      </c>
    </row>
    <row r="110" spans="1:24" x14ac:dyDescent="0.2">
      <c r="A110">
        <v>20190122</v>
      </c>
      <c r="C110" s="108" t="s">
        <v>86</v>
      </c>
      <c r="D110" s="78">
        <v>138.22222199999999</v>
      </c>
      <c r="E110" s="79">
        <v>132.444444</v>
      </c>
      <c r="F110" s="79">
        <v>91.444444000000004</v>
      </c>
      <c r="G110" s="80"/>
      <c r="H110" s="58">
        <f>AVERAGE(D110:F110)</f>
        <v>120.70370333333331</v>
      </c>
      <c r="I110" s="58">
        <f t="shared" ref="I110:I125" si="55">STDEV(D110:F110)</f>
        <v>25.503409031064201</v>
      </c>
      <c r="J110" s="66">
        <v>8.3333329999999997</v>
      </c>
      <c r="K110" s="67">
        <v>7.6666670000000003</v>
      </c>
      <c r="L110" s="67">
        <v>6.4444439999999998</v>
      </c>
      <c r="M110" s="68"/>
      <c r="N110" s="66">
        <f t="shared" ref="N110:N121" si="56">(J110/D110)*100</f>
        <v>6.0289386752876828</v>
      </c>
      <c r="O110" s="67">
        <f t="shared" ref="O110:O125" si="57">(K110/E110)*100</f>
        <v>5.7885908751294997</v>
      </c>
      <c r="P110" s="67">
        <f t="shared" ref="P110:P125" si="58">(L110/F110)*100</f>
        <v>7.0473871545438005</v>
      </c>
      <c r="Q110" s="68"/>
      <c r="R110" s="114">
        <f>AVERAGE(N110:P110)</f>
        <v>6.2883055683203279</v>
      </c>
      <c r="S110" s="114">
        <f>STDEV(N110:P110)</f>
        <v>0.66827794155416897</v>
      </c>
      <c r="U110" s="54" t="s">
        <v>104</v>
      </c>
      <c r="V110" s="69">
        <v>5.2549243906511833</v>
      </c>
      <c r="W110" s="69">
        <v>4.1280722513728278</v>
      </c>
      <c r="X110" s="69">
        <v>3.8976802309801131</v>
      </c>
    </row>
    <row r="111" spans="1:24" ht="16" thickBot="1" x14ac:dyDescent="0.25">
      <c r="A111" t="s">
        <v>61</v>
      </c>
      <c r="C111" s="55" t="s">
        <v>87</v>
      </c>
      <c r="D111" s="60">
        <v>88.666667000000004</v>
      </c>
      <c r="E111" s="61">
        <v>88.777777999999998</v>
      </c>
      <c r="F111" s="61">
        <v>43.444443999999997</v>
      </c>
      <c r="G111" s="62"/>
      <c r="H111" s="63">
        <f t="shared" ref="H111:H121" si="59">AVERAGE(D111:F111)</f>
        <v>73.629629666666673</v>
      </c>
      <c r="I111" s="63">
        <f t="shared" si="55"/>
        <v>26.141196638867402</v>
      </c>
      <c r="J111" s="73">
        <v>5.5555560000000002</v>
      </c>
      <c r="K111" s="74">
        <v>7.1111110000000002</v>
      </c>
      <c r="L111" s="74">
        <v>3.1111110000000002</v>
      </c>
      <c r="M111" s="75"/>
      <c r="N111" s="73">
        <f t="shared" si="56"/>
        <v>6.2656646380990058</v>
      </c>
      <c r="O111" s="74">
        <f t="shared" si="57"/>
        <v>8.0100123704380177</v>
      </c>
      <c r="P111" s="74">
        <f t="shared" si="58"/>
        <v>7.161125137198213</v>
      </c>
      <c r="Q111" s="75"/>
      <c r="R111" s="76">
        <f t="shared" ref="R111:R121" si="60">AVERAGE(N111:P111)</f>
        <v>7.1456007152450782</v>
      </c>
      <c r="S111" s="76">
        <f t="shared" ref="S111:S125" si="61">STDEV(N111:P111)</f>
        <v>0.87227748370962643</v>
      </c>
      <c r="U111" s="54" t="s">
        <v>105</v>
      </c>
      <c r="V111" s="69">
        <v>0.95546961083382931</v>
      </c>
      <c r="W111" s="69">
        <v>2.1168778086401914</v>
      </c>
      <c r="X111" s="69">
        <v>2.3643993077838656</v>
      </c>
    </row>
    <row r="112" spans="1:24" ht="16" thickBot="1" x14ac:dyDescent="0.25">
      <c r="C112" s="54" t="s">
        <v>88</v>
      </c>
      <c r="D112" s="56">
        <v>80.333332999999996</v>
      </c>
      <c r="E112" s="81">
        <v>66.222222000000002</v>
      </c>
      <c r="F112" s="81">
        <v>85</v>
      </c>
      <c r="G112" s="57"/>
      <c r="H112" s="59">
        <f t="shared" si="59"/>
        <v>77.185185000000004</v>
      </c>
      <c r="I112" s="59">
        <f t="shared" si="55"/>
        <v>9.7767256035314993</v>
      </c>
      <c r="J112" s="70">
        <v>0</v>
      </c>
      <c r="K112" s="71">
        <v>0</v>
      </c>
      <c r="L112" s="71">
        <v>0.111111</v>
      </c>
      <c r="M112" s="72"/>
      <c r="N112" s="70">
        <f t="shared" si="56"/>
        <v>0</v>
      </c>
      <c r="O112" s="71">
        <f t="shared" si="57"/>
        <v>0</v>
      </c>
      <c r="P112" s="71">
        <f t="shared" si="58"/>
        <v>0.13071882352941178</v>
      </c>
      <c r="Q112" s="72"/>
      <c r="R112" s="69">
        <f t="shared" si="60"/>
        <v>4.3572941176470592E-2</v>
      </c>
      <c r="S112" s="69">
        <f t="shared" si="61"/>
        <v>7.5470547952857084E-2</v>
      </c>
      <c r="U112" s="55" t="s">
        <v>106</v>
      </c>
      <c r="V112" s="76">
        <v>5.4497012944716765</v>
      </c>
      <c r="W112" s="76">
        <v>6.8510546450026011</v>
      </c>
      <c r="X112" s="76">
        <v>3.4517050501934516</v>
      </c>
    </row>
    <row r="113" spans="1:19" x14ac:dyDescent="0.2">
      <c r="C113" s="54" t="s">
        <v>89</v>
      </c>
      <c r="D113" s="56">
        <v>82.888889000000006</v>
      </c>
      <c r="E113" s="81">
        <v>71.888889000000006</v>
      </c>
      <c r="F113" s="81">
        <v>81.222222000000002</v>
      </c>
      <c r="G113" s="57"/>
      <c r="H113" s="59">
        <f t="shared" si="59"/>
        <v>78.666666666666671</v>
      </c>
      <c r="I113" s="59">
        <f t="shared" si="55"/>
        <v>5.9285872934702013</v>
      </c>
      <c r="J113" s="70">
        <v>0.111111</v>
      </c>
      <c r="K113" s="71">
        <v>0</v>
      </c>
      <c r="L113" s="71">
        <v>0</v>
      </c>
      <c r="M113" s="72"/>
      <c r="N113" s="70">
        <f t="shared" si="56"/>
        <v>0.1340481231447076</v>
      </c>
      <c r="O113" s="71">
        <f t="shared" si="57"/>
        <v>0</v>
      </c>
      <c r="P113" s="71">
        <f t="shared" si="58"/>
        <v>0</v>
      </c>
      <c r="Q113" s="72"/>
      <c r="R113" s="69">
        <f t="shared" si="60"/>
        <v>4.4682707714902535E-2</v>
      </c>
      <c r="S113" s="69">
        <f t="shared" si="61"/>
        <v>7.7392719981961039E-2</v>
      </c>
    </row>
    <row r="114" spans="1:19" x14ac:dyDescent="0.2">
      <c r="C114" s="54" t="s">
        <v>90</v>
      </c>
      <c r="D114" s="56">
        <v>75.777777999999998</v>
      </c>
      <c r="E114" s="81">
        <v>68</v>
      </c>
      <c r="F114" s="81">
        <v>74.222222000000002</v>
      </c>
      <c r="G114" s="57"/>
      <c r="H114" s="59">
        <f t="shared" si="59"/>
        <v>72.666666666666671</v>
      </c>
      <c r="I114" s="59">
        <f t="shared" si="55"/>
        <v>4.1156131925409767</v>
      </c>
      <c r="J114" s="70">
        <v>0</v>
      </c>
      <c r="K114" s="71">
        <v>0.111111</v>
      </c>
      <c r="L114" s="71">
        <v>0.111111</v>
      </c>
      <c r="M114" s="72"/>
      <c r="N114" s="70">
        <f t="shared" si="56"/>
        <v>0</v>
      </c>
      <c r="O114" s="71">
        <f t="shared" si="57"/>
        <v>0.16339852941176469</v>
      </c>
      <c r="P114" s="71">
        <f t="shared" si="58"/>
        <v>0.14970044955000134</v>
      </c>
      <c r="Q114" s="72"/>
      <c r="R114" s="69">
        <f t="shared" si="60"/>
        <v>0.10436632632058868</v>
      </c>
      <c r="S114" s="69">
        <f t="shared" si="61"/>
        <v>9.0643019037411315E-2</v>
      </c>
    </row>
    <row r="115" spans="1:19" x14ac:dyDescent="0.2">
      <c r="C115" s="54" t="s">
        <v>91</v>
      </c>
      <c r="D115" s="56">
        <v>85</v>
      </c>
      <c r="E115" s="81">
        <v>81.111110999999994</v>
      </c>
      <c r="F115" s="81">
        <v>68.111110999999994</v>
      </c>
      <c r="G115" s="57"/>
      <c r="H115" s="59">
        <f t="shared" si="59"/>
        <v>78.074073999999996</v>
      </c>
      <c r="I115" s="59">
        <f t="shared" si="55"/>
        <v>8.8445654623676706</v>
      </c>
      <c r="J115" s="70">
        <v>0</v>
      </c>
      <c r="K115" s="71">
        <v>0</v>
      </c>
      <c r="L115" s="71">
        <v>0</v>
      </c>
      <c r="M115" s="72"/>
      <c r="N115" s="70">
        <f t="shared" si="56"/>
        <v>0</v>
      </c>
      <c r="O115" s="71">
        <f t="shared" si="57"/>
        <v>0</v>
      </c>
      <c r="P115" s="71">
        <f t="shared" si="58"/>
        <v>0</v>
      </c>
      <c r="Q115" s="72"/>
      <c r="R115" s="69">
        <f t="shared" si="60"/>
        <v>0</v>
      </c>
      <c r="S115" s="69">
        <f t="shared" si="61"/>
        <v>0</v>
      </c>
    </row>
    <row r="116" spans="1:19" x14ac:dyDescent="0.2">
      <c r="C116" s="54" t="s">
        <v>92</v>
      </c>
      <c r="D116" s="56">
        <v>126.11111099999999</v>
      </c>
      <c r="E116" s="81">
        <v>121</v>
      </c>
      <c r="F116" s="81">
        <v>113.88888900000001</v>
      </c>
      <c r="G116" s="57"/>
      <c r="H116" s="59">
        <f t="shared" si="59"/>
        <v>120.33333333333333</v>
      </c>
      <c r="I116" s="59">
        <f t="shared" si="55"/>
        <v>6.1383231413517372</v>
      </c>
      <c r="J116" s="70">
        <v>1</v>
      </c>
      <c r="K116" s="71">
        <v>1</v>
      </c>
      <c r="L116" s="71">
        <v>0.33333299999999999</v>
      </c>
      <c r="M116" s="72"/>
      <c r="N116" s="70">
        <f t="shared" si="56"/>
        <v>0.79295154254885614</v>
      </c>
      <c r="O116" s="71">
        <f t="shared" si="57"/>
        <v>0.82644628099173556</v>
      </c>
      <c r="P116" s="71">
        <f t="shared" si="58"/>
        <v>0.2926826338607974</v>
      </c>
      <c r="Q116" s="72"/>
      <c r="R116" s="69">
        <f t="shared" si="60"/>
        <v>0.63736015246712974</v>
      </c>
      <c r="S116" s="69">
        <f t="shared" si="61"/>
        <v>0.29896892522518626</v>
      </c>
    </row>
    <row r="117" spans="1:19" x14ac:dyDescent="0.2">
      <c r="C117" s="54" t="s">
        <v>93</v>
      </c>
      <c r="D117" s="56">
        <v>46.111111000000001</v>
      </c>
      <c r="E117" s="81">
        <v>17.444444000000001</v>
      </c>
      <c r="F117" s="81">
        <v>14.777778</v>
      </c>
      <c r="G117" s="57"/>
      <c r="H117" s="59">
        <f t="shared" si="59"/>
        <v>26.111110999999998</v>
      </c>
      <c r="I117" s="59">
        <f t="shared" si="55"/>
        <v>17.37175226880953</v>
      </c>
      <c r="J117" s="70">
        <v>0.222222</v>
      </c>
      <c r="K117" s="71">
        <v>0</v>
      </c>
      <c r="L117" s="71">
        <v>0</v>
      </c>
      <c r="M117" s="72"/>
      <c r="N117" s="70">
        <f t="shared" si="56"/>
        <v>0.48192723007693306</v>
      </c>
      <c r="O117" s="71">
        <f t="shared" si="57"/>
        <v>0</v>
      </c>
      <c r="P117" s="71">
        <f t="shared" si="58"/>
        <v>0</v>
      </c>
      <c r="Q117" s="72"/>
      <c r="R117" s="69">
        <f t="shared" si="60"/>
        <v>0.16064241002564436</v>
      </c>
      <c r="S117" s="69">
        <f t="shared" si="61"/>
        <v>0.278240816014728</v>
      </c>
    </row>
    <row r="118" spans="1:19" x14ac:dyDescent="0.2">
      <c r="C118" s="54" t="s">
        <v>94</v>
      </c>
      <c r="D118" s="56">
        <v>89.333332999999996</v>
      </c>
      <c r="E118" s="81">
        <v>21.666667</v>
      </c>
      <c r="F118" s="81">
        <v>27</v>
      </c>
      <c r="G118" s="57"/>
      <c r="H118" s="59">
        <f t="shared" si="59"/>
        <v>46</v>
      </c>
      <c r="I118" s="59">
        <f t="shared" si="55"/>
        <v>37.622392559337428</v>
      </c>
      <c r="J118" s="70">
        <v>0.222222</v>
      </c>
      <c r="K118" s="71">
        <v>0</v>
      </c>
      <c r="L118" s="71">
        <v>0</v>
      </c>
      <c r="M118" s="72"/>
      <c r="N118" s="70">
        <f t="shared" si="56"/>
        <v>0.24875597107744765</v>
      </c>
      <c r="O118" s="71">
        <f t="shared" si="57"/>
        <v>0</v>
      </c>
      <c r="P118" s="71">
        <f t="shared" si="58"/>
        <v>0</v>
      </c>
      <c r="Q118" s="72"/>
      <c r="R118" s="69">
        <f t="shared" si="60"/>
        <v>8.2918657025815884E-2</v>
      </c>
      <c r="S118" s="69">
        <f t="shared" si="61"/>
        <v>0.14361932686409118</v>
      </c>
    </row>
    <row r="119" spans="1:19" x14ac:dyDescent="0.2">
      <c r="C119" s="54" t="s">
        <v>95</v>
      </c>
      <c r="D119" s="56">
        <v>73</v>
      </c>
      <c r="E119" s="81">
        <v>127</v>
      </c>
      <c r="F119" s="81">
        <v>77.222222000000002</v>
      </c>
      <c r="G119" s="57"/>
      <c r="H119" s="59">
        <f t="shared" si="59"/>
        <v>92.407407333333325</v>
      </c>
      <c r="I119" s="59">
        <f t="shared" si="55"/>
        <v>30.032355721883729</v>
      </c>
      <c r="J119" s="70">
        <v>0.44444400000000001</v>
      </c>
      <c r="K119" s="71">
        <v>0.222222</v>
      </c>
      <c r="L119" s="71">
        <v>0.55555600000000005</v>
      </c>
      <c r="M119" s="72"/>
      <c r="N119" s="70">
        <f t="shared" si="56"/>
        <v>0.60882739726027402</v>
      </c>
      <c r="O119" s="71">
        <f t="shared" si="57"/>
        <v>0.17497795275590552</v>
      </c>
      <c r="P119" s="71">
        <f t="shared" si="58"/>
        <v>0.71942503804151092</v>
      </c>
      <c r="Q119" s="72"/>
      <c r="R119" s="69">
        <f t="shared" si="60"/>
        <v>0.50107679601923016</v>
      </c>
      <c r="S119" s="69">
        <f t="shared" si="61"/>
        <v>0.2877730029378236</v>
      </c>
    </row>
    <row r="120" spans="1:19" x14ac:dyDescent="0.2">
      <c r="C120" s="54" t="s">
        <v>96</v>
      </c>
      <c r="D120" s="56">
        <v>129.77777800000001</v>
      </c>
      <c r="E120" s="81">
        <v>84.333332999999996</v>
      </c>
      <c r="F120" s="81">
        <v>77.222222000000002</v>
      </c>
      <c r="G120" s="57"/>
      <c r="H120" s="59">
        <f t="shared" si="59"/>
        <v>97.111110999999994</v>
      </c>
      <c r="I120" s="59">
        <f t="shared" si="55"/>
        <v>28.512722153106456</v>
      </c>
      <c r="J120" s="70">
        <v>0</v>
      </c>
      <c r="K120" s="71">
        <v>0</v>
      </c>
      <c r="L120" s="71">
        <v>0.111111</v>
      </c>
      <c r="M120" s="72"/>
      <c r="N120" s="70">
        <f t="shared" si="56"/>
        <v>0</v>
      </c>
      <c r="O120" s="71">
        <f t="shared" si="57"/>
        <v>0</v>
      </c>
      <c r="P120" s="71">
        <f t="shared" si="58"/>
        <v>0.14388474861549569</v>
      </c>
      <c r="Q120" s="72"/>
      <c r="R120" s="69">
        <f t="shared" si="60"/>
        <v>4.7961582871831894E-2</v>
      </c>
      <c r="S120" s="69">
        <f t="shared" si="61"/>
        <v>8.3071898345438072E-2</v>
      </c>
    </row>
    <row r="121" spans="1:19" ht="16" thickBot="1" x14ac:dyDescent="0.25">
      <c r="C121" s="55" t="s">
        <v>102</v>
      </c>
      <c r="D121" s="60">
        <v>34.666666999999997</v>
      </c>
      <c r="E121" s="61">
        <v>43.333333000000003</v>
      </c>
      <c r="F121" s="61">
        <v>22.222221999999999</v>
      </c>
      <c r="G121" s="62"/>
      <c r="H121" s="63">
        <f t="shared" si="59"/>
        <v>33.407407333333332</v>
      </c>
      <c r="I121" s="63">
        <f t="shared" si="55"/>
        <v>10.611741284758612</v>
      </c>
      <c r="J121" s="73">
        <v>0</v>
      </c>
      <c r="K121" s="74">
        <v>0</v>
      </c>
      <c r="L121" s="74">
        <v>0</v>
      </c>
      <c r="M121" s="75"/>
      <c r="N121" s="73">
        <f t="shared" si="56"/>
        <v>0</v>
      </c>
      <c r="O121" s="74">
        <f t="shared" si="57"/>
        <v>0</v>
      </c>
      <c r="P121" s="74">
        <f t="shared" si="58"/>
        <v>0</v>
      </c>
      <c r="Q121" s="75"/>
      <c r="R121" s="76">
        <f t="shared" si="60"/>
        <v>0</v>
      </c>
      <c r="S121" s="76">
        <f t="shared" si="61"/>
        <v>0</v>
      </c>
    </row>
    <row r="122" spans="1:19" x14ac:dyDescent="0.2">
      <c r="C122" s="108" t="s">
        <v>103</v>
      </c>
      <c r="D122" s="78">
        <v>60.333333000000003</v>
      </c>
      <c r="E122" s="79">
        <v>68.666667000000004</v>
      </c>
      <c r="F122" s="79">
        <v>91.444444000000004</v>
      </c>
      <c r="G122" s="80"/>
      <c r="H122" s="58">
        <f>AVERAGE(D122:F122)</f>
        <v>73.481481333333335</v>
      </c>
      <c r="I122" s="58">
        <f t="shared" si="55"/>
        <v>16.104723987449646</v>
      </c>
      <c r="J122" s="66">
        <v>2</v>
      </c>
      <c r="K122" s="67">
        <v>0.88888900000000004</v>
      </c>
      <c r="L122" s="67">
        <v>1.111111</v>
      </c>
      <c r="M122" s="68"/>
      <c r="N122" s="66">
        <f>(J122/D122)*100</f>
        <v>3.3149171453862829</v>
      </c>
      <c r="O122" s="67">
        <f t="shared" si="57"/>
        <v>1.294498537405347</v>
      </c>
      <c r="P122" s="67">
        <f t="shared" si="58"/>
        <v>1.2150667130744432</v>
      </c>
      <c r="Q122" s="68"/>
      <c r="R122" s="114">
        <f>AVERAGE(N122:P122)</f>
        <v>1.9414941319553576</v>
      </c>
      <c r="S122" s="114">
        <f t="shared" si="61"/>
        <v>1.1900821123121705</v>
      </c>
    </row>
    <row r="123" spans="1:19" x14ac:dyDescent="0.2">
      <c r="C123" s="54" t="s">
        <v>104</v>
      </c>
      <c r="D123" s="56">
        <v>124.777778</v>
      </c>
      <c r="E123" s="81">
        <v>125.333333</v>
      </c>
      <c r="F123" s="81">
        <v>115.222222</v>
      </c>
      <c r="G123" s="57"/>
      <c r="H123" s="59">
        <f>AVERAGE(D123:F123)</f>
        <v>121.77777766666667</v>
      </c>
      <c r="I123" s="59">
        <f t="shared" si="55"/>
        <v>5.6840692213923907</v>
      </c>
      <c r="J123" s="70">
        <v>6.7777779999999996</v>
      </c>
      <c r="K123" s="71">
        <v>4</v>
      </c>
      <c r="L123" s="71">
        <v>4.3333329999999997</v>
      </c>
      <c r="M123" s="72"/>
      <c r="N123" s="70">
        <f t="shared" ref="N123:N125" si="62">(J123/D123)*100</f>
        <v>5.4318790642352992</v>
      </c>
      <c r="O123" s="71">
        <f t="shared" si="57"/>
        <v>3.1914893701901317</v>
      </c>
      <c r="P123" s="71">
        <f t="shared" si="58"/>
        <v>3.7608483196930531</v>
      </c>
      <c r="Q123" s="72"/>
      <c r="R123" s="69">
        <f t="shared" ref="R123:R125" si="63">AVERAGE(N123:P123)</f>
        <v>4.1280722513728278</v>
      </c>
      <c r="S123" s="69">
        <f t="shared" si="61"/>
        <v>1.1644640644067612</v>
      </c>
    </row>
    <row r="124" spans="1:19" x14ac:dyDescent="0.2">
      <c r="C124" s="54" t="s">
        <v>105</v>
      </c>
      <c r="D124" s="56">
        <v>115.333333</v>
      </c>
      <c r="E124" s="81">
        <v>99.777777999999998</v>
      </c>
      <c r="F124" s="81">
        <v>138.77777800000001</v>
      </c>
      <c r="G124" s="57"/>
      <c r="H124" s="59">
        <f>AVERAGE(D124:F124)</f>
        <v>117.962963</v>
      </c>
      <c r="I124" s="59">
        <f t="shared" si="55"/>
        <v>19.632529522521331</v>
      </c>
      <c r="J124" s="70">
        <v>2.2222219999999999</v>
      </c>
      <c r="K124" s="71">
        <v>1.7777780000000001</v>
      </c>
      <c r="L124" s="71">
        <v>3.6666669999999999</v>
      </c>
      <c r="M124" s="72"/>
      <c r="N124" s="70">
        <f t="shared" si="62"/>
        <v>1.9267820864935898</v>
      </c>
      <c r="O124" s="71">
        <f t="shared" si="57"/>
        <v>1.7817374125128345</v>
      </c>
      <c r="P124" s="71">
        <f t="shared" si="58"/>
        <v>2.6421139269141487</v>
      </c>
      <c r="Q124" s="72"/>
      <c r="R124" s="69">
        <f t="shared" si="63"/>
        <v>2.1168778086401914</v>
      </c>
      <c r="S124" s="69">
        <f t="shared" si="61"/>
        <v>0.46061287901790732</v>
      </c>
    </row>
    <row r="125" spans="1:19" ht="16" thickBot="1" x14ac:dyDescent="0.25">
      <c r="C125" s="55" t="s">
        <v>106</v>
      </c>
      <c r="D125" s="60">
        <v>83.333332999999996</v>
      </c>
      <c r="E125" s="61">
        <v>113.555556</v>
      </c>
      <c r="F125" s="61">
        <v>97.222222000000002</v>
      </c>
      <c r="G125" s="62"/>
      <c r="H125" s="63">
        <f>AVERAGE(D125:F125)</f>
        <v>98.037036999999998</v>
      </c>
      <c r="I125" s="63">
        <f t="shared" si="55"/>
        <v>15.127578569572838</v>
      </c>
      <c r="J125" s="73">
        <v>6.8888889999999998</v>
      </c>
      <c r="K125" s="74">
        <v>7.3333329999999997</v>
      </c>
      <c r="L125" s="74">
        <v>5.6666670000000003</v>
      </c>
      <c r="M125" s="75"/>
      <c r="N125" s="73">
        <f t="shared" si="62"/>
        <v>8.2666668330666671</v>
      </c>
      <c r="O125" s="74">
        <f t="shared" si="57"/>
        <v>6.4579253171901163</v>
      </c>
      <c r="P125" s="74">
        <f t="shared" si="58"/>
        <v>5.8285717847510217</v>
      </c>
      <c r="Q125" s="75"/>
      <c r="R125" s="76">
        <f t="shared" si="63"/>
        <v>6.8510546450026011</v>
      </c>
      <c r="S125" s="76">
        <f t="shared" si="61"/>
        <v>1.2656973838343255</v>
      </c>
    </row>
    <row r="127" spans="1:19" ht="16" thickBot="1" x14ac:dyDescent="0.25"/>
    <row r="128" spans="1:19" ht="16" thickBot="1" x14ac:dyDescent="0.25">
      <c r="A128" t="s">
        <v>32</v>
      </c>
      <c r="C128" s="47" t="s">
        <v>85</v>
      </c>
      <c r="D128" s="179" t="s">
        <v>97</v>
      </c>
      <c r="E128" s="180"/>
      <c r="F128" s="180"/>
      <c r="G128" s="181"/>
      <c r="H128" s="64" t="s">
        <v>98</v>
      </c>
      <c r="I128" s="65" t="s">
        <v>99</v>
      </c>
      <c r="J128" s="182" t="s">
        <v>101</v>
      </c>
      <c r="K128" s="183"/>
      <c r="L128" s="183"/>
      <c r="M128" s="184"/>
      <c r="N128" s="182" t="s">
        <v>100</v>
      </c>
      <c r="O128" s="183"/>
      <c r="P128" s="183"/>
      <c r="Q128" s="184"/>
      <c r="R128" s="77" t="s">
        <v>98</v>
      </c>
      <c r="S128" s="77" t="s">
        <v>99</v>
      </c>
    </row>
    <row r="129" spans="1:19" x14ac:dyDescent="0.2">
      <c r="A129">
        <v>20190128</v>
      </c>
      <c r="C129" s="108" t="s">
        <v>86</v>
      </c>
      <c r="D129" s="78">
        <v>55.333333000000003</v>
      </c>
      <c r="E129" s="79">
        <v>17</v>
      </c>
      <c r="F129" s="79">
        <v>19.111111000000001</v>
      </c>
      <c r="G129" s="80"/>
      <c r="H129" s="58">
        <f>AVERAGE(D129:F129)</f>
        <v>30.481481333333335</v>
      </c>
      <c r="I129" s="58">
        <f t="shared" ref="I129:I140" si="64">STDEV(D129:F129)</f>
        <v>21.548204005440507</v>
      </c>
      <c r="J129" s="66">
        <v>2.6666669999999999</v>
      </c>
      <c r="K129" s="67">
        <v>0.55555600000000005</v>
      </c>
      <c r="L129" s="67">
        <v>0.222222</v>
      </c>
      <c r="M129" s="68"/>
      <c r="N129" s="66">
        <f t="shared" ref="N129:N140" si="65">(J129/D129)*100</f>
        <v>4.8192777398751669</v>
      </c>
      <c r="O129" s="67">
        <f t="shared" ref="O129:O140" si="66">(K129/E129)*100</f>
        <v>3.267976470588235</v>
      </c>
      <c r="P129" s="67">
        <f t="shared" ref="P129:P140" si="67">(L129/F129)*100</f>
        <v>1.1627895416441252</v>
      </c>
      <c r="Q129" s="68"/>
      <c r="R129" s="114">
        <f>AVERAGE(N129:P129)</f>
        <v>3.083347917369176</v>
      </c>
      <c r="S129" s="114">
        <f>STDEV(N129:P129)</f>
        <v>1.8352226739413786</v>
      </c>
    </row>
    <row r="130" spans="1:19" ht="16" thickBot="1" x14ac:dyDescent="0.25">
      <c r="A130" t="s">
        <v>62</v>
      </c>
      <c r="C130" s="55" t="s">
        <v>87</v>
      </c>
      <c r="D130" s="60">
        <v>39.333333000000003</v>
      </c>
      <c r="E130" s="61">
        <v>26.666667</v>
      </c>
      <c r="F130" s="61">
        <v>17.222221999999999</v>
      </c>
      <c r="G130" s="62"/>
      <c r="H130" s="63">
        <f t="shared" ref="H130:H140" si="68">AVERAGE(D130:F130)</f>
        <v>27.740740666666667</v>
      </c>
      <c r="I130" s="63">
        <f t="shared" si="64"/>
        <v>11.094617302757687</v>
      </c>
      <c r="J130" s="73">
        <v>1.888889</v>
      </c>
      <c r="K130" s="74">
        <v>1.5555559999999999</v>
      </c>
      <c r="L130" s="74">
        <v>0.77777799999999997</v>
      </c>
      <c r="M130" s="75"/>
      <c r="N130" s="73">
        <f t="shared" si="65"/>
        <v>4.8022602101886456</v>
      </c>
      <c r="O130" s="74">
        <f t="shared" si="66"/>
        <v>5.833334927083313</v>
      </c>
      <c r="P130" s="74">
        <f t="shared" si="67"/>
        <v>4.516130380853296</v>
      </c>
      <c r="Q130" s="75"/>
      <c r="R130" s="76">
        <f t="shared" ref="R130:R140" si="69">AVERAGE(N130:P130)</f>
        <v>5.0505751727084185</v>
      </c>
      <c r="S130" s="76">
        <f t="shared" ref="S130:S140" si="70">STDEV(N130:P130)</f>
        <v>0.69282190684955125</v>
      </c>
    </row>
    <row r="131" spans="1:19" x14ac:dyDescent="0.2">
      <c r="C131" s="54" t="s">
        <v>88</v>
      </c>
      <c r="D131" s="56">
        <v>40.444443999999997</v>
      </c>
      <c r="E131" s="81">
        <v>27.222221999999999</v>
      </c>
      <c r="F131" s="81">
        <v>35</v>
      </c>
      <c r="G131" s="57"/>
      <c r="H131" s="59">
        <f t="shared" si="68"/>
        <v>34.222221999999995</v>
      </c>
      <c r="I131" s="59">
        <f t="shared" si="64"/>
        <v>6.645336155326099</v>
      </c>
      <c r="J131" s="70">
        <v>0.55555600000000005</v>
      </c>
      <c r="K131" s="71">
        <v>0.111111</v>
      </c>
      <c r="L131" s="71">
        <v>0.33333299999999999</v>
      </c>
      <c r="M131" s="72"/>
      <c r="N131" s="70">
        <f t="shared" si="65"/>
        <v>1.3736274876222803</v>
      </c>
      <c r="O131" s="71">
        <f t="shared" si="66"/>
        <v>0.40816286047479888</v>
      </c>
      <c r="P131" s="71">
        <f t="shared" si="67"/>
        <v>0.95237999999999989</v>
      </c>
      <c r="Q131" s="72"/>
      <c r="R131" s="69">
        <f t="shared" si="69"/>
        <v>0.91139011603235964</v>
      </c>
      <c r="S131" s="69">
        <f t="shared" si="70"/>
        <v>0.48403575746944222</v>
      </c>
    </row>
    <row r="132" spans="1:19" x14ac:dyDescent="0.2">
      <c r="C132" s="54" t="s">
        <v>89</v>
      </c>
      <c r="D132" s="56">
        <v>69.333332999999996</v>
      </c>
      <c r="E132" s="81">
        <v>42.888888999999999</v>
      </c>
      <c r="F132" s="81">
        <v>31.666667</v>
      </c>
      <c r="G132" s="57"/>
      <c r="H132" s="59">
        <f t="shared" si="68"/>
        <v>47.962962999999995</v>
      </c>
      <c r="I132" s="59">
        <f t="shared" si="64"/>
        <v>19.339185662974462</v>
      </c>
      <c r="J132" s="70">
        <v>0.33333299999999999</v>
      </c>
      <c r="K132" s="71">
        <v>0.33333299999999999</v>
      </c>
      <c r="L132" s="71">
        <v>0.111111</v>
      </c>
      <c r="M132" s="72"/>
      <c r="N132" s="70">
        <f t="shared" si="65"/>
        <v>0.48076875231138827</v>
      </c>
      <c r="O132" s="71">
        <f t="shared" si="66"/>
        <v>0.77720129332331267</v>
      </c>
      <c r="P132" s="71">
        <f t="shared" si="67"/>
        <v>0.35087683841182277</v>
      </c>
      <c r="Q132" s="72"/>
      <c r="R132" s="69">
        <f t="shared" si="69"/>
        <v>0.53628229468217459</v>
      </c>
      <c r="S132" s="69">
        <f t="shared" si="70"/>
        <v>0.2185164759321585</v>
      </c>
    </row>
    <row r="133" spans="1:19" x14ac:dyDescent="0.2">
      <c r="C133" s="54" t="s">
        <v>90</v>
      </c>
      <c r="D133" s="56">
        <v>28.222221999999999</v>
      </c>
      <c r="E133" s="81">
        <v>44</v>
      </c>
      <c r="F133" s="81">
        <v>44.111111000000001</v>
      </c>
      <c r="G133" s="57"/>
      <c r="H133" s="59">
        <f t="shared" si="68"/>
        <v>38.777777666666672</v>
      </c>
      <c r="I133" s="59">
        <f t="shared" si="64"/>
        <v>9.141548172364141</v>
      </c>
      <c r="J133" s="70">
        <v>0</v>
      </c>
      <c r="K133" s="71">
        <v>0.111111</v>
      </c>
      <c r="L133" s="71">
        <v>0.33333299999999999</v>
      </c>
      <c r="M133" s="72"/>
      <c r="N133" s="70">
        <f t="shared" si="65"/>
        <v>0</v>
      </c>
      <c r="O133" s="71">
        <f t="shared" si="66"/>
        <v>0.252525</v>
      </c>
      <c r="P133" s="71">
        <f t="shared" si="67"/>
        <v>0.75566675253316562</v>
      </c>
      <c r="Q133" s="72"/>
      <c r="R133" s="69">
        <f t="shared" si="69"/>
        <v>0.33606391751105519</v>
      </c>
      <c r="S133" s="69">
        <f t="shared" si="70"/>
        <v>0.38469744381161974</v>
      </c>
    </row>
    <row r="134" spans="1:19" x14ac:dyDescent="0.2">
      <c r="C134" s="54" t="s">
        <v>91</v>
      </c>
      <c r="D134" s="56">
        <v>48.111111000000001</v>
      </c>
      <c r="E134" s="81">
        <v>50.777777999999998</v>
      </c>
      <c r="F134" s="81">
        <v>44.111111000000001</v>
      </c>
      <c r="G134" s="57"/>
      <c r="H134" s="59">
        <f t="shared" si="68"/>
        <v>47.666666666666664</v>
      </c>
      <c r="I134" s="59">
        <f t="shared" si="64"/>
        <v>3.3554821257602199</v>
      </c>
      <c r="J134" s="70">
        <v>0.44444400000000001</v>
      </c>
      <c r="K134" s="71">
        <v>0.44444400000000001</v>
      </c>
      <c r="L134" s="71">
        <v>0.33333299999999999</v>
      </c>
      <c r="M134" s="72"/>
      <c r="N134" s="70">
        <f t="shared" si="65"/>
        <v>0.92378660721428774</v>
      </c>
      <c r="O134" s="71">
        <f t="shared" si="66"/>
        <v>0.87527264387189208</v>
      </c>
      <c r="P134" s="71">
        <f t="shared" si="67"/>
        <v>0.75566675253316562</v>
      </c>
      <c r="Q134" s="72"/>
      <c r="R134" s="69">
        <f t="shared" si="69"/>
        <v>0.85157533453978174</v>
      </c>
      <c r="S134" s="69">
        <f t="shared" si="70"/>
        <v>8.6528857826084216E-2</v>
      </c>
    </row>
    <row r="135" spans="1:19" x14ac:dyDescent="0.2">
      <c r="C135" s="54" t="s">
        <v>92</v>
      </c>
      <c r="D135" s="56">
        <v>84.555555999999996</v>
      </c>
      <c r="E135" s="81">
        <v>56.111111000000001</v>
      </c>
      <c r="F135" s="81">
        <v>65.777777999999998</v>
      </c>
      <c r="G135" s="57"/>
      <c r="H135" s="59">
        <f t="shared" si="68"/>
        <v>68.814814999999996</v>
      </c>
      <c r="I135" s="59">
        <f t="shared" si="64"/>
        <v>14.463378171922143</v>
      </c>
      <c r="J135" s="70">
        <v>1.2222219999999999</v>
      </c>
      <c r="K135" s="71">
        <v>0.222222</v>
      </c>
      <c r="L135" s="71">
        <v>1.111111</v>
      </c>
      <c r="M135" s="72"/>
      <c r="N135" s="70">
        <f t="shared" si="65"/>
        <v>1.4454662210487979</v>
      </c>
      <c r="O135" s="71">
        <f t="shared" si="66"/>
        <v>0.39603920870502812</v>
      </c>
      <c r="P135" s="71">
        <f t="shared" si="67"/>
        <v>1.6891890145635506</v>
      </c>
      <c r="Q135" s="72"/>
      <c r="R135" s="69">
        <f t="shared" si="69"/>
        <v>1.1768981481057923</v>
      </c>
      <c r="S135" s="69">
        <f t="shared" si="70"/>
        <v>0.68713587626554884</v>
      </c>
    </row>
    <row r="136" spans="1:19" x14ac:dyDescent="0.2">
      <c r="C136" s="54" t="s">
        <v>93</v>
      </c>
      <c r="D136" s="56">
        <v>15.666667</v>
      </c>
      <c r="E136" s="81">
        <v>9.4444440000000007</v>
      </c>
      <c r="F136" s="81">
        <v>15.555555999999999</v>
      </c>
      <c r="G136" s="57"/>
      <c r="H136" s="59">
        <f t="shared" si="68"/>
        <v>13.555555666666669</v>
      </c>
      <c r="I136" s="59">
        <f t="shared" si="64"/>
        <v>3.5607605599692138</v>
      </c>
      <c r="J136" s="70">
        <v>0.222222</v>
      </c>
      <c r="K136" s="71">
        <v>0.111111</v>
      </c>
      <c r="L136" s="71">
        <v>0</v>
      </c>
      <c r="M136" s="72"/>
      <c r="N136" s="70">
        <f t="shared" si="65"/>
        <v>1.4184382676928029</v>
      </c>
      <c r="O136" s="71">
        <f t="shared" si="66"/>
        <v>1.1764694671279747</v>
      </c>
      <c r="P136" s="71">
        <f t="shared" si="67"/>
        <v>0</v>
      </c>
      <c r="Q136" s="72"/>
      <c r="R136" s="69">
        <f t="shared" si="69"/>
        <v>0.86496924494025917</v>
      </c>
      <c r="S136" s="69">
        <f t="shared" si="70"/>
        <v>0.75879250861555492</v>
      </c>
    </row>
    <row r="137" spans="1:19" x14ac:dyDescent="0.2">
      <c r="C137" s="54" t="s">
        <v>94</v>
      </c>
      <c r="D137" s="56">
        <v>28.333333</v>
      </c>
      <c r="E137" s="81">
        <v>11.555555999999999</v>
      </c>
      <c r="F137" s="81">
        <v>8.2222220000000004</v>
      </c>
      <c r="G137" s="57"/>
      <c r="H137" s="59">
        <f t="shared" si="68"/>
        <v>16.037037000000002</v>
      </c>
      <c r="I137" s="59">
        <f t="shared" si="64"/>
        <v>10.778541199002815</v>
      </c>
      <c r="J137" s="70">
        <v>0.222222</v>
      </c>
      <c r="K137" s="71">
        <v>0.222222</v>
      </c>
      <c r="L137" s="71">
        <v>0</v>
      </c>
      <c r="M137" s="72"/>
      <c r="N137" s="70">
        <f t="shared" si="65"/>
        <v>0.78431295040368187</v>
      </c>
      <c r="O137" s="71">
        <f t="shared" si="66"/>
        <v>1.9230749260355797</v>
      </c>
      <c r="P137" s="71">
        <f t="shared" si="67"/>
        <v>0</v>
      </c>
      <c r="Q137" s="72"/>
      <c r="R137" s="69">
        <f t="shared" si="69"/>
        <v>0.90246262547975376</v>
      </c>
      <c r="S137" s="69">
        <f t="shared" si="70"/>
        <v>0.96696628797343487</v>
      </c>
    </row>
    <row r="138" spans="1:19" x14ac:dyDescent="0.2">
      <c r="C138" s="54" t="s">
        <v>95</v>
      </c>
      <c r="D138" s="56">
        <v>56.777777999999998</v>
      </c>
      <c r="E138" s="81">
        <v>15.777778</v>
      </c>
      <c r="F138" s="81">
        <v>27.111111000000001</v>
      </c>
      <c r="G138" s="57"/>
      <c r="H138" s="59">
        <f t="shared" si="68"/>
        <v>33.222222333333328</v>
      </c>
      <c r="I138" s="59">
        <f t="shared" si="64"/>
        <v>21.172134075153991</v>
      </c>
      <c r="J138" s="70">
        <v>0</v>
      </c>
      <c r="K138" s="71">
        <v>0</v>
      </c>
      <c r="L138" s="71">
        <v>0.111111</v>
      </c>
      <c r="M138" s="72"/>
      <c r="N138" s="70">
        <f t="shared" si="65"/>
        <v>0</v>
      </c>
      <c r="O138" s="71">
        <f t="shared" si="66"/>
        <v>0</v>
      </c>
      <c r="P138" s="71">
        <f t="shared" si="67"/>
        <v>0.40983565741735922</v>
      </c>
      <c r="Q138" s="72"/>
      <c r="R138" s="69">
        <f t="shared" si="69"/>
        <v>0.1366118858057864</v>
      </c>
      <c r="S138" s="69">
        <f t="shared" si="70"/>
        <v>0.23661872713341961</v>
      </c>
    </row>
    <row r="139" spans="1:19" x14ac:dyDescent="0.2">
      <c r="C139" s="54" t="s">
        <v>96</v>
      </c>
      <c r="D139" s="56">
        <v>55.333333000000003</v>
      </c>
      <c r="E139" s="81">
        <v>26.666667</v>
      </c>
      <c r="F139" s="81">
        <v>20.888888999999999</v>
      </c>
      <c r="G139" s="57"/>
      <c r="H139" s="59">
        <f t="shared" si="68"/>
        <v>34.296296333333338</v>
      </c>
      <c r="I139" s="59">
        <f t="shared" si="64"/>
        <v>18.446228976143853</v>
      </c>
      <c r="J139" s="70">
        <v>0.66666700000000001</v>
      </c>
      <c r="K139" s="71">
        <v>0</v>
      </c>
      <c r="L139" s="71">
        <v>0.33333299999999999</v>
      </c>
      <c r="M139" s="72"/>
      <c r="N139" s="70">
        <f t="shared" si="65"/>
        <v>1.2048198867760234</v>
      </c>
      <c r="O139" s="71">
        <f t="shared" si="66"/>
        <v>0</v>
      </c>
      <c r="P139" s="71">
        <f t="shared" si="67"/>
        <v>1.5957430766183878</v>
      </c>
      <c r="Q139" s="72"/>
      <c r="R139" s="69">
        <f t="shared" si="69"/>
        <v>0.93352098779813708</v>
      </c>
      <c r="S139" s="69">
        <f t="shared" si="70"/>
        <v>0.83174594142913583</v>
      </c>
    </row>
    <row r="140" spans="1:19" ht="16" thickBot="1" x14ac:dyDescent="0.25">
      <c r="C140" s="55" t="s">
        <v>102</v>
      </c>
      <c r="D140" s="60">
        <v>51.111111000000001</v>
      </c>
      <c r="E140" s="61">
        <v>20.666667</v>
      </c>
      <c r="F140" s="61">
        <v>13.444444000000001</v>
      </c>
      <c r="G140" s="62"/>
      <c r="H140" s="63">
        <f t="shared" si="68"/>
        <v>28.407407333333335</v>
      </c>
      <c r="I140" s="63">
        <f t="shared" si="64"/>
        <v>19.990841563158178</v>
      </c>
      <c r="J140" s="73">
        <v>0.111111</v>
      </c>
      <c r="K140" s="74">
        <v>0.44444400000000001</v>
      </c>
      <c r="L140" s="74">
        <v>0</v>
      </c>
      <c r="M140" s="75"/>
      <c r="N140" s="73">
        <f t="shared" si="65"/>
        <v>0.21739108742911106</v>
      </c>
      <c r="O140" s="74">
        <f t="shared" si="66"/>
        <v>2.150535449184912</v>
      </c>
      <c r="P140" s="74">
        <f t="shared" si="67"/>
        <v>0</v>
      </c>
      <c r="Q140" s="75"/>
      <c r="R140" s="76">
        <f t="shared" si="69"/>
        <v>0.78930884553800773</v>
      </c>
      <c r="S140" s="76">
        <f t="shared" si="70"/>
        <v>1.183857306046834</v>
      </c>
    </row>
    <row r="141" spans="1:19" x14ac:dyDescent="0.2">
      <c r="C141" s="108" t="s">
        <v>103</v>
      </c>
      <c r="D141" s="56">
        <v>46.333333000000003</v>
      </c>
      <c r="E141" s="81">
        <v>40.333333000000003</v>
      </c>
      <c r="F141" s="81">
        <v>25.666667</v>
      </c>
      <c r="G141" s="57"/>
      <c r="H141" s="59">
        <f t="shared" ref="H141:H144" si="71">AVERAGE(D141:F141)</f>
        <v>37.444444333333337</v>
      </c>
      <c r="I141" s="59">
        <f t="shared" ref="I141:I144" si="72">STDEV(D141:F141)</f>
        <v>10.631887376434394</v>
      </c>
      <c r="J141" s="70">
        <v>1.6666669999999999</v>
      </c>
      <c r="K141" s="71">
        <v>0.66666700000000001</v>
      </c>
      <c r="L141" s="71">
        <v>0.77777799999999997</v>
      </c>
      <c r="M141" s="72"/>
      <c r="N141" s="70">
        <f t="shared" ref="N141:N144" si="73">(J141/D141)*100</f>
        <v>3.5971230474613161</v>
      </c>
      <c r="O141" s="71">
        <f t="shared" ref="O141:O144" si="74">(K141/E141)*100</f>
        <v>1.6528934020900281</v>
      </c>
      <c r="P141" s="71">
        <f t="shared" ref="P141:P144" si="75">(L141/F141)*100</f>
        <v>3.0303038567493004</v>
      </c>
      <c r="Q141" s="72"/>
      <c r="R141" s="69">
        <f t="shared" ref="R141:R144" si="76">AVERAGE(N141:P141)</f>
        <v>2.7601067687668817</v>
      </c>
      <c r="S141" s="69">
        <f t="shared" ref="S141:S144" si="77">STDEV(N141:P141)</f>
        <v>0.99988103204870005</v>
      </c>
    </row>
    <row r="142" spans="1:19" x14ac:dyDescent="0.2">
      <c r="C142" s="54" t="s">
        <v>104</v>
      </c>
      <c r="D142" s="56">
        <v>59.666666999999997</v>
      </c>
      <c r="E142" s="81">
        <v>55.111111000000001</v>
      </c>
      <c r="F142" s="81">
        <v>60.777777999999998</v>
      </c>
      <c r="G142" s="57"/>
      <c r="H142" s="59">
        <f t="shared" si="71"/>
        <v>58.518518666666665</v>
      </c>
      <c r="I142" s="59">
        <f t="shared" si="72"/>
        <v>3.0027424412900152</v>
      </c>
      <c r="J142" s="70">
        <v>3.1111110000000002</v>
      </c>
      <c r="K142" s="71">
        <v>1.5555559999999999</v>
      </c>
      <c r="L142" s="71">
        <v>2.2222219999999999</v>
      </c>
      <c r="M142" s="72"/>
      <c r="N142" s="70">
        <f t="shared" si="73"/>
        <v>5.2141524848371379</v>
      </c>
      <c r="O142" s="71">
        <f t="shared" si="74"/>
        <v>2.8225814573035914</v>
      </c>
      <c r="P142" s="71">
        <f t="shared" si="75"/>
        <v>3.6563067507996094</v>
      </c>
      <c r="Q142" s="72"/>
      <c r="R142" s="69">
        <f t="shared" si="76"/>
        <v>3.8976802309801131</v>
      </c>
      <c r="S142" s="69">
        <f t="shared" si="77"/>
        <v>1.2139188039713773</v>
      </c>
    </row>
    <row r="143" spans="1:19" x14ac:dyDescent="0.2">
      <c r="C143" s="54" t="s">
        <v>105</v>
      </c>
      <c r="D143" s="56">
        <v>28.222221999999999</v>
      </c>
      <c r="E143" s="81">
        <v>26</v>
      </c>
      <c r="F143" s="81">
        <v>54.333333000000003</v>
      </c>
      <c r="G143" s="57"/>
      <c r="H143" s="59">
        <f t="shared" si="71"/>
        <v>36.185184999999997</v>
      </c>
      <c r="I143" s="59">
        <f t="shared" si="72"/>
        <v>15.755983768928854</v>
      </c>
      <c r="J143" s="70">
        <v>1</v>
      </c>
      <c r="K143" s="71">
        <v>0.44444400000000001</v>
      </c>
      <c r="L143" s="71">
        <v>1</v>
      </c>
      <c r="M143" s="72"/>
      <c r="N143" s="70">
        <f t="shared" si="73"/>
        <v>3.5433071145142296</v>
      </c>
      <c r="O143" s="71">
        <f t="shared" si="74"/>
        <v>1.7094000000000003</v>
      </c>
      <c r="P143" s="71">
        <f t="shared" si="75"/>
        <v>1.8404908088373668</v>
      </c>
      <c r="Q143" s="72"/>
      <c r="R143" s="69">
        <f t="shared" si="76"/>
        <v>2.3643993077838656</v>
      </c>
      <c r="S143" s="69">
        <f t="shared" si="77"/>
        <v>1.0230659375708666</v>
      </c>
    </row>
    <row r="144" spans="1:19" ht="16" thickBot="1" x14ac:dyDescent="0.25">
      <c r="C144" s="55" t="s">
        <v>106</v>
      </c>
      <c r="D144" s="60">
        <v>50.444443999999997</v>
      </c>
      <c r="E144" s="61">
        <v>44.777777999999998</v>
      </c>
      <c r="F144" s="61">
        <v>35.111111000000001</v>
      </c>
      <c r="G144" s="62"/>
      <c r="H144" s="63">
        <f t="shared" si="71"/>
        <v>43.44444433333333</v>
      </c>
      <c r="I144" s="63">
        <f t="shared" si="72"/>
        <v>7.7531354445941867</v>
      </c>
      <c r="J144" s="73">
        <v>1.5555559999999999</v>
      </c>
      <c r="K144" s="74">
        <v>1.5555559999999999</v>
      </c>
      <c r="L144" s="74">
        <v>1.3333330000000001</v>
      </c>
      <c r="M144" s="75"/>
      <c r="N144" s="73">
        <f t="shared" si="73"/>
        <v>3.0837013487550782</v>
      </c>
      <c r="O144" s="74">
        <f t="shared" si="74"/>
        <v>3.4739463847446834</v>
      </c>
      <c r="P144" s="74">
        <f t="shared" si="75"/>
        <v>3.7974674170805933</v>
      </c>
      <c r="Q144" s="75"/>
      <c r="R144" s="76">
        <f t="shared" si="76"/>
        <v>3.4517050501934516</v>
      </c>
      <c r="S144" s="76">
        <f t="shared" si="77"/>
        <v>0.35740244514437902</v>
      </c>
    </row>
    <row r="160" ht="16" thickBot="1" x14ac:dyDescent="0.25"/>
    <row r="161" spans="1:24" ht="16" thickBot="1" x14ac:dyDescent="0.25">
      <c r="A161" t="s">
        <v>116</v>
      </c>
      <c r="C161" s="47" t="s">
        <v>85</v>
      </c>
      <c r="D161" s="191" t="s">
        <v>97</v>
      </c>
      <c r="E161" s="192"/>
      <c r="F161" s="192"/>
      <c r="G161" s="193"/>
      <c r="H161" s="94" t="s">
        <v>98</v>
      </c>
      <c r="I161" s="95" t="s">
        <v>99</v>
      </c>
      <c r="J161" s="176" t="s">
        <v>101</v>
      </c>
      <c r="K161" s="177"/>
      <c r="L161" s="177"/>
      <c r="M161" s="178"/>
      <c r="N161" s="176" t="s">
        <v>100</v>
      </c>
      <c r="O161" s="177"/>
      <c r="P161" s="177"/>
      <c r="Q161" s="178"/>
      <c r="R161" s="96" t="s">
        <v>98</v>
      </c>
      <c r="S161" s="96" t="s">
        <v>99</v>
      </c>
    </row>
    <row r="162" spans="1:24" x14ac:dyDescent="0.2">
      <c r="A162">
        <v>20190115</v>
      </c>
      <c r="C162" s="108" t="s">
        <v>86</v>
      </c>
      <c r="D162" s="82">
        <v>141.33333300000001</v>
      </c>
      <c r="E162" s="83">
        <v>152.11111099999999</v>
      </c>
      <c r="F162" s="83">
        <v>145.88888900000001</v>
      </c>
      <c r="G162" s="84"/>
      <c r="H162" s="85">
        <f>AVERAGE(D162:F162)</f>
        <v>146.44444433333334</v>
      </c>
      <c r="I162" s="85">
        <f t="shared" ref="I162:I173" si="78">STDEV(D162:F162)</f>
        <v>5.4103240153078858</v>
      </c>
      <c r="J162" s="97">
        <v>59.333333000000003</v>
      </c>
      <c r="K162" s="98">
        <v>59</v>
      </c>
      <c r="L162" s="98">
        <v>57.777777999999998</v>
      </c>
      <c r="M162" s="99"/>
      <c r="N162" s="97">
        <f t="shared" ref="N162:N173" si="79">(J162/D162)*100</f>
        <v>41.981131938634746</v>
      </c>
      <c r="O162" s="98">
        <f t="shared" ref="O162:O173" si="80">(K162/E162)*100</f>
        <v>38.787436113066057</v>
      </c>
      <c r="P162" s="98">
        <f t="shared" ref="P162:P173" si="81">(L162/F162)*100</f>
        <v>39.603960518199571</v>
      </c>
      <c r="Q162" s="99"/>
      <c r="R162" s="115">
        <f>AVERAGE(N162:P162)</f>
        <v>40.124176189966796</v>
      </c>
      <c r="S162" s="115">
        <f>STDEV(N162:P162)</f>
        <v>1.6591839908303971</v>
      </c>
    </row>
    <row r="163" spans="1:24" ht="16" thickBot="1" x14ac:dyDescent="0.25">
      <c r="A163" t="s">
        <v>60</v>
      </c>
      <c r="C163" s="55" t="s">
        <v>87</v>
      </c>
      <c r="D163" s="90">
        <v>135</v>
      </c>
      <c r="E163" s="91">
        <v>133.66666699999999</v>
      </c>
      <c r="F163" s="91">
        <v>148.444444</v>
      </c>
      <c r="G163" s="92"/>
      <c r="H163" s="93">
        <f t="shared" ref="H163:H173" si="82">AVERAGE(D163:F163)</f>
        <v>139.03703699999997</v>
      </c>
      <c r="I163" s="93">
        <f t="shared" si="78"/>
        <v>8.1742843154590048</v>
      </c>
      <c r="J163" s="104">
        <v>42.333333000000003</v>
      </c>
      <c r="K163" s="105">
        <v>42.555556000000003</v>
      </c>
      <c r="L163" s="105">
        <v>50.222222000000002</v>
      </c>
      <c r="M163" s="106"/>
      <c r="N163" s="104">
        <f t="shared" si="79"/>
        <v>31.35802444444445</v>
      </c>
      <c r="O163" s="105">
        <f t="shared" si="80"/>
        <v>31.837074234820268</v>
      </c>
      <c r="P163" s="105">
        <f t="shared" si="81"/>
        <v>33.832335280935141</v>
      </c>
      <c r="Q163" s="106"/>
      <c r="R163" s="107">
        <f t="shared" ref="R163:R173" si="83">AVERAGE(N163:P163)</f>
        <v>32.342477986733286</v>
      </c>
      <c r="S163" s="107">
        <f t="shared" ref="S163:S173" si="84">STDEV(N163:P163)</f>
        <v>1.3122988391481691</v>
      </c>
    </row>
    <row r="164" spans="1:24" x14ac:dyDescent="0.2">
      <c r="C164" s="54" t="s">
        <v>88</v>
      </c>
      <c r="D164" s="86">
        <v>74</v>
      </c>
      <c r="E164" s="87">
        <v>87.666667000000004</v>
      </c>
      <c r="F164" s="87">
        <v>80.777777999999998</v>
      </c>
      <c r="G164" s="88"/>
      <c r="H164" s="89">
        <f t="shared" si="82"/>
        <v>80.81481500000001</v>
      </c>
      <c r="I164" s="89">
        <f t="shared" si="78"/>
        <v>6.8334087779635304</v>
      </c>
      <c r="J164" s="101">
        <v>0.33333299999999999</v>
      </c>
      <c r="K164" s="102">
        <v>6.5555560000000002</v>
      </c>
      <c r="L164" s="102">
        <v>1.7777780000000001</v>
      </c>
      <c r="M164" s="103"/>
      <c r="N164" s="101">
        <f t="shared" si="79"/>
        <v>0.45044999999999996</v>
      </c>
      <c r="O164" s="102">
        <f t="shared" si="80"/>
        <v>7.4778205038866137</v>
      </c>
      <c r="P164" s="102">
        <f t="shared" si="81"/>
        <v>2.200825578539682</v>
      </c>
      <c r="Q164" s="103"/>
      <c r="R164" s="100">
        <f t="shared" si="83"/>
        <v>3.3763653608087654</v>
      </c>
      <c r="S164" s="100">
        <f t="shared" si="84"/>
        <v>3.658196876125837</v>
      </c>
    </row>
    <row r="165" spans="1:24" x14ac:dyDescent="0.2">
      <c r="C165" s="54" t="s">
        <v>89</v>
      </c>
      <c r="D165" s="86">
        <v>91.111110999999994</v>
      </c>
      <c r="E165" s="87">
        <v>102.777778</v>
      </c>
      <c r="F165" s="87">
        <v>90.111110999999994</v>
      </c>
      <c r="G165" s="88"/>
      <c r="H165" s="89">
        <f t="shared" si="82"/>
        <v>94.666666666666671</v>
      </c>
      <c r="I165" s="89">
        <f t="shared" si="78"/>
        <v>7.0422010264047676</v>
      </c>
      <c r="J165" s="101">
        <v>1.2222219999999999</v>
      </c>
      <c r="K165" s="102">
        <v>2</v>
      </c>
      <c r="L165" s="102">
        <v>1.4444440000000001</v>
      </c>
      <c r="M165" s="103"/>
      <c r="N165" s="101">
        <f t="shared" si="79"/>
        <v>1.341463172367638</v>
      </c>
      <c r="O165" s="102">
        <f t="shared" si="80"/>
        <v>1.9459459417384952</v>
      </c>
      <c r="P165" s="102">
        <f t="shared" si="81"/>
        <v>1.6029588182527237</v>
      </c>
      <c r="Q165" s="103"/>
      <c r="R165" s="100">
        <f t="shared" si="83"/>
        <v>1.630122644119619</v>
      </c>
      <c r="S165" s="100">
        <f t="shared" si="84"/>
        <v>0.30315550414491899</v>
      </c>
    </row>
    <row r="166" spans="1:24" x14ac:dyDescent="0.2">
      <c r="C166" s="54" t="s">
        <v>90</v>
      </c>
      <c r="D166" s="86">
        <v>66.444444000000004</v>
      </c>
      <c r="E166" s="87">
        <v>69.777777999999998</v>
      </c>
      <c r="F166" s="87">
        <v>61.666666999999997</v>
      </c>
      <c r="G166" s="88"/>
      <c r="H166" s="89">
        <f t="shared" si="82"/>
        <v>65.962962999999988</v>
      </c>
      <c r="I166" s="89">
        <f t="shared" si="78"/>
        <v>4.0769349244991648</v>
      </c>
      <c r="J166" s="101">
        <v>0.222222</v>
      </c>
      <c r="K166" s="102">
        <v>1.111111</v>
      </c>
      <c r="L166" s="102">
        <v>0.44444400000000001</v>
      </c>
      <c r="M166" s="103"/>
      <c r="N166" s="101">
        <f t="shared" si="79"/>
        <v>0.33444782832406572</v>
      </c>
      <c r="O166" s="102">
        <f t="shared" si="80"/>
        <v>1.5923565235912214</v>
      </c>
      <c r="P166" s="102">
        <f t="shared" si="81"/>
        <v>0.72071999610421622</v>
      </c>
      <c r="Q166" s="103"/>
      <c r="R166" s="100">
        <f t="shared" si="83"/>
        <v>0.88250811600650103</v>
      </c>
      <c r="S166" s="100">
        <f t="shared" si="84"/>
        <v>0.64437187881945668</v>
      </c>
    </row>
    <row r="167" spans="1:24" x14ac:dyDescent="0.2">
      <c r="C167" s="54" t="s">
        <v>91</v>
      </c>
      <c r="D167" s="86">
        <v>84.333332999999996</v>
      </c>
      <c r="E167" s="87">
        <v>75.666667000000004</v>
      </c>
      <c r="F167" s="87">
        <v>70.777777999999998</v>
      </c>
      <c r="G167" s="88"/>
      <c r="H167" s="89">
        <f t="shared" si="82"/>
        <v>76.925926000000004</v>
      </c>
      <c r="I167" s="89">
        <f t="shared" si="78"/>
        <v>6.8649521310288089</v>
      </c>
      <c r="J167" s="101">
        <v>1.111111</v>
      </c>
      <c r="K167" s="102">
        <v>1.111111</v>
      </c>
      <c r="L167" s="102">
        <v>1</v>
      </c>
      <c r="M167" s="103"/>
      <c r="N167" s="101">
        <f t="shared" si="79"/>
        <v>1.3175229301087863</v>
      </c>
      <c r="O167" s="102">
        <f t="shared" si="80"/>
        <v>1.4684286278923846</v>
      </c>
      <c r="P167" s="102">
        <f t="shared" si="81"/>
        <v>1.4128728370082486</v>
      </c>
      <c r="Q167" s="103"/>
      <c r="R167" s="100">
        <f t="shared" si="83"/>
        <v>1.3996081316698064</v>
      </c>
      <c r="S167" s="100">
        <f t="shared" si="84"/>
        <v>7.6322321188990627E-2</v>
      </c>
    </row>
    <row r="168" spans="1:24" ht="16" thickBot="1" x14ac:dyDescent="0.25">
      <c r="C168" s="54" t="s">
        <v>92</v>
      </c>
      <c r="D168" s="86">
        <v>90.666667000000004</v>
      </c>
      <c r="E168" s="87">
        <v>83.777777999999998</v>
      </c>
      <c r="F168" s="87">
        <v>89.222222000000002</v>
      </c>
      <c r="G168" s="88"/>
      <c r="H168" s="89">
        <f t="shared" si="82"/>
        <v>87.888889000000006</v>
      </c>
      <c r="I168" s="89">
        <f t="shared" si="78"/>
        <v>3.6328405663126788</v>
      </c>
      <c r="J168" s="101">
        <v>2.8888889999999998</v>
      </c>
      <c r="K168" s="102">
        <v>1</v>
      </c>
      <c r="L168" s="102">
        <v>1.7777780000000001</v>
      </c>
      <c r="M168" s="103"/>
      <c r="N168" s="101">
        <f t="shared" si="79"/>
        <v>3.186274620638696</v>
      </c>
      <c r="O168" s="102">
        <f t="shared" si="80"/>
        <v>1.1936339490885042</v>
      </c>
      <c r="P168" s="102">
        <f t="shared" si="81"/>
        <v>1.9925282739539931</v>
      </c>
      <c r="Q168" s="103"/>
      <c r="R168" s="100">
        <f t="shared" si="83"/>
        <v>2.1241456145603976</v>
      </c>
      <c r="S168" s="100">
        <f t="shared" si="84"/>
        <v>1.0028193031350301</v>
      </c>
    </row>
    <row r="169" spans="1:24" ht="16" thickBot="1" x14ac:dyDescent="0.25">
      <c r="C169" s="54" t="s">
        <v>93</v>
      </c>
      <c r="D169" s="86">
        <v>96.333332999999996</v>
      </c>
      <c r="E169" s="87">
        <v>82</v>
      </c>
      <c r="F169" s="87">
        <v>69.888889000000006</v>
      </c>
      <c r="G169" s="88"/>
      <c r="H169" s="89">
        <f t="shared" si="82"/>
        <v>82.740740666666667</v>
      </c>
      <c r="I169" s="89">
        <f t="shared" si="78"/>
        <v>13.237774630530813</v>
      </c>
      <c r="J169" s="101">
        <v>1.2222219999999999</v>
      </c>
      <c r="K169" s="102">
        <v>0.44444400000000001</v>
      </c>
      <c r="L169" s="102">
        <v>0.77777799999999997</v>
      </c>
      <c r="M169" s="103"/>
      <c r="N169" s="101">
        <f t="shared" si="79"/>
        <v>1.2687425649437458</v>
      </c>
      <c r="O169" s="102">
        <f t="shared" si="80"/>
        <v>0.5420048780487805</v>
      </c>
      <c r="P169" s="102">
        <f t="shared" si="81"/>
        <v>1.1128778996615611</v>
      </c>
      <c r="Q169" s="103"/>
      <c r="R169" s="100">
        <f t="shared" si="83"/>
        <v>0.9745417808846959</v>
      </c>
      <c r="S169" s="100">
        <f t="shared" si="84"/>
        <v>0.38260890960228083</v>
      </c>
      <c r="U169" s="47" t="s">
        <v>85</v>
      </c>
      <c r="V169" s="96" t="s">
        <v>98</v>
      </c>
      <c r="W169" s="96" t="s">
        <v>98</v>
      </c>
      <c r="X169" s="96" t="s">
        <v>98</v>
      </c>
    </row>
    <row r="170" spans="1:24" x14ac:dyDescent="0.2">
      <c r="C170" s="54" t="s">
        <v>94</v>
      </c>
      <c r="D170" s="86">
        <v>82</v>
      </c>
      <c r="E170" s="87">
        <v>73.777777999999998</v>
      </c>
      <c r="F170" s="87">
        <v>76.666667000000004</v>
      </c>
      <c r="G170" s="88"/>
      <c r="H170" s="89">
        <f t="shared" si="82"/>
        <v>77.481481666666681</v>
      </c>
      <c r="I170" s="89">
        <f t="shared" si="78"/>
        <v>4.1712319355416261</v>
      </c>
      <c r="J170" s="101">
        <v>0.66666700000000001</v>
      </c>
      <c r="K170" s="102">
        <v>0.44444400000000001</v>
      </c>
      <c r="L170" s="102">
        <v>0.66666700000000001</v>
      </c>
      <c r="M170" s="103"/>
      <c r="N170" s="101">
        <f t="shared" si="79"/>
        <v>0.81300853658536587</v>
      </c>
      <c r="O170" s="102">
        <f t="shared" si="80"/>
        <v>0.6024090343300933</v>
      </c>
      <c r="P170" s="102">
        <f t="shared" si="81"/>
        <v>0.86956564839319284</v>
      </c>
      <c r="Q170" s="103"/>
      <c r="R170" s="100">
        <f t="shared" si="83"/>
        <v>0.76166107310288389</v>
      </c>
      <c r="S170" s="100">
        <f t="shared" si="84"/>
        <v>0.14078560158616693</v>
      </c>
      <c r="U170" s="108" t="s">
        <v>86</v>
      </c>
      <c r="V170" s="115">
        <v>40.124176189966796</v>
      </c>
      <c r="W170" s="115">
        <v>20.858167742235835</v>
      </c>
      <c r="X170" s="115">
        <v>17.354648135908434</v>
      </c>
    </row>
    <row r="171" spans="1:24" ht="16" thickBot="1" x14ac:dyDescent="0.25">
      <c r="C171" s="54" t="s">
        <v>95</v>
      </c>
      <c r="D171" s="86">
        <v>97.333332999999996</v>
      </c>
      <c r="E171" s="87">
        <v>87.333332999999996</v>
      </c>
      <c r="F171" s="87">
        <v>88.666667000000004</v>
      </c>
      <c r="G171" s="88"/>
      <c r="H171" s="89">
        <f t="shared" si="82"/>
        <v>91.111110999999994</v>
      </c>
      <c r="I171" s="89">
        <f t="shared" si="78"/>
        <v>5.429685060098052</v>
      </c>
      <c r="J171" s="101">
        <v>4.2222220000000004</v>
      </c>
      <c r="K171" s="102">
        <v>3.2222219999999999</v>
      </c>
      <c r="L171" s="102">
        <v>4.4444439999999998</v>
      </c>
      <c r="M171" s="103"/>
      <c r="N171" s="101">
        <f t="shared" si="79"/>
        <v>4.3378993299243138</v>
      </c>
      <c r="O171" s="102">
        <f t="shared" si="80"/>
        <v>3.689567189654837</v>
      </c>
      <c r="P171" s="102">
        <f t="shared" si="81"/>
        <v>5.012530808223568</v>
      </c>
      <c r="Q171" s="103"/>
      <c r="R171" s="100">
        <f t="shared" si="83"/>
        <v>4.3466657759342393</v>
      </c>
      <c r="S171" s="100">
        <f t="shared" si="84"/>
        <v>0.66152537513375442</v>
      </c>
      <c r="U171" s="55" t="s">
        <v>87</v>
      </c>
      <c r="V171" s="107">
        <v>32.342477986733286</v>
      </c>
      <c r="W171" s="107">
        <v>22.308382076339125</v>
      </c>
      <c r="X171" s="107">
        <v>16.154047277323446</v>
      </c>
    </row>
    <row r="172" spans="1:24" x14ac:dyDescent="0.2">
      <c r="C172" s="54" t="s">
        <v>96</v>
      </c>
      <c r="D172" s="86">
        <v>64.666667000000004</v>
      </c>
      <c r="E172" s="87">
        <v>73.444444000000004</v>
      </c>
      <c r="F172" s="87">
        <v>76.777777999999998</v>
      </c>
      <c r="G172" s="88"/>
      <c r="H172" s="89">
        <f t="shared" si="82"/>
        <v>71.629629666666673</v>
      </c>
      <c r="I172" s="89">
        <f t="shared" si="78"/>
        <v>6.2561901914771028</v>
      </c>
      <c r="J172" s="101">
        <v>0.222222</v>
      </c>
      <c r="K172" s="102">
        <v>0.111111</v>
      </c>
      <c r="L172" s="102">
        <v>0.44444400000000001</v>
      </c>
      <c r="M172" s="103"/>
      <c r="N172" s="101">
        <f t="shared" si="79"/>
        <v>0.3436422662698852</v>
      </c>
      <c r="O172" s="102">
        <f t="shared" si="80"/>
        <v>0.151285780038038</v>
      </c>
      <c r="P172" s="102">
        <f t="shared" si="81"/>
        <v>0.57887062061108363</v>
      </c>
      <c r="Q172" s="103"/>
      <c r="R172" s="100">
        <f t="shared" si="83"/>
        <v>0.35793288897300224</v>
      </c>
      <c r="S172" s="100">
        <f t="shared" si="84"/>
        <v>0.21415033363247737</v>
      </c>
      <c r="U172" s="54" t="s">
        <v>88</v>
      </c>
      <c r="V172" s="100">
        <v>3.3763653608087654</v>
      </c>
      <c r="W172" s="100">
        <v>0.45955275315635652</v>
      </c>
      <c r="X172" s="100">
        <v>2.296559424711595</v>
      </c>
    </row>
    <row r="173" spans="1:24" ht="16" thickBot="1" x14ac:dyDescent="0.25">
      <c r="C173" s="55" t="s">
        <v>102</v>
      </c>
      <c r="D173" s="90">
        <v>81</v>
      </c>
      <c r="E173" s="91">
        <v>73.555555999999996</v>
      </c>
      <c r="F173" s="91">
        <v>75</v>
      </c>
      <c r="G173" s="92"/>
      <c r="H173" s="93">
        <f t="shared" si="82"/>
        <v>76.518518666666665</v>
      </c>
      <c r="I173" s="93">
        <f t="shared" si="78"/>
        <v>3.9477032339127707</v>
      </c>
      <c r="J173" s="104">
        <v>0.44444400000000001</v>
      </c>
      <c r="K173" s="105">
        <v>0</v>
      </c>
      <c r="L173" s="105">
        <v>0</v>
      </c>
      <c r="M173" s="106"/>
      <c r="N173" s="104">
        <f t="shared" si="79"/>
        <v>0.54869629629629635</v>
      </c>
      <c r="O173" s="105">
        <f t="shared" si="80"/>
        <v>0</v>
      </c>
      <c r="P173" s="105">
        <f t="shared" si="81"/>
        <v>0</v>
      </c>
      <c r="Q173" s="106"/>
      <c r="R173" s="107">
        <f t="shared" si="83"/>
        <v>0.18289876543209879</v>
      </c>
      <c r="S173" s="107">
        <f t="shared" si="84"/>
        <v>0.31678995437001733</v>
      </c>
      <c r="U173" s="54" t="s">
        <v>89</v>
      </c>
      <c r="V173" s="100">
        <v>1.630122644119619</v>
      </c>
      <c r="W173" s="100">
        <v>0.87920691698107578</v>
      </c>
      <c r="X173" s="100">
        <v>1.9984746199217884</v>
      </c>
    </row>
    <row r="174" spans="1:24" x14ac:dyDescent="0.2">
      <c r="C174" s="108" t="s">
        <v>103</v>
      </c>
      <c r="D174" s="86">
        <v>61.444443999999997</v>
      </c>
      <c r="E174" s="87">
        <v>70.333332999999996</v>
      </c>
      <c r="F174" s="87">
        <v>64.777777999999998</v>
      </c>
      <c r="G174" s="88"/>
      <c r="H174" s="89">
        <f t="shared" ref="H174:H177" si="85">AVERAGE(D174:F174)</f>
        <v>65.518518333333319</v>
      </c>
      <c r="I174" s="89">
        <f t="shared" ref="I174:I177" si="86">STDEV(D174:F174)</f>
        <v>4.4905020982792481</v>
      </c>
      <c r="J174" s="101">
        <v>0.222222</v>
      </c>
      <c r="K174" s="102">
        <v>1.4444440000000001</v>
      </c>
      <c r="L174" s="102">
        <v>0.33333299999999999</v>
      </c>
      <c r="M174" s="103"/>
      <c r="N174" s="101">
        <f t="shared" ref="N174:N177" si="87">(J174/D174)*100</f>
        <v>0.36166329375524991</v>
      </c>
      <c r="O174" s="102">
        <f t="shared" ref="O174:O177" si="88">(K174/E174)*100</f>
        <v>2.0537118580744638</v>
      </c>
      <c r="P174" s="102">
        <f t="shared" ref="P174:P177" si="89">(L174/F174)*100</f>
        <v>0.51457924351773843</v>
      </c>
      <c r="Q174" s="103"/>
      <c r="R174" s="100">
        <f t="shared" ref="R174:R177" si="90">AVERAGE(N174:P174)</f>
        <v>0.97665146511581735</v>
      </c>
      <c r="S174" s="100">
        <f t="shared" ref="S174:S177" si="91">STDEV(N174:P174)</f>
        <v>0.93589002531446841</v>
      </c>
      <c r="U174" s="54" t="s">
        <v>90</v>
      </c>
      <c r="V174" s="100">
        <v>0.88250811600650103</v>
      </c>
      <c r="W174" s="100">
        <v>0.77614479234138212</v>
      </c>
      <c r="X174" s="100">
        <v>2.5834688919438995</v>
      </c>
    </row>
    <row r="175" spans="1:24" x14ac:dyDescent="0.2">
      <c r="C175" s="54" t="s">
        <v>104</v>
      </c>
      <c r="D175" s="86">
        <v>94</v>
      </c>
      <c r="E175" s="87">
        <v>85.333332999999996</v>
      </c>
      <c r="F175" s="87">
        <v>84.555555999999996</v>
      </c>
      <c r="G175" s="88"/>
      <c r="H175" s="89">
        <f t="shared" si="85"/>
        <v>87.962962999999988</v>
      </c>
      <c r="I175" s="89">
        <f t="shared" si="86"/>
        <v>5.2426707001259407</v>
      </c>
      <c r="J175" s="101">
        <v>7.6666670000000003</v>
      </c>
      <c r="K175" s="102">
        <v>8.3333329999999997</v>
      </c>
      <c r="L175" s="102">
        <v>12.666667</v>
      </c>
      <c r="M175" s="103"/>
      <c r="N175" s="101">
        <f t="shared" si="87"/>
        <v>8.1560287234042566</v>
      </c>
      <c r="O175" s="102">
        <f t="shared" si="88"/>
        <v>9.765624647521971</v>
      </c>
      <c r="P175" s="102">
        <f t="shared" si="89"/>
        <v>14.980289408776404</v>
      </c>
      <c r="Q175" s="103"/>
      <c r="R175" s="100">
        <f t="shared" si="90"/>
        <v>10.967314259900879</v>
      </c>
      <c r="S175" s="100">
        <f t="shared" si="91"/>
        <v>3.5673066757504035</v>
      </c>
      <c r="U175" s="54" t="s">
        <v>91</v>
      </c>
      <c r="V175" s="100">
        <v>1.3996081316698064</v>
      </c>
      <c r="W175" s="100">
        <v>0.90870090198768072</v>
      </c>
      <c r="X175" s="100">
        <v>1.7127874525035678</v>
      </c>
    </row>
    <row r="176" spans="1:24" x14ac:dyDescent="0.2">
      <c r="C176" s="54" t="s">
        <v>105</v>
      </c>
      <c r="D176" s="86">
        <v>75.444444000000004</v>
      </c>
      <c r="E176" s="87">
        <v>67.444444000000004</v>
      </c>
      <c r="F176" s="87">
        <v>83.555555999999996</v>
      </c>
      <c r="G176" s="88"/>
      <c r="H176" s="89">
        <f t="shared" si="85"/>
        <v>75.481481333333335</v>
      </c>
      <c r="I176" s="89">
        <f t="shared" si="86"/>
        <v>8.0556198577254925</v>
      </c>
      <c r="J176" s="101">
        <v>4.4444439999999998</v>
      </c>
      <c r="K176" s="102">
        <v>2.6666669999999999</v>
      </c>
      <c r="L176" s="102">
        <v>7.6666670000000003</v>
      </c>
      <c r="M176" s="103"/>
      <c r="N176" s="101">
        <f t="shared" si="87"/>
        <v>5.8910156458969984</v>
      </c>
      <c r="O176" s="102">
        <f t="shared" si="88"/>
        <v>3.9538720194653836</v>
      </c>
      <c r="P176" s="102">
        <f t="shared" si="89"/>
        <v>9.1755322650237652</v>
      </c>
      <c r="Q176" s="103"/>
      <c r="R176" s="100">
        <f t="shared" si="90"/>
        <v>6.3401399767953821</v>
      </c>
      <c r="S176" s="100">
        <f t="shared" si="91"/>
        <v>2.6396436177001052</v>
      </c>
      <c r="U176" s="54" t="s">
        <v>92</v>
      </c>
      <c r="V176" s="100">
        <v>2.1241456145603976</v>
      </c>
      <c r="W176" s="100">
        <v>2.4079601200374463</v>
      </c>
      <c r="X176" s="100">
        <v>0.88284218971439954</v>
      </c>
    </row>
    <row r="177" spans="1:24" ht="16" thickBot="1" x14ac:dyDescent="0.25">
      <c r="C177" s="55" t="s">
        <v>106</v>
      </c>
      <c r="D177" s="90">
        <v>75.666667000000004</v>
      </c>
      <c r="E177" s="91">
        <v>84.777777999999998</v>
      </c>
      <c r="F177" s="91">
        <v>74.333332999999996</v>
      </c>
      <c r="G177" s="92"/>
      <c r="H177" s="93">
        <f t="shared" si="85"/>
        <v>78.259259333333333</v>
      </c>
      <c r="I177" s="93">
        <f t="shared" si="86"/>
        <v>5.6844312903447367</v>
      </c>
      <c r="J177" s="104">
        <v>5.7777779999999996</v>
      </c>
      <c r="K177" s="105">
        <v>10.666667</v>
      </c>
      <c r="L177" s="105">
        <v>9.7777779999999996</v>
      </c>
      <c r="M177" s="106"/>
      <c r="N177" s="104">
        <f t="shared" si="87"/>
        <v>7.6358299223091191</v>
      </c>
      <c r="O177" s="105">
        <f t="shared" si="88"/>
        <v>12.581913859549374</v>
      </c>
      <c r="P177" s="105">
        <f t="shared" si="89"/>
        <v>13.153961493963953</v>
      </c>
      <c r="Q177" s="106"/>
      <c r="R177" s="107">
        <f t="shared" si="90"/>
        <v>11.123901758607483</v>
      </c>
      <c r="S177" s="107">
        <f t="shared" si="91"/>
        <v>3.0342698422179213</v>
      </c>
      <c r="U177" s="54" t="s">
        <v>93</v>
      </c>
      <c r="V177" s="100">
        <v>0.9745417808846959</v>
      </c>
      <c r="W177" s="100">
        <v>0.68777443485351064</v>
      </c>
      <c r="X177" s="100">
        <v>1.1953061602715571</v>
      </c>
    </row>
    <row r="178" spans="1:24" x14ac:dyDescent="0.2">
      <c r="U178" s="54" t="s">
        <v>94</v>
      </c>
      <c r="V178" s="100">
        <v>0.76166107310288389</v>
      </c>
      <c r="W178" s="100">
        <v>0.95607598108339842</v>
      </c>
      <c r="X178" s="100">
        <v>2.3150469084872234</v>
      </c>
    </row>
    <row r="179" spans="1:24" ht="16" thickBot="1" x14ac:dyDescent="0.25">
      <c r="U179" s="54" t="s">
        <v>95</v>
      </c>
      <c r="V179" s="100">
        <v>4.3466657759342393</v>
      </c>
      <c r="W179" s="100">
        <v>1.7335486812691674</v>
      </c>
      <c r="X179" s="100">
        <v>3.4493067137541327</v>
      </c>
    </row>
    <row r="180" spans="1:24" ht="16" thickBot="1" x14ac:dyDescent="0.25">
      <c r="A180" t="s">
        <v>116</v>
      </c>
      <c r="C180" s="47" t="s">
        <v>85</v>
      </c>
      <c r="D180" s="191" t="s">
        <v>97</v>
      </c>
      <c r="E180" s="192"/>
      <c r="F180" s="192"/>
      <c r="G180" s="193"/>
      <c r="H180" s="94" t="s">
        <v>98</v>
      </c>
      <c r="I180" s="95" t="s">
        <v>99</v>
      </c>
      <c r="J180" s="176" t="s">
        <v>101</v>
      </c>
      <c r="K180" s="177"/>
      <c r="L180" s="177"/>
      <c r="M180" s="178"/>
      <c r="N180" s="176" t="s">
        <v>100</v>
      </c>
      <c r="O180" s="177"/>
      <c r="P180" s="177"/>
      <c r="Q180" s="178"/>
      <c r="R180" s="96" t="s">
        <v>98</v>
      </c>
      <c r="S180" s="96" t="s">
        <v>99</v>
      </c>
      <c r="U180" s="54" t="s">
        <v>96</v>
      </c>
      <c r="V180" s="100">
        <v>0.35793288897300224</v>
      </c>
      <c r="W180" s="100">
        <v>0.26810043213711249</v>
      </c>
      <c r="X180" s="100">
        <v>0.83533180891848779</v>
      </c>
    </row>
    <row r="181" spans="1:24" ht="16" thickBot="1" x14ac:dyDescent="0.25">
      <c r="A181">
        <v>20190122</v>
      </c>
      <c r="C181" s="108" t="s">
        <v>86</v>
      </c>
      <c r="D181" s="82">
        <v>163.33333300000001</v>
      </c>
      <c r="E181" s="83">
        <v>154.444444</v>
      </c>
      <c r="F181" s="83">
        <v>141.66666699999999</v>
      </c>
      <c r="G181" s="84"/>
      <c r="H181" s="85">
        <f>AVERAGE(D181:F181)</f>
        <v>153.14814799999999</v>
      </c>
      <c r="I181" s="85">
        <f t="shared" ref="I181:I192" si="92">STDEV(D181:F181)</f>
        <v>10.891344792017248</v>
      </c>
      <c r="J181" s="97">
        <v>34.777777999999998</v>
      </c>
      <c r="K181" s="98">
        <v>33.111111000000001</v>
      </c>
      <c r="L181" s="98">
        <v>28.111111000000001</v>
      </c>
      <c r="M181" s="99"/>
      <c r="N181" s="97">
        <f t="shared" ref="N181:N192" si="93">(J181/D181)*100</f>
        <v>21.292517186311258</v>
      </c>
      <c r="O181" s="98">
        <f t="shared" ref="O181:O192" si="94">(K181/E181)*100</f>
        <v>21.438848910615395</v>
      </c>
      <c r="P181" s="98">
        <f t="shared" ref="P181:P192" si="95">(L181/F181)*100</f>
        <v>19.843137129780857</v>
      </c>
      <c r="Q181" s="99"/>
      <c r="R181" s="115">
        <f>AVERAGE(N181:P181)</f>
        <v>20.858167742235835</v>
      </c>
      <c r="S181" s="115">
        <f>STDEV(N181:P181)</f>
        <v>0.88208196985881304</v>
      </c>
      <c r="U181" s="55" t="s">
        <v>102</v>
      </c>
      <c r="V181" s="107">
        <v>0.18289876543209879</v>
      </c>
      <c r="W181" s="107">
        <v>0.10652334916076266</v>
      </c>
      <c r="X181" s="107">
        <v>0.57928669387975518</v>
      </c>
    </row>
    <row r="182" spans="1:24" ht="16" thickBot="1" x14ac:dyDescent="0.25">
      <c r="A182" t="s">
        <v>61</v>
      </c>
      <c r="C182" s="55" t="s">
        <v>87</v>
      </c>
      <c r="D182" s="90">
        <v>166.33333300000001</v>
      </c>
      <c r="E182" s="91">
        <v>161.77777800000001</v>
      </c>
      <c r="F182" s="91">
        <v>147.88888900000001</v>
      </c>
      <c r="G182" s="92"/>
      <c r="H182" s="93">
        <f t="shared" ref="H182:H192" si="96">AVERAGE(D182:F182)</f>
        <v>158.66666666666669</v>
      </c>
      <c r="I182" s="93">
        <f t="shared" si="92"/>
        <v>9.6077384911112347</v>
      </c>
      <c r="J182" s="104">
        <v>37.111111000000001</v>
      </c>
      <c r="K182" s="105">
        <v>37.777777999999998</v>
      </c>
      <c r="L182" s="105">
        <v>31.444444000000001</v>
      </c>
      <c r="M182" s="106"/>
      <c r="N182" s="104">
        <f t="shared" si="93"/>
        <v>22.311289223068716</v>
      </c>
      <c r="O182" s="105">
        <f t="shared" si="94"/>
        <v>23.351648456934544</v>
      </c>
      <c r="P182" s="105">
        <f t="shared" si="95"/>
        <v>21.262208549014115</v>
      </c>
      <c r="Q182" s="106"/>
      <c r="R182" s="107">
        <f t="shared" ref="R182:R192" si="97">AVERAGE(N182:P182)</f>
        <v>22.308382076339125</v>
      </c>
      <c r="S182" s="107">
        <f t="shared" ref="S182:S192" si="98">STDEV(N182:P182)</f>
        <v>1.0447229876044717</v>
      </c>
      <c r="U182" s="108" t="s">
        <v>103</v>
      </c>
      <c r="V182" s="100">
        <v>0.97665146511581735</v>
      </c>
      <c r="W182" s="100">
        <v>1.3815268387743576</v>
      </c>
      <c r="X182" s="100">
        <v>2.3150469084872234</v>
      </c>
    </row>
    <row r="183" spans="1:24" x14ac:dyDescent="0.2">
      <c r="C183" s="54" t="s">
        <v>88</v>
      </c>
      <c r="D183" s="86">
        <v>99.888889000000006</v>
      </c>
      <c r="E183" s="87">
        <v>83.444444000000004</v>
      </c>
      <c r="F183" s="87">
        <v>83.666667000000004</v>
      </c>
      <c r="G183" s="88"/>
      <c r="H183" s="89">
        <f t="shared" si="96"/>
        <v>89</v>
      </c>
      <c r="I183" s="89">
        <f t="shared" si="92"/>
        <v>9.430709066988177</v>
      </c>
      <c r="J183" s="101">
        <v>1.111111</v>
      </c>
      <c r="K183" s="102">
        <v>0.222222</v>
      </c>
      <c r="L183" s="102">
        <v>0</v>
      </c>
      <c r="M183" s="103"/>
      <c r="N183" s="101">
        <f t="shared" si="93"/>
        <v>1.1123469398082901</v>
      </c>
      <c r="O183" s="102">
        <f t="shared" si="94"/>
        <v>0.26631131966077931</v>
      </c>
      <c r="P183" s="102">
        <f t="shared" si="95"/>
        <v>0</v>
      </c>
      <c r="Q183" s="103"/>
      <c r="R183" s="100">
        <f t="shared" si="97"/>
        <v>0.45955275315635652</v>
      </c>
      <c r="S183" s="100">
        <f t="shared" si="98"/>
        <v>0.58080600663197868</v>
      </c>
      <c r="U183" s="54" t="s">
        <v>104</v>
      </c>
      <c r="V183" s="100">
        <v>10.967314259900879</v>
      </c>
      <c r="W183" s="100">
        <v>10.636386466402575</v>
      </c>
      <c r="X183" s="100">
        <v>3.4493067137541327</v>
      </c>
    </row>
    <row r="184" spans="1:24" x14ac:dyDescent="0.2">
      <c r="C184" s="54" t="s">
        <v>89</v>
      </c>
      <c r="D184" s="86">
        <v>75.333332999999996</v>
      </c>
      <c r="E184" s="87">
        <v>113</v>
      </c>
      <c r="F184" s="87">
        <v>63.666666999999997</v>
      </c>
      <c r="G184" s="88"/>
      <c r="H184" s="89">
        <f t="shared" si="96"/>
        <v>83.999999999999986</v>
      </c>
      <c r="I184" s="89">
        <f t="shared" si="92"/>
        <v>25.783284776942033</v>
      </c>
      <c r="J184" s="101">
        <v>1</v>
      </c>
      <c r="K184" s="102">
        <v>0.88888900000000004</v>
      </c>
      <c r="L184" s="102">
        <v>0.33333299999999999</v>
      </c>
      <c r="M184" s="103"/>
      <c r="N184" s="101">
        <f t="shared" si="93"/>
        <v>1.3274336341921842</v>
      </c>
      <c r="O184" s="102">
        <f t="shared" si="94"/>
        <v>0.78662743362831866</v>
      </c>
      <c r="P184" s="102">
        <f t="shared" si="95"/>
        <v>0.52355968312272416</v>
      </c>
      <c r="Q184" s="103"/>
      <c r="R184" s="100">
        <f t="shared" si="97"/>
        <v>0.87920691698107578</v>
      </c>
      <c r="S184" s="100">
        <f t="shared" si="98"/>
        <v>0.40985552680841503</v>
      </c>
      <c r="U184" s="54" t="s">
        <v>105</v>
      </c>
      <c r="V184" s="100">
        <v>6.3401399767953821</v>
      </c>
      <c r="W184" s="100">
        <v>7.0992015381578675</v>
      </c>
      <c r="X184" s="100">
        <v>0.83533180891848779</v>
      </c>
    </row>
    <row r="185" spans="1:24" ht="16" thickBot="1" x14ac:dyDescent="0.25">
      <c r="C185" s="54" t="s">
        <v>90</v>
      </c>
      <c r="D185" s="86">
        <v>68.888889000000006</v>
      </c>
      <c r="E185" s="87">
        <v>37</v>
      </c>
      <c r="F185" s="87">
        <v>37.111111000000001</v>
      </c>
      <c r="G185" s="88"/>
      <c r="H185" s="89">
        <f t="shared" si="96"/>
        <v>47.666666666666664</v>
      </c>
      <c r="I185" s="89">
        <f t="shared" si="92"/>
        <v>18.379067631075706</v>
      </c>
      <c r="J185" s="101">
        <v>0.77777799999999997</v>
      </c>
      <c r="K185" s="102">
        <v>0.222222</v>
      </c>
      <c r="L185" s="102">
        <v>0.222222</v>
      </c>
      <c r="M185" s="103"/>
      <c r="N185" s="101">
        <f t="shared" si="93"/>
        <v>1.1290325788241409</v>
      </c>
      <c r="O185" s="102">
        <f t="shared" si="94"/>
        <v>0.60060000000000002</v>
      </c>
      <c r="P185" s="102">
        <f t="shared" si="95"/>
        <v>0.59880179820000534</v>
      </c>
      <c r="Q185" s="103"/>
      <c r="R185" s="100">
        <f t="shared" si="97"/>
        <v>0.77614479234138212</v>
      </c>
      <c r="S185" s="100">
        <f t="shared" si="98"/>
        <v>0.30561111034933625</v>
      </c>
      <c r="U185" s="55" t="s">
        <v>106</v>
      </c>
      <c r="V185" s="107">
        <v>11.123901758607483</v>
      </c>
      <c r="W185" s="107">
        <v>11.431883437213751</v>
      </c>
      <c r="X185" s="107">
        <v>0.57928669387975518</v>
      </c>
    </row>
    <row r="186" spans="1:24" x14ac:dyDescent="0.2">
      <c r="C186" s="54" t="s">
        <v>91</v>
      </c>
      <c r="D186" s="86">
        <v>85.333332999999996</v>
      </c>
      <c r="E186" s="87">
        <v>57</v>
      </c>
      <c r="F186" s="87">
        <v>57.888888999999999</v>
      </c>
      <c r="G186" s="88"/>
      <c r="H186" s="89">
        <f t="shared" si="96"/>
        <v>66.740740666666667</v>
      </c>
      <c r="I186" s="89">
        <f t="shared" si="92"/>
        <v>16.107789984002313</v>
      </c>
      <c r="J186" s="101">
        <v>1.3333330000000001</v>
      </c>
      <c r="K186" s="102">
        <v>0.44444400000000001</v>
      </c>
      <c r="L186" s="102">
        <v>0.222222</v>
      </c>
      <c r="M186" s="103"/>
      <c r="N186" s="101">
        <f t="shared" si="93"/>
        <v>1.5624996154785142</v>
      </c>
      <c r="O186" s="102">
        <f t="shared" si="94"/>
        <v>0.77972631578947371</v>
      </c>
      <c r="P186" s="102">
        <f t="shared" si="95"/>
        <v>0.38387677469505416</v>
      </c>
      <c r="Q186" s="103"/>
      <c r="R186" s="100">
        <f t="shared" si="97"/>
        <v>0.90870090198768072</v>
      </c>
      <c r="S186" s="100">
        <f t="shared" si="98"/>
        <v>0.59980312029687499</v>
      </c>
    </row>
    <row r="187" spans="1:24" x14ac:dyDescent="0.2">
      <c r="C187" s="54" t="s">
        <v>92</v>
      </c>
      <c r="D187" s="86">
        <v>128.555556</v>
      </c>
      <c r="E187" s="87">
        <v>118.444444</v>
      </c>
      <c r="F187" s="87">
        <v>125.88888900000001</v>
      </c>
      <c r="G187" s="88"/>
      <c r="H187" s="89">
        <f t="shared" si="96"/>
        <v>124.29629633333333</v>
      </c>
      <c r="I187" s="89">
        <f t="shared" si="92"/>
        <v>5.2403158321399195</v>
      </c>
      <c r="J187" s="101">
        <v>1.5555559999999999</v>
      </c>
      <c r="K187" s="102">
        <v>3.7777780000000001</v>
      </c>
      <c r="L187" s="102">
        <v>3.5555560000000002</v>
      </c>
      <c r="M187" s="103"/>
      <c r="N187" s="101">
        <f t="shared" si="93"/>
        <v>1.2100262706654235</v>
      </c>
      <c r="O187" s="102">
        <f t="shared" si="94"/>
        <v>3.1894936329812142</v>
      </c>
      <c r="P187" s="102">
        <f t="shared" si="95"/>
        <v>2.8243604564657012</v>
      </c>
      <c r="Q187" s="103"/>
      <c r="R187" s="100">
        <f t="shared" si="97"/>
        <v>2.4079601200374463</v>
      </c>
      <c r="S187" s="100">
        <f t="shared" si="98"/>
        <v>1.0533824992620349</v>
      </c>
    </row>
    <row r="188" spans="1:24" x14ac:dyDescent="0.2">
      <c r="C188" s="54" t="s">
        <v>93</v>
      </c>
      <c r="D188" s="86">
        <v>64.222222000000002</v>
      </c>
      <c r="E188" s="87">
        <v>80.222222000000002</v>
      </c>
      <c r="F188" s="87">
        <v>77.888889000000006</v>
      </c>
      <c r="G188" s="88"/>
      <c r="H188" s="89">
        <f t="shared" si="96"/>
        <v>74.111111000000008</v>
      </c>
      <c r="I188" s="89">
        <f t="shared" si="92"/>
        <v>8.6431305071115876</v>
      </c>
      <c r="J188" s="101">
        <v>0.33333299999999999</v>
      </c>
      <c r="K188" s="102">
        <v>0.66666700000000001</v>
      </c>
      <c r="L188" s="102">
        <v>0.55555600000000005</v>
      </c>
      <c r="M188" s="103"/>
      <c r="N188" s="101">
        <f t="shared" si="93"/>
        <v>0.51903062463332394</v>
      </c>
      <c r="O188" s="102">
        <f t="shared" si="94"/>
        <v>0.83102534856239696</v>
      </c>
      <c r="P188" s="102">
        <f t="shared" si="95"/>
        <v>0.71326733136481124</v>
      </c>
      <c r="Q188" s="103"/>
      <c r="R188" s="100">
        <f t="shared" si="97"/>
        <v>0.68777443485351064</v>
      </c>
      <c r="S188" s="100">
        <f t="shared" si="98"/>
        <v>0.15755187326495568</v>
      </c>
    </row>
    <row r="189" spans="1:24" x14ac:dyDescent="0.2">
      <c r="C189" s="54" t="s">
        <v>94</v>
      </c>
      <c r="D189" s="86">
        <v>72.111110999999994</v>
      </c>
      <c r="E189" s="87">
        <v>81.333332999999996</v>
      </c>
      <c r="F189" s="87">
        <v>85</v>
      </c>
      <c r="G189" s="88"/>
      <c r="H189" s="89">
        <f t="shared" si="96"/>
        <v>79.481481333333321</v>
      </c>
      <c r="I189" s="89">
        <f t="shared" si="92"/>
        <v>6.6409999894656204</v>
      </c>
      <c r="J189" s="101">
        <v>0.33333299999999999</v>
      </c>
      <c r="K189" s="102">
        <v>1</v>
      </c>
      <c r="L189" s="102">
        <v>1</v>
      </c>
      <c r="M189" s="103"/>
      <c r="N189" s="101">
        <f t="shared" si="93"/>
        <v>0.46224915325462124</v>
      </c>
      <c r="O189" s="102">
        <f t="shared" si="94"/>
        <v>1.2295082017602796</v>
      </c>
      <c r="P189" s="102">
        <f t="shared" si="95"/>
        <v>1.1764705882352942</v>
      </c>
      <c r="Q189" s="103"/>
      <c r="R189" s="100">
        <f t="shared" si="97"/>
        <v>0.95607598108339842</v>
      </c>
      <c r="S189" s="100">
        <f t="shared" si="98"/>
        <v>0.42848798002357164</v>
      </c>
    </row>
    <row r="190" spans="1:24" x14ac:dyDescent="0.2">
      <c r="C190" s="54" t="s">
        <v>95</v>
      </c>
      <c r="D190" s="86">
        <v>86.777777999999998</v>
      </c>
      <c r="E190" s="87">
        <v>111.777778</v>
      </c>
      <c r="F190" s="87">
        <v>86.222222000000002</v>
      </c>
      <c r="G190" s="88"/>
      <c r="H190" s="89">
        <f t="shared" si="96"/>
        <v>94.925926000000004</v>
      </c>
      <c r="I190" s="89">
        <f t="shared" si="92"/>
        <v>14.596775242830521</v>
      </c>
      <c r="J190" s="101">
        <v>1.2222219999999999</v>
      </c>
      <c r="K190" s="102">
        <v>2.2222219999999999</v>
      </c>
      <c r="L190" s="102">
        <v>1.5555559999999999</v>
      </c>
      <c r="M190" s="103"/>
      <c r="N190" s="101">
        <f t="shared" si="93"/>
        <v>1.4084504445366186</v>
      </c>
      <c r="O190" s="102">
        <f t="shared" si="94"/>
        <v>1.9880713678169557</v>
      </c>
      <c r="P190" s="102">
        <f t="shared" si="95"/>
        <v>1.8041242314539283</v>
      </c>
      <c r="Q190" s="103"/>
      <c r="R190" s="100">
        <f t="shared" si="97"/>
        <v>1.7335486812691674</v>
      </c>
      <c r="S190" s="100">
        <f t="shared" si="98"/>
        <v>0.29618538939150757</v>
      </c>
    </row>
    <row r="191" spans="1:24" x14ac:dyDescent="0.2">
      <c r="C191" s="54" t="s">
        <v>96</v>
      </c>
      <c r="D191" s="86">
        <v>103.88888900000001</v>
      </c>
      <c r="E191" s="87">
        <v>75.222222000000002</v>
      </c>
      <c r="F191" s="87">
        <v>82.444444000000004</v>
      </c>
      <c r="G191" s="88"/>
      <c r="H191" s="89">
        <f t="shared" si="96"/>
        <v>87.185185000000004</v>
      </c>
      <c r="I191" s="89">
        <f t="shared" si="92"/>
        <v>14.909742390263888</v>
      </c>
      <c r="J191" s="101">
        <v>0.55555600000000005</v>
      </c>
      <c r="K191" s="102">
        <v>0</v>
      </c>
      <c r="L191" s="102">
        <v>0.222222</v>
      </c>
      <c r="M191" s="103"/>
      <c r="N191" s="101">
        <f t="shared" si="93"/>
        <v>0.53475978552432113</v>
      </c>
      <c r="O191" s="102">
        <f t="shared" si="94"/>
        <v>0</v>
      </c>
      <c r="P191" s="102">
        <f t="shared" si="95"/>
        <v>0.26954151088701622</v>
      </c>
      <c r="Q191" s="103"/>
      <c r="R191" s="100">
        <f t="shared" si="97"/>
        <v>0.26810043213711249</v>
      </c>
      <c r="S191" s="100">
        <f t="shared" si="98"/>
        <v>0.26738280532688907</v>
      </c>
    </row>
    <row r="192" spans="1:24" ht="16" thickBot="1" x14ac:dyDescent="0.25">
      <c r="C192" s="55" t="s">
        <v>102</v>
      </c>
      <c r="D192" s="90">
        <v>73.444444000000004</v>
      </c>
      <c r="E192" s="91">
        <v>70.666667000000004</v>
      </c>
      <c r="F192" s="91">
        <v>68.444444000000004</v>
      </c>
      <c r="G192" s="92"/>
      <c r="H192" s="93">
        <f t="shared" si="96"/>
        <v>70.851851666666661</v>
      </c>
      <c r="I192" s="93">
        <f t="shared" si="92"/>
        <v>2.5051387228208206</v>
      </c>
      <c r="J192" s="104">
        <v>0</v>
      </c>
      <c r="K192" s="105">
        <v>0.111111</v>
      </c>
      <c r="L192" s="105">
        <v>0.111111</v>
      </c>
      <c r="M192" s="106"/>
      <c r="N192" s="104">
        <f t="shared" si="93"/>
        <v>0</v>
      </c>
      <c r="O192" s="105">
        <f t="shared" si="94"/>
        <v>0.15723254642814835</v>
      </c>
      <c r="P192" s="105">
        <f t="shared" si="95"/>
        <v>0.1623375010541396</v>
      </c>
      <c r="Q192" s="106"/>
      <c r="R192" s="107">
        <f t="shared" si="97"/>
        <v>0.10652334916076266</v>
      </c>
      <c r="S192" s="107">
        <f t="shared" si="98"/>
        <v>9.2287231390657018E-2</v>
      </c>
    </row>
    <row r="193" spans="1:19" x14ac:dyDescent="0.2">
      <c r="C193" s="108" t="s">
        <v>103</v>
      </c>
      <c r="D193" s="86">
        <v>90.777777999999998</v>
      </c>
      <c r="E193" s="87">
        <v>90.222222000000002</v>
      </c>
      <c r="F193" s="87">
        <v>98.222222000000002</v>
      </c>
      <c r="G193" s="88"/>
      <c r="H193" s="89">
        <f t="shared" ref="H193:H196" si="99">AVERAGE(D193:F193)</f>
        <v>93.074073999999996</v>
      </c>
      <c r="I193" s="89">
        <f t="shared" ref="I193:I196" si="100">STDEV(D193:F193)</f>
        <v>4.4670719145444719</v>
      </c>
      <c r="J193" s="101">
        <v>0.77777799999999997</v>
      </c>
      <c r="K193" s="102">
        <v>1.3333330000000001</v>
      </c>
      <c r="L193" s="102">
        <v>1.7777780000000001</v>
      </c>
      <c r="M193" s="103"/>
      <c r="N193" s="101">
        <f t="shared" ref="N193:N196" si="101">(J193/D193)*100</f>
        <v>0.85679338835546281</v>
      </c>
      <c r="O193" s="102">
        <f t="shared" ref="O193:O196" si="102">(K193/E193)*100</f>
        <v>1.4778321464971236</v>
      </c>
      <c r="P193" s="102">
        <f t="shared" ref="P193:P196" si="103">(L193/F193)*100</f>
        <v>1.8099549814704865</v>
      </c>
      <c r="Q193" s="103"/>
      <c r="R193" s="100">
        <f t="shared" ref="R193:R196" si="104">AVERAGE(N193:P193)</f>
        <v>1.3815268387743576</v>
      </c>
      <c r="S193" s="100">
        <f t="shared" ref="S193:S196" si="105">STDEV(N193:P193)</f>
        <v>0.48382361441859706</v>
      </c>
    </row>
    <row r="194" spans="1:19" x14ac:dyDescent="0.2">
      <c r="C194" s="54" t="s">
        <v>104</v>
      </c>
      <c r="D194" s="86">
        <v>119.777778</v>
      </c>
      <c r="E194" s="87">
        <v>110.11111099999999</v>
      </c>
      <c r="F194" s="87">
        <v>109.222222</v>
      </c>
      <c r="G194" s="88"/>
      <c r="H194" s="89">
        <f t="shared" si="99"/>
        <v>113.037037</v>
      </c>
      <c r="I194" s="89">
        <f t="shared" si="100"/>
        <v>5.8545471930279112</v>
      </c>
      <c r="J194" s="101">
        <v>12</v>
      </c>
      <c r="K194" s="102">
        <v>11.222222</v>
      </c>
      <c r="L194" s="102">
        <v>12.777778</v>
      </c>
      <c r="M194" s="103"/>
      <c r="N194" s="101">
        <f t="shared" si="101"/>
        <v>10.018552857108437</v>
      </c>
      <c r="O194" s="102">
        <f t="shared" si="102"/>
        <v>10.19172533823585</v>
      </c>
      <c r="P194" s="102">
        <f t="shared" si="103"/>
        <v>11.69888120386344</v>
      </c>
      <c r="Q194" s="103"/>
      <c r="R194" s="100">
        <f t="shared" si="104"/>
        <v>10.636386466402575</v>
      </c>
      <c r="S194" s="100">
        <f t="shared" si="105"/>
        <v>0.92421235514570954</v>
      </c>
    </row>
    <row r="195" spans="1:19" x14ac:dyDescent="0.2">
      <c r="C195" s="54" t="s">
        <v>105</v>
      </c>
      <c r="D195" s="86">
        <v>119.666667</v>
      </c>
      <c r="E195" s="87">
        <v>110</v>
      </c>
      <c r="F195" s="87">
        <v>119.777778</v>
      </c>
      <c r="G195" s="88"/>
      <c r="H195" s="89">
        <f t="shared" si="99"/>
        <v>116.48148166666668</v>
      </c>
      <c r="I195" s="89">
        <f t="shared" si="100"/>
        <v>5.6134026989057482</v>
      </c>
      <c r="J195" s="101">
        <v>9.2222220000000004</v>
      </c>
      <c r="K195" s="102">
        <v>6.8888889999999998</v>
      </c>
      <c r="L195" s="102">
        <v>8.7777779999999996</v>
      </c>
      <c r="M195" s="103"/>
      <c r="N195" s="101">
        <f t="shared" si="101"/>
        <v>7.7065921790902729</v>
      </c>
      <c r="O195" s="102">
        <f t="shared" si="102"/>
        <v>6.2626263636363628</v>
      </c>
      <c r="P195" s="102">
        <f t="shared" si="103"/>
        <v>7.3283860717469649</v>
      </c>
      <c r="Q195" s="103"/>
      <c r="R195" s="100">
        <f t="shared" si="104"/>
        <v>7.0992015381578675</v>
      </c>
      <c r="S195" s="100">
        <f t="shared" si="105"/>
        <v>0.74876797599604128</v>
      </c>
    </row>
    <row r="196" spans="1:19" ht="16" thickBot="1" x14ac:dyDescent="0.25">
      <c r="C196" s="55" t="s">
        <v>106</v>
      </c>
      <c r="D196" s="90">
        <v>125.444444</v>
      </c>
      <c r="E196" s="91">
        <v>119.444444</v>
      </c>
      <c r="F196" s="91">
        <v>108.222222</v>
      </c>
      <c r="G196" s="92"/>
      <c r="H196" s="93">
        <f t="shared" si="99"/>
        <v>117.70370333333334</v>
      </c>
      <c r="I196" s="93">
        <f t="shared" si="100"/>
        <v>8.7420744795363845</v>
      </c>
      <c r="J196" s="104">
        <v>14.666667</v>
      </c>
      <c r="K196" s="105">
        <v>14</v>
      </c>
      <c r="L196" s="105">
        <v>11.777778</v>
      </c>
      <c r="M196" s="106"/>
      <c r="N196" s="104">
        <f t="shared" si="101"/>
        <v>11.691762928934502</v>
      </c>
      <c r="O196" s="105">
        <f t="shared" si="102"/>
        <v>11.720930276170902</v>
      </c>
      <c r="P196" s="105">
        <f t="shared" si="103"/>
        <v>10.882957106535846</v>
      </c>
      <c r="Q196" s="106"/>
      <c r="R196" s="107">
        <f t="shared" si="104"/>
        <v>11.431883437213751</v>
      </c>
      <c r="S196" s="107">
        <f t="shared" si="105"/>
        <v>0.47560779106300682</v>
      </c>
    </row>
    <row r="198" spans="1:19" ht="16" thickBot="1" x14ac:dyDescent="0.25"/>
    <row r="199" spans="1:19" ht="16" thickBot="1" x14ac:dyDescent="0.25">
      <c r="A199" t="s">
        <v>116</v>
      </c>
      <c r="C199" s="47" t="s">
        <v>85</v>
      </c>
      <c r="D199" s="191" t="s">
        <v>97</v>
      </c>
      <c r="E199" s="192"/>
      <c r="F199" s="192"/>
      <c r="G199" s="193"/>
      <c r="H199" s="94" t="s">
        <v>98</v>
      </c>
      <c r="I199" s="95" t="s">
        <v>99</v>
      </c>
      <c r="J199" s="176" t="s">
        <v>101</v>
      </c>
      <c r="K199" s="177"/>
      <c r="L199" s="177"/>
      <c r="M199" s="178"/>
      <c r="N199" s="176" t="s">
        <v>100</v>
      </c>
      <c r="O199" s="177"/>
      <c r="P199" s="177"/>
      <c r="Q199" s="178"/>
      <c r="R199" s="96" t="s">
        <v>98</v>
      </c>
      <c r="S199" s="96" t="s">
        <v>99</v>
      </c>
    </row>
    <row r="200" spans="1:19" x14ac:dyDescent="0.2">
      <c r="A200">
        <v>20190128</v>
      </c>
      <c r="C200" s="108" t="s">
        <v>86</v>
      </c>
      <c r="D200" s="82">
        <v>74.888889000000006</v>
      </c>
      <c r="E200" s="83">
        <v>79</v>
      </c>
      <c r="F200" s="83">
        <v>51.444443999999997</v>
      </c>
      <c r="G200" s="84"/>
      <c r="H200" s="85">
        <f>AVERAGE(D200:F200)</f>
        <v>68.444444333333337</v>
      </c>
      <c r="I200" s="85">
        <f t="shared" ref="I200:I211" si="106">STDEV(D200:F200)</f>
        <v>14.865238542101478</v>
      </c>
      <c r="J200" s="97">
        <v>12.222222</v>
      </c>
      <c r="K200" s="98">
        <v>13.222222</v>
      </c>
      <c r="L200" s="98">
        <v>9.7777779999999996</v>
      </c>
      <c r="M200" s="99"/>
      <c r="N200" s="97">
        <f t="shared" ref="N200:N211" si="107">(J200/D200)*100</f>
        <v>16.320474456497809</v>
      </c>
      <c r="O200" s="98">
        <f t="shared" ref="O200:O211" si="108">(K200/E200)*100</f>
        <v>16.73698987341772</v>
      </c>
      <c r="P200" s="98">
        <f t="shared" ref="P200:P211" si="109">(L200/F200)*100</f>
        <v>19.006480077809766</v>
      </c>
      <c r="Q200" s="99"/>
      <c r="R200" s="115">
        <f>AVERAGE(N200:P200)</f>
        <v>17.354648135908434</v>
      </c>
      <c r="S200" s="115">
        <f>STDEV(N200:P200)</f>
        <v>1.4456081233678582</v>
      </c>
    </row>
    <row r="201" spans="1:19" ht="16" thickBot="1" x14ac:dyDescent="0.25">
      <c r="A201" t="s">
        <v>62</v>
      </c>
      <c r="C201" s="55" t="s">
        <v>87</v>
      </c>
      <c r="D201" s="90">
        <v>72.222222000000002</v>
      </c>
      <c r="E201" s="91">
        <v>80</v>
      </c>
      <c r="F201" s="91">
        <v>47.333333000000003</v>
      </c>
      <c r="G201" s="92"/>
      <c r="H201" s="93">
        <f t="shared" ref="H201:H211" si="110">AVERAGE(D201:F201)</f>
        <v>66.518518333333333</v>
      </c>
      <c r="I201" s="93">
        <f t="shared" si="106"/>
        <v>17.063908106295059</v>
      </c>
      <c r="J201" s="104">
        <v>11.666667</v>
      </c>
      <c r="K201" s="105">
        <v>12.888889000000001</v>
      </c>
      <c r="L201" s="105">
        <v>7.6666670000000003</v>
      </c>
      <c r="M201" s="106"/>
      <c r="N201" s="104">
        <f t="shared" si="107"/>
        <v>16.153846665088757</v>
      </c>
      <c r="O201" s="105">
        <f t="shared" si="108"/>
        <v>16.11111125</v>
      </c>
      <c r="P201" s="105">
        <f t="shared" si="109"/>
        <v>16.197183916881578</v>
      </c>
      <c r="Q201" s="106"/>
      <c r="R201" s="107">
        <f t="shared" ref="R201:R211" si="111">AVERAGE(N201:P201)</f>
        <v>16.154047277323446</v>
      </c>
      <c r="S201" s="107">
        <f t="shared" ref="S201:S211" si="112">STDEV(N201:P201)</f>
        <v>4.3036684119228681E-2</v>
      </c>
    </row>
    <row r="202" spans="1:19" x14ac:dyDescent="0.2">
      <c r="C202" s="54" t="s">
        <v>88</v>
      </c>
      <c r="D202" s="86">
        <v>79.777777999999998</v>
      </c>
      <c r="E202" s="87">
        <v>81.333332999999996</v>
      </c>
      <c r="F202" s="87">
        <v>63.888888999999999</v>
      </c>
      <c r="G202" s="88"/>
      <c r="H202" s="89">
        <f t="shared" si="110"/>
        <v>75</v>
      </c>
      <c r="I202" s="89">
        <f t="shared" si="106"/>
        <v>9.6538867084840749</v>
      </c>
      <c r="J202" s="101">
        <v>2.4444439999999998</v>
      </c>
      <c r="K202" s="102">
        <v>1.5555559999999999</v>
      </c>
      <c r="L202" s="102">
        <v>1.2222219999999999</v>
      </c>
      <c r="M202" s="103"/>
      <c r="N202" s="101">
        <f t="shared" si="107"/>
        <v>3.0640662867296204</v>
      </c>
      <c r="O202" s="102">
        <f t="shared" si="108"/>
        <v>1.9125688602974134</v>
      </c>
      <c r="P202" s="102">
        <f t="shared" si="109"/>
        <v>1.913043127107751</v>
      </c>
      <c r="Q202" s="103"/>
      <c r="R202" s="100">
        <f t="shared" si="111"/>
        <v>2.296559424711595</v>
      </c>
      <c r="S202" s="100">
        <f t="shared" si="112"/>
        <v>0.66468048238670241</v>
      </c>
    </row>
    <row r="203" spans="1:19" x14ac:dyDescent="0.2">
      <c r="C203" s="54" t="s">
        <v>89</v>
      </c>
      <c r="D203" s="86">
        <v>63.777777999999998</v>
      </c>
      <c r="E203" s="87">
        <v>93.333332999999996</v>
      </c>
      <c r="F203" s="87">
        <v>39.666666999999997</v>
      </c>
      <c r="G203" s="88"/>
      <c r="H203" s="89">
        <f t="shared" si="110"/>
        <v>65.592592666666661</v>
      </c>
      <c r="I203" s="89">
        <f t="shared" si="106"/>
        <v>26.879321496173418</v>
      </c>
      <c r="J203" s="101">
        <v>0.77777799999999997</v>
      </c>
      <c r="K203" s="102">
        <v>2.8888889999999998</v>
      </c>
      <c r="L203" s="102">
        <v>0.66666700000000001</v>
      </c>
      <c r="M203" s="103"/>
      <c r="N203" s="101">
        <f t="shared" si="107"/>
        <v>1.2195125393048343</v>
      </c>
      <c r="O203" s="102">
        <f t="shared" si="108"/>
        <v>3.0952382253401365</v>
      </c>
      <c r="P203" s="102">
        <f t="shared" si="109"/>
        <v>1.6806730951203945</v>
      </c>
      <c r="Q203" s="103"/>
      <c r="R203" s="100">
        <f t="shared" si="111"/>
        <v>1.9984746199217884</v>
      </c>
      <c r="S203" s="100">
        <f t="shared" si="112"/>
        <v>0.97741243556019908</v>
      </c>
    </row>
    <row r="204" spans="1:19" x14ac:dyDescent="0.2">
      <c r="C204" s="54" t="s">
        <v>90</v>
      </c>
      <c r="D204" s="86">
        <v>14.555555999999999</v>
      </c>
      <c r="E204" s="87">
        <v>17.444444000000001</v>
      </c>
      <c r="F204" s="87">
        <v>12.555555999999999</v>
      </c>
      <c r="G204" s="88"/>
      <c r="H204" s="89">
        <f t="shared" si="110"/>
        <v>14.851851999999999</v>
      </c>
      <c r="I204" s="89">
        <f t="shared" si="106"/>
        <v>2.4578750901638702</v>
      </c>
      <c r="J204" s="101">
        <v>0</v>
      </c>
      <c r="K204" s="102">
        <v>0.88888900000000004</v>
      </c>
      <c r="L204" s="102">
        <v>0.33333299999999999</v>
      </c>
      <c r="M204" s="103"/>
      <c r="N204" s="101">
        <f t="shared" si="107"/>
        <v>0</v>
      </c>
      <c r="O204" s="102">
        <f t="shared" si="108"/>
        <v>5.0955421680392909</v>
      </c>
      <c r="P204" s="102">
        <f t="shared" si="109"/>
        <v>2.6548645077924071</v>
      </c>
      <c r="Q204" s="103"/>
      <c r="R204" s="100">
        <f t="shared" si="111"/>
        <v>2.5834688919438995</v>
      </c>
      <c r="S204" s="100">
        <f t="shared" si="112"/>
        <v>2.5485212373135981</v>
      </c>
    </row>
    <row r="205" spans="1:19" x14ac:dyDescent="0.2">
      <c r="C205" s="54" t="s">
        <v>91</v>
      </c>
      <c r="D205" s="86">
        <v>69.666667000000004</v>
      </c>
      <c r="E205" s="87">
        <v>75.555555999999996</v>
      </c>
      <c r="F205" s="87">
        <v>47.666666999999997</v>
      </c>
      <c r="G205" s="88"/>
      <c r="H205" s="89">
        <f t="shared" si="110"/>
        <v>64.296296666666663</v>
      </c>
      <c r="I205" s="89">
        <f t="shared" si="106"/>
        <v>14.699598312588078</v>
      </c>
      <c r="J205" s="101">
        <v>1.111111</v>
      </c>
      <c r="K205" s="102">
        <v>1.4444440000000001</v>
      </c>
      <c r="L205" s="102">
        <v>0.77777799999999997</v>
      </c>
      <c r="M205" s="103"/>
      <c r="N205" s="101">
        <f t="shared" si="107"/>
        <v>1.5948961646177218</v>
      </c>
      <c r="O205" s="102">
        <f t="shared" si="108"/>
        <v>1.9117641064013879</v>
      </c>
      <c r="P205" s="102">
        <f t="shared" si="109"/>
        <v>1.6317020864915939</v>
      </c>
      <c r="Q205" s="103"/>
      <c r="R205" s="100">
        <f t="shared" si="111"/>
        <v>1.7127874525035678</v>
      </c>
      <c r="S205" s="100">
        <f t="shared" si="112"/>
        <v>0.17329873216075775</v>
      </c>
    </row>
    <row r="206" spans="1:19" x14ac:dyDescent="0.2">
      <c r="C206" s="54" t="s">
        <v>92</v>
      </c>
      <c r="D206" s="86">
        <v>71.444444000000004</v>
      </c>
      <c r="E206" s="87">
        <v>84.444444000000004</v>
      </c>
      <c r="F206" s="87">
        <v>96</v>
      </c>
      <c r="G206" s="88"/>
      <c r="H206" s="89">
        <f t="shared" si="110"/>
        <v>83.96296266666667</v>
      </c>
      <c r="I206" s="89">
        <f t="shared" si="106"/>
        <v>12.284856565017167</v>
      </c>
      <c r="J206" s="101">
        <v>0.66666700000000001</v>
      </c>
      <c r="K206" s="102">
        <v>0.66666700000000001</v>
      </c>
      <c r="L206" s="102">
        <v>0.88888900000000004</v>
      </c>
      <c r="M206" s="103"/>
      <c r="N206" s="101">
        <f t="shared" si="107"/>
        <v>0.93312644437403702</v>
      </c>
      <c r="O206" s="102">
        <f t="shared" si="108"/>
        <v>0.78947408310249512</v>
      </c>
      <c r="P206" s="102">
        <f t="shared" si="109"/>
        <v>0.9259260416666667</v>
      </c>
      <c r="Q206" s="103"/>
      <c r="R206" s="100">
        <f t="shared" si="111"/>
        <v>0.88284218971439954</v>
      </c>
      <c r="S206" s="100">
        <f t="shared" si="112"/>
        <v>8.0939260862736132E-2</v>
      </c>
    </row>
    <row r="207" spans="1:19" x14ac:dyDescent="0.2">
      <c r="C207" s="54" t="s">
        <v>93</v>
      </c>
      <c r="D207" s="86">
        <v>51</v>
      </c>
      <c r="E207" s="87">
        <v>30.777778000000001</v>
      </c>
      <c r="F207" s="87">
        <v>61.222222000000002</v>
      </c>
      <c r="G207" s="88"/>
      <c r="H207" s="89">
        <f t="shared" si="110"/>
        <v>47.666666666666664</v>
      </c>
      <c r="I207" s="89">
        <f t="shared" si="106"/>
        <v>15.493526904827627</v>
      </c>
      <c r="J207" s="101">
        <v>0.44444400000000001</v>
      </c>
      <c r="K207" s="102">
        <v>0.44444400000000001</v>
      </c>
      <c r="L207" s="102">
        <v>0.77777799999999997</v>
      </c>
      <c r="M207" s="103"/>
      <c r="N207" s="101">
        <f t="shared" si="107"/>
        <v>0.87145882352941184</v>
      </c>
      <c r="O207" s="102">
        <f t="shared" si="108"/>
        <v>1.4440418668300226</v>
      </c>
      <c r="P207" s="102">
        <f t="shared" si="109"/>
        <v>1.270417790455237</v>
      </c>
      <c r="Q207" s="103"/>
      <c r="R207" s="100">
        <f t="shared" si="111"/>
        <v>1.1953061602715571</v>
      </c>
      <c r="S207" s="100">
        <f t="shared" si="112"/>
        <v>0.29358840765684979</v>
      </c>
    </row>
    <row r="208" spans="1:19" x14ac:dyDescent="0.2">
      <c r="C208" s="54" t="s">
        <v>94</v>
      </c>
      <c r="D208" s="86">
        <v>42.777777999999998</v>
      </c>
      <c r="E208" s="87">
        <v>58.555556000000003</v>
      </c>
      <c r="F208" s="87">
        <v>33.666666999999997</v>
      </c>
      <c r="G208" s="88"/>
      <c r="H208" s="89">
        <f t="shared" si="110"/>
        <v>45.000000333333332</v>
      </c>
      <c r="I208" s="89">
        <f t="shared" si="106"/>
        <v>12.592374795393228</v>
      </c>
      <c r="J208" s="101">
        <v>1.3333330000000001</v>
      </c>
      <c r="K208" s="102">
        <v>0.88888900000000004</v>
      </c>
      <c r="L208" s="102">
        <v>0.77777799999999997</v>
      </c>
      <c r="M208" s="103"/>
      <c r="N208" s="101">
        <f t="shared" si="107"/>
        <v>3.1168823214707415</v>
      </c>
      <c r="O208" s="102">
        <f t="shared" si="108"/>
        <v>1.5180267436961916</v>
      </c>
      <c r="P208" s="102">
        <f t="shared" si="109"/>
        <v>2.3102316602947361</v>
      </c>
      <c r="Q208" s="103"/>
      <c r="R208" s="100">
        <f t="shared" si="111"/>
        <v>2.3150469084872234</v>
      </c>
      <c r="S208" s="100">
        <f t="shared" si="112"/>
        <v>0.79943866531871199</v>
      </c>
    </row>
    <row r="209" spans="3:19" x14ac:dyDescent="0.2">
      <c r="C209" s="54" t="s">
        <v>95</v>
      </c>
      <c r="D209" s="86">
        <v>44.444443999999997</v>
      </c>
      <c r="E209" s="87">
        <v>32.888888999999999</v>
      </c>
      <c r="F209" s="87">
        <v>28</v>
      </c>
      <c r="G209" s="88"/>
      <c r="H209" s="89">
        <f t="shared" si="110"/>
        <v>35.111111000000001</v>
      </c>
      <c r="I209" s="89">
        <f t="shared" si="106"/>
        <v>8.444444184210516</v>
      </c>
      <c r="J209" s="101">
        <v>1.5555559999999999</v>
      </c>
      <c r="K209" s="102">
        <v>0.55555600000000005</v>
      </c>
      <c r="L209" s="102">
        <v>1.4444440000000001</v>
      </c>
      <c r="M209" s="103"/>
      <c r="N209" s="101">
        <f t="shared" si="107"/>
        <v>3.5000010350000101</v>
      </c>
      <c r="O209" s="102">
        <f t="shared" si="108"/>
        <v>1.6891905348338159</v>
      </c>
      <c r="P209" s="102">
        <f t="shared" si="109"/>
        <v>5.158728571428572</v>
      </c>
      <c r="Q209" s="103"/>
      <c r="R209" s="100">
        <f t="shared" si="111"/>
        <v>3.4493067137541327</v>
      </c>
      <c r="S209" s="100">
        <f t="shared" si="112"/>
        <v>1.7353244602953604</v>
      </c>
    </row>
    <row r="210" spans="3:19" x14ac:dyDescent="0.2">
      <c r="C210" s="54" t="s">
        <v>96</v>
      </c>
      <c r="D210" s="86">
        <v>75.555555999999996</v>
      </c>
      <c r="E210" s="87">
        <v>41</v>
      </c>
      <c r="F210" s="87">
        <v>23.777778000000001</v>
      </c>
      <c r="G210" s="88"/>
      <c r="H210" s="89">
        <f t="shared" si="110"/>
        <v>46.777778000000005</v>
      </c>
      <c r="I210" s="89">
        <f t="shared" si="106"/>
        <v>26.368003576632098</v>
      </c>
      <c r="J210" s="101">
        <v>0.77777799999999997</v>
      </c>
      <c r="K210" s="102">
        <v>0.222222</v>
      </c>
      <c r="L210" s="102">
        <v>0.222222</v>
      </c>
      <c r="M210" s="103"/>
      <c r="N210" s="101">
        <f t="shared" si="107"/>
        <v>1.0294120527681643</v>
      </c>
      <c r="O210" s="102">
        <f t="shared" si="108"/>
        <v>0.5420048780487805</v>
      </c>
      <c r="P210" s="102">
        <f t="shared" si="109"/>
        <v>0.93457849593851872</v>
      </c>
      <c r="Q210" s="103"/>
      <c r="R210" s="100">
        <f t="shared" si="111"/>
        <v>0.83533180891848779</v>
      </c>
      <c r="S210" s="100">
        <f t="shared" si="112"/>
        <v>0.25841607371702369</v>
      </c>
    </row>
    <row r="211" spans="3:19" ht="16" thickBot="1" x14ac:dyDescent="0.25">
      <c r="C211" s="55" t="s">
        <v>102</v>
      </c>
      <c r="D211" s="90">
        <v>30.222221999999999</v>
      </c>
      <c r="E211" s="91">
        <v>35</v>
      </c>
      <c r="F211" s="91">
        <v>13</v>
      </c>
      <c r="G211" s="92"/>
      <c r="H211" s="93">
        <f t="shared" si="110"/>
        <v>26.074074</v>
      </c>
      <c r="I211" s="93">
        <f t="shared" si="106"/>
        <v>11.571747874561902</v>
      </c>
      <c r="J211" s="104">
        <v>0.33333299999999999</v>
      </c>
      <c r="K211" s="105">
        <v>0.222222</v>
      </c>
      <c r="L211" s="105">
        <v>0</v>
      </c>
      <c r="M211" s="106"/>
      <c r="N211" s="104">
        <f t="shared" si="107"/>
        <v>1.1029400816392654</v>
      </c>
      <c r="O211" s="105">
        <f t="shared" si="108"/>
        <v>0.63492000000000004</v>
      </c>
      <c r="P211" s="105">
        <f t="shared" si="109"/>
        <v>0</v>
      </c>
      <c r="Q211" s="106"/>
      <c r="R211" s="107">
        <f t="shared" si="111"/>
        <v>0.57928669387975518</v>
      </c>
      <c r="S211" s="107">
        <f t="shared" si="112"/>
        <v>0.55357068607722437</v>
      </c>
    </row>
    <row r="212" spans="3:19" x14ac:dyDescent="0.2">
      <c r="C212" s="108" t="s">
        <v>103</v>
      </c>
      <c r="D212" s="86">
        <v>43.888888999999999</v>
      </c>
      <c r="E212" s="87">
        <v>40.333333000000003</v>
      </c>
      <c r="F212" s="87">
        <v>28.444444000000001</v>
      </c>
      <c r="G212" s="88"/>
      <c r="H212" s="89">
        <f t="shared" ref="H212:H215" si="113">AVERAGE(D212:F212)</f>
        <v>37.555555333333338</v>
      </c>
      <c r="I212" s="89">
        <f t="shared" ref="I212:I215" si="114">STDEV(D212:F212)</f>
        <v>8.0882480744336949</v>
      </c>
      <c r="J212" s="101">
        <v>0.88888900000000004</v>
      </c>
      <c r="K212" s="102">
        <v>0.88888900000000004</v>
      </c>
      <c r="L212" s="102">
        <v>0.88888900000000004</v>
      </c>
      <c r="M212" s="103"/>
      <c r="N212" s="101">
        <v>3.1168823214707415</v>
      </c>
      <c r="O212" s="102">
        <v>1.5180267436961916</v>
      </c>
      <c r="P212" s="102">
        <v>2.3102316602947361</v>
      </c>
      <c r="Q212" s="103"/>
      <c r="R212" s="100">
        <v>2.3150469084872234</v>
      </c>
      <c r="S212" s="100">
        <v>0.79943866531871199</v>
      </c>
    </row>
    <row r="213" spans="3:19" x14ac:dyDescent="0.2">
      <c r="C213" s="54" t="s">
        <v>104</v>
      </c>
      <c r="D213" s="86">
        <v>102.555556</v>
      </c>
      <c r="E213" s="87">
        <v>82.555555999999996</v>
      </c>
      <c r="F213" s="87">
        <v>73.777777999999998</v>
      </c>
      <c r="G213" s="88"/>
      <c r="H213" s="89">
        <f t="shared" si="113"/>
        <v>86.296296666666663</v>
      </c>
      <c r="I213" s="89">
        <f t="shared" si="114"/>
        <v>14.749067163917848</v>
      </c>
      <c r="J213" s="101">
        <v>9.5555559999999993</v>
      </c>
      <c r="K213" s="102">
        <v>5.7777779999999996</v>
      </c>
      <c r="L213" s="102">
        <v>7</v>
      </c>
      <c r="M213" s="103"/>
      <c r="N213" s="101">
        <v>3.5000010350000101</v>
      </c>
      <c r="O213" s="102">
        <v>1.6891905348338159</v>
      </c>
      <c r="P213" s="102">
        <v>5.158728571428572</v>
      </c>
      <c r="Q213" s="103"/>
      <c r="R213" s="100">
        <v>3.4493067137541327</v>
      </c>
      <c r="S213" s="100">
        <v>1.7353244602953604</v>
      </c>
    </row>
    <row r="214" spans="3:19" x14ac:dyDescent="0.2">
      <c r="C214" s="54" t="s">
        <v>105</v>
      </c>
      <c r="D214" s="86">
        <v>79.111110999999994</v>
      </c>
      <c r="E214" s="87">
        <v>60.333333000000003</v>
      </c>
      <c r="F214" s="87">
        <v>26</v>
      </c>
      <c r="G214" s="88"/>
      <c r="H214" s="89">
        <f t="shared" si="113"/>
        <v>55.148147999999999</v>
      </c>
      <c r="I214" s="89">
        <f t="shared" si="114"/>
        <v>26.932547884051903</v>
      </c>
      <c r="J214" s="101">
        <v>4.3333329999999997</v>
      </c>
      <c r="K214" s="102">
        <v>3.2222219999999999</v>
      </c>
      <c r="L214" s="102">
        <v>1.6666669999999999</v>
      </c>
      <c r="M214" s="103"/>
      <c r="N214" s="101">
        <v>1.0294120527681643</v>
      </c>
      <c r="O214" s="102">
        <v>0.5420048780487805</v>
      </c>
      <c r="P214" s="102">
        <v>0.93457849593851872</v>
      </c>
      <c r="Q214" s="103"/>
      <c r="R214" s="100">
        <v>0.83533180891848779</v>
      </c>
      <c r="S214" s="100">
        <v>0.25841607371702369</v>
      </c>
    </row>
    <row r="215" spans="3:19" ht="16" thickBot="1" x14ac:dyDescent="0.25">
      <c r="C215" s="55" t="s">
        <v>106</v>
      </c>
      <c r="D215" s="90">
        <v>79.333332999999996</v>
      </c>
      <c r="E215" s="91">
        <v>76.111110999999994</v>
      </c>
      <c r="F215" s="91">
        <v>58.555556000000003</v>
      </c>
      <c r="G215" s="92"/>
      <c r="H215" s="93">
        <f t="shared" si="113"/>
        <v>71.333333333333329</v>
      </c>
      <c r="I215" s="93">
        <f t="shared" si="114"/>
        <v>11.182547734729726</v>
      </c>
      <c r="J215" s="104">
        <v>8.7777779999999996</v>
      </c>
      <c r="K215" s="105">
        <v>6</v>
      </c>
      <c r="L215" s="105">
        <v>5.1111110000000002</v>
      </c>
      <c r="M215" s="106"/>
      <c r="N215" s="104">
        <v>1.1029400816392654</v>
      </c>
      <c r="O215" s="105">
        <v>0.63492000000000004</v>
      </c>
      <c r="P215" s="105">
        <v>0</v>
      </c>
      <c r="Q215" s="106"/>
      <c r="R215" s="107">
        <v>0.57928669387975518</v>
      </c>
      <c r="S215" s="107">
        <v>0.55357068607722437</v>
      </c>
    </row>
    <row r="231" spans="1:19" ht="16" thickBot="1" x14ac:dyDescent="0.25"/>
    <row r="232" spans="1:19" ht="16" thickBot="1" x14ac:dyDescent="0.25">
      <c r="A232" t="s">
        <v>46</v>
      </c>
      <c r="C232" s="47" t="s">
        <v>85</v>
      </c>
      <c r="D232" s="185" t="s">
        <v>97</v>
      </c>
      <c r="E232" s="186"/>
      <c r="F232" s="186"/>
      <c r="G232" s="187"/>
      <c r="H232" s="128" t="s">
        <v>98</v>
      </c>
      <c r="I232" s="129" t="s">
        <v>99</v>
      </c>
      <c r="J232" s="188" t="s">
        <v>101</v>
      </c>
      <c r="K232" s="189"/>
      <c r="L232" s="189"/>
      <c r="M232" s="190"/>
      <c r="N232" s="188" t="s">
        <v>100</v>
      </c>
      <c r="O232" s="189"/>
      <c r="P232" s="189"/>
      <c r="Q232" s="190"/>
      <c r="R232" s="142" t="s">
        <v>98</v>
      </c>
      <c r="S232" s="142" t="s">
        <v>99</v>
      </c>
    </row>
    <row r="233" spans="1:19" x14ac:dyDescent="0.2">
      <c r="A233">
        <v>20190205</v>
      </c>
      <c r="C233" s="108" t="s">
        <v>86</v>
      </c>
      <c r="D233" s="116">
        <v>140.33333300000001</v>
      </c>
      <c r="E233" s="117">
        <v>137.77777800000001</v>
      </c>
      <c r="F233" s="117">
        <v>121.666667</v>
      </c>
      <c r="G233" s="118"/>
      <c r="H233" s="119">
        <f>AVERAGE(D233:F233)</f>
        <v>133.25925933333335</v>
      </c>
      <c r="I233" s="119">
        <f t="shared" ref="I233:I248" si="115">STDEV(D233:F233)</f>
        <v>10.120467533402319</v>
      </c>
      <c r="J233" s="130">
        <v>24.555555999999999</v>
      </c>
      <c r="K233" s="131">
        <v>21.333333</v>
      </c>
      <c r="L233" s="131">
        <v>21.666667</v>
      </c>
      <c r="M233" s="132"/>
      <c r="N233" s="130">
        <f t="shared" ref="N233:N244" si="116">(J233/D233)*100</f>
        <v>17.498020944175821</v>
      </c>
      <c r="O233" s="131">
        <f t="shared" ref="O233:O244" si="117">(K233/E233)*100</f>
        <v>15.483870700832464</v>
      </c>
      <c r="P233" s="131">
        <f t="shared" ref="P233:P244" si="118">(L233/F233)*100</f>
        <v>17.808219403265152</v>
      </c>
      <c r="Q233" s="132"/>
      <c r="R233" s="133">
        <f>AVERAGE(N233:P233)</f>
        <v>16.930037016091145</v>
      </c>
      <c r="S233" s="133">
        <f>STDEV(N233:P233)</f>
        <v>1.2619839656457619</v>
      </c>
    </row>
    <row r="234" spans="1:19" ht="16" thickBot="1" x14ac:dyDescent="0.25">
      <c r="A234" t="s">
        <v>67</v>
      </c>
      <c r="C234" s="55" t="s">
        <v>87</v>
      </c>
      <c r="D234" s="120">
        <v>155.22222199999999</v>
      </c>
      <c r="E234" s="121">
        <v>142.66666699999999</v>
      </c>
      <c r="F234" s="121">
        <v>138</v>
      </c>
      <c r="G234" s="122"/>
      <c r="H234" s="123">
        <f t="shared" ref="H234:H248" si="119">AVERAGE(D234:F234)</f>
        <v>145.29629633333332</v>
      </c>
      <c r="I234" s="123">
        <f t="shared" si="115"/>
        <v>8.9071569806176782</v>
      </c>
      <c r="J234" s="134">
        <v>38.888888999999999</v>
      </c>
      <c r="K234" s="135">
        <v>29.888888999999999</v>
      </c>
      <c r="L234" s="135">
        <v>38.555556000000003</v>
      </c>
      <c r="M234" s="136"/>
      <c r="N234" s="134">
        <f t="shared" si="116"/>
        <v>25.053686578459111</v>
      </c>
      <c r="O234" s="135">
        <f t="shared" si="117"/>
        <v>20.950155792172534</v>
      </c>
      <c r="P234" s="135">
        <f t="shared" si="118"/>
        <v>27.938808695652178</v>
      </c>
      <c r="Q234" s="136"/>
      <c r="R234" s="137">
        <f t="shared" ref="R234:R244" si="120">AVERAGE(N234:P234)</f>
        <v>24.647550355427938</v>
      </c>
      <c r="S234" s="137">
        <f t="shared" ref="S234:S244" si="121">STDEV(N234:P234)</f>
        <v>3.5119833890655228</v>
      </c>
    </row>
    <row r="235" spans="1:19" x14ac:dyDescent="0.2">
      <c r="C235" s="54" t="s">
        <v>88</v>
      </c>
      <c r="D235" s="124"/>
      <c r="E235" s="125"/>
      <c r="F235" s="125"/>
      <c r="G235" s="126"/>
      <c r="H235" s="127"/>
      <c r="I235" s="127"/>
      <c r="J235" s="138"/>
      <c r="K235" s="139"/>
      <c r="L235" s="139"/>
      <c r="M235" s="140"/>
      <c r="N235" s="138"/>
      <c r="O235" s="139"/>
      <c r="P235" s="139"/>
      <c r="Q235" s="140"/>
      <c r="R235" s="141"/>
      <c r="S235" s="141"/>
    </row>
    <row r="236" spans="1:19" x14ac:dyDescent="0.2">
      <c r="C236" s="54" t="s">
        <v>89</v>
      </c>
      <c r="D236" s="124">
        <v>120.444444</v>
      </c>
      <c r="E236" s="125">
        <v>123.555556</v>
      </c>
      <c r="F236" s="125">
        <v>123.444444</v>
      </c>
      <c r="G236" s="126"/>
      <c r="H236" s="127">
        <f t="shared" si="119"/>
        <v>122.48148133333332</v>
      </c>
      <c r="I236" s="127">
        <f t="shared" si="115"/>
        <v>1.7650006493430319</v>
      </c>
      <c r="J236" s="138">
        <v>4.6666670000000003</v>
      </c>
      <c r="K236" s="139">
        <v>1.2222219999999999</v>
      </c>
      <c r="L236" s="139">
        <v>2.5555560000000002</v>
      </c>
      <c r="M236" s="140"/>
      <c r="N236" s="138">
        <f t="shared" si="116"/>
        <v>3.8745390364374135</v>
      </c>
      <c r="O236" s="139">
        <f t="shared" si="117"/>
        <v>0.98920844967910626</v>
      </c>
      <c r="P236" s="139">
        <f t="shared" si="118"/>
        <v>2.0702073881915655</v>
      </c>
      <c r="Q236" s="140"/>
      <c r="R236" s="141">
        <f t="shared" si="120"/>
        <v>2.3113182914360286</v>
      </c>
      <c r="S236" s="141">
        <f t="shared" si="121"/>
        <v>1.4576981853141888</v>
      </c>
    </row>
    <row r="237" spans="1:19" x14ac:dyDescent="0.2">
      <c r="C237" s="54" t="s">
        <v>90</v>
      </c>
      <c r="D237" s="124">
        <v>97.777777999999998</v>
      </c>
      <c r="E237" s="125">
        <v>88.777777999999998</v>
      </c>
      <c r="F237" s="125">
        <v>84.555555999999996</v>
      </c>
      <c r="G237" s="126"/>
      <c r="H237" s="127">
        <f t="shared" si="119"/>
        <v>90.370370666666659</v>
      </c>
      <c r="I237" s="127">
        <f t="shared" si="115"/>
        <v>6.7534474311836723</v>
      </c>
      <c r="J237" s="138">
        <v>2</v>
      </c>
      <c r="K237" s="139">
        <v>2.5555560000000002</v>
      </c>
      <c r="L237" s="139">
        <v>2.3333330000000001</v>
      </c>
      <c r="M237" s="140"/>
      <c r="N237" s="138">
        <f t="shared" si="116"/>
        <v>2.0454545408057854</v>
      </c>
      <c r="O237" s="139">
        <f t="shared" si="117"/>
        <v>2.8785987412300407</v>
      </c>
      <c r="P237" s="139">
        <f t="shared" si="118"/>
        <v>2.7595265295162865</v>
      </c>
      <c r="Q237" s="140"/>
      <c r="R237" s="141">
        <f t="shared" si="120"/>
        <v>2.561193270517371</v>
      </c>
      <c r="S237" s="141">
        <f t="shared" si="121"/>
        <v>0.45059335979793391</v>
      </c>
    </row>
    <row r="238" spans="1:19" x14ac:dyDescent="0.2">
      <c r="C238" s="54" t="s">
        <v>91</v>
      </c>
      <c r="D238" s="124">
        <v>114.444444</v>
      </c>
      <c r="E238" s="125">
        <v>106.88888900000001</v>
      </c>
      <c r="F238" s="125">
        <v>108.777778</v>
      </c>
      <c r="G238" s="126"/>
      <c r="H238" s="127">
        <f t="shared" si="119"/>
        <v>110.037037</v>
      </c>
      <c r="I238" s="127">
        <f t="shared" si="115"/>
        <v>3.9320354476170487</v>
      </c>
      <c r="J238" s="138">
        <v>3.3333330000000001</v>
      </c>
      <c r="K238" s="139">
        <v>2.1111110000000002</v>
      </c>
      <c r="L238" s="139">
        <v>3.3333330000000001</v>
      </c>
      <c r="M238" s="140"/>
      <c r="N238" s="138">
        <f t="shared" si="116"/>
        <v>2.9126210792723146</v>
      </c>
      <c r="O238" s="139">
        <f t="shared" si="117"/>
        <v>1.9750518690488026</v>
      </c>
      <c r="P238" s="139">
        <f t="shared" si="118"/>
        <v>3.0643510662628173</v>
      </c>
      <c r="Q238" s="140"/>
      <c r="R238" s="141">
        <f t="shared" si="120"/>
        <v>2.6506746715279781</v>
      </c>
      <c r="S238" s="141">
        <f t="shared" si="121"/>
        <v>0.59000434376400823</v>
      </c>
    </row>
    <row r="239" spans="1:19" x14ac:dyDescent="0.2">
      <c r="C239" s="54" t="s">
        <v>92</v>
      </c>
      <c r="D239" s="124">
        <v>132.66666699999999</v>
      </c>
      <c r="E239" s="125">
        <v>113.555556</v>
      </c>
      <c r="F239" s="125">
        <v>109.11111099999999</v>
      </c>
      <c r="G239" s="126"/>
      <c r="H239" s="127">
        <f t="shared" si="119"/>
        <v>118.44444466666666</v>
      </c>
      <c r="I239" s="127">
        <f t="shared" si="115"/>
        <v>12.515669335420309</v>
      </c>
      <c r="J239" s="138">
        <v>7.6666670000000003</v>
      </c>
      <c r="K239" s="139">
        <v>6.3333329999999997</v>
      </c>
      <c r="L239" s="139">
        <v>7.3333329999999997</v>
      </c>
      <c r="M239" s="140"/>
      <c r="N239" s="138">
        <f t="shared" si="116"/>
        <v>5.7788947090982559</v>
      </c>
      <c r="O239" s="139">
        <f t="shared" si="117"/>
        <v>5.5772990975448176</v>
      </c>
      <c r="P239" s="139">
        <f t="shared" si="118"/>
        <v>6.7209772980865345</v>
      </c>
      <c r="Q239" s="140"/>
      <c r="R239" s="141">
        <f t="shared" si="120"/>
        <v>6.0257237015765357</v>
      </c>
      <c r="S239" s="141">
        <f t="shared" si="121"/>
        <v>0.61048617530986493</v>
      </c>
    </row>
    <row r="240" spans="1:19" x14ac:dyDescent="0.2">
      <c r="C240" s="54" t="s">
        <v>93</v>
      </c>
      <c r="D240" s="124">
        <v>116.222222</v>
      </c>
      <c r="E240" s="125">
        <v>110.777778</v>
      </c>
      <c r="F240" s="125">
        <v>110.777778</v>
      </c>
      <c r="G240" s="126"/>
      <c r="H240" s="127">
        <f t="shared" si="119"/>
        <v>112.59259266666668</v>
      </c>
      <c r="I240" s="127">
        <f t="shared" si="115"/>
        <v>3.1433512089878453</v>
      </c>
      <c r="J240" s="138">
        <v>1</v>
      </c>
      <c r="K240" s="139">
        <v>1.7777780000000001</v>
      </c>
      <c r="L240" s="139">
        <v>2.5555560000000002</v>
      </c>
      <c r="M240" s="140"/>
      <c r="N240" s="138">
        <f t="shared" si="116"/>
        <v>0.86042065174076598</v>
      </c>
      <c r="O240" s="139">
        <f t="shared" si="117"/>
        <v>1.6048146407125083</v>
      </c>
      <c r="P240" s="139">
        <f t="shared" si="118"/>
        <v>2.3069211588627461</v>
      </c>
      <c r="Q240" s="140"/>
      <c r="R240" s="141">
        <f t="shared" si="120"/>
        <v>1.5907188171053399</v>
      </c>
      <c r="S240" s="141">
        <f t="shared" si="121"/>
        <v>0.72335326670888178</v>
      </c>
    </row>
    <row r="241" spans="1:19" x14ac:dyDescent="0.2">
      <c r="C241" s="54" t="s">
        <v>94</v>
      </c>
      <c r="D241" s="124">
        <v>108.222222</v>
      </c>
      <c r="E241" s="125">
        <v>104.222222</v>
      </c>
      <c r="F241" s="125">
        <v>91.555555999999996</v>
      </c>
      <c r="G241" s="126"/>
      <c r="H241" s="127">
        <f t="shared" si="119"/>
        <v>101.33333333333333</v>
      </c>
      <c r="I241" s="127">
        <f t="shared" si="115"/>
        <v>8.700787158940587</v>
      </c>
      <c r="J241" s="138">
        <v>2.1111110000000002</v>
      </c>
      <c r="K241" s="139">
        <v>2</v>
      </c>
      <c r="L241" s="139">
        <v>4.2222220000000004</v>
      </c>
      <c r="M241" s="140"/>
      <c r="N241" s="138">
        <f t="shared" si="116"/>
        <v>1.9507185871678001</v>
      </c>
      <c r="O241" s="139">
        <f t="shared" si="117"/>
        <v>1.918976549933852</v>
      </c>
      <c r="P241" s="139">
        <f t="shared" si="118"/>
        <v>4.6116502203317955</v>
      </c>
      <c r="Q241" s="140"/>
      <c r="R241" s="141">
        <f t="shared" si="120"/>
        <v>2.8271151191444823</v>
      </c>
      <c r="S241" s="141">
        <f t="shared" si="121"/>
        <v>1.5455342230954159</v>
      </c>
    </row>
    <row r="242" spans="1:19" x14ac:dyDescent="0.2">
      <c r="C242" s="54" t="s">
        <v>95</v>
      </c>
      <c r="D242" s="124">
        <v>110.444444</v>
      </c>
      <c r="E242" s="125">
        <v>120.88888900000001</v>
      </c>
      <c r="F242" s="125">
        <v>98</v>
      </c>
      <c r="G242" s="126"/>
      <c r="H242" s="127">
        <f t="shared" si="119"/>
        <v>109.77777766666668</v>
      </c>
      <c r="I242" s="127">
        <f t="shared" si="115"/>
        <v>11.458998338143713</v>
      </c>
      <c r="J242" s="138">
        <v>6.8888889999999998</v>
      </c>
      <c r="K242" s="139">
        <v>6.3333329999999997</v>
      </c>
      <c r="L242" s="139">
        <v>10.777778</v>
      </c>
      <c r="M242" s="140"/>
      <c r="N242" s="138">
        <f t="shared" si="116"/>
        <v>6.2374246729876237</v>
      </c>
      <c r="O242" s="139">
        <f t="shared" si="117"/>
        <v>5.2389703076847693</v>
      </c>
      <c r="P242" s="139">
        <f t="shared" si="118"/>
        <v>10.997732653061224</v>
      </c>
      <c r="Q242" s="140"/>
      <c r="R242" s="141">
        <f t="shared" si="120"/>
        <v>7.4913758779112056</v>
      </c>
      <c r="S242" s="141">
        <f t="shared" si="121"/>
        <v>3.0773578205789467</v>
      </c>
    </row>
    <row r="243" spans="1:19" x14ac:dyDescent="0.2">
      <c r="C243" s="54" t="s">
        <v>96</v>
      </c>
      <c r="D243" s="124">
        <v>108.555556</v>
      </c>
      <c r="E243" s="125">
        <v>113.666667</v>
      </c>
      <c r="F243" s="125">
        <v>101</v>
      </c>
      <c r="G243" s="126"/>
      <c r="H243" s="127">
        <f t="shared" si="119"/>
        <v>107.740741</v>
      </c>
      <c r="I243" s="127">
        <f t="shared" si="115"/>
        <v>6.3725235060681431</v>
      </c>
      <c r="J243" s="138">
        <v>2.6666669999999999</v>
      </c>
      <c r="K243" s="139">
        <v>1.7777780000000001</v>
      </c>
      <c r="L243" s="139">
        <v>4</v>
      </c>
      <c r="M243" s="140"/>
      <c r="N243" s="138">
        <f t="shared" si="116"/>
        <v>2.4564997852343917</v>
      </c>
      <c r="O243" s="139">
        <f t="shared" si="117"/>
        <v>1.5640275613958137</v>
      </c>
      <c r="P243" s="139">
        <f t="shared" si="118"/>
        <v>3.9603960396039604</v>
      </c>
      <c r="Q243" s="140"/>
      <c r="R243" s="141">
        <f t="shared" si="120"/>
        <v>2.6603077954113883</v>
      </c>
      <c r="S243" s="141">
        <f t="shared" si="121"/>
        <v>1.2111146723562711</v>
      </c>
    </row>
    <row r="244" spans="1:19" ht="16" thickBot="1" x14ac:dyDescent="0.25">
      <c r="C244" s="55" t="s">
        <v>102</v>
      </c>
      <c r="D244" s="120">
        <v>93.666667000000004</v>
      </c>
      <c r="E244" s="121">
        <v>92.333332999999996</v>
      </c>
      <c r="F244" s="121">
        <v>60.666666999999997</v>
      </c>
      <c r="G244" s="122"/>
      <c r="H244" s="123">
        <f t="shared" si="119"/>
        <v>82.222222333333335</v>
      </c>
      <c r="I244" s="123">
        <f t="shared" si="115"/>
        <v>18.679558859490953</v>
      </c>
      <c r="J244" s="134">
        <v>0.88888900000000004</v>
      </c>
      <c r="K244" s="135">
        <v>0.222222</v>
      </c>
      <c r="L244" s="135">
        <v>1.3333330000000001</v>
      </c>
      <c r="M244" s="136"/>
      <c r="N244" s="134">
        <f t="shared" si="116"/>
        <v>0.94899181156942425</v>
      </c>
      <c r="O244" s="135">
        <f t="shared" si="117"/>
        <v>0.24067364707824421</v>
      </c>
      <c r="P244" s="135">
        <f t="shared" si="118"/>
        <v>2.1978016362758157</v>
      </c>
      <c r="Q244" s="136"/>
      <c r="R244" s="137">
        <f t="shared" si="120"/>
        <v>1.1291556983078281</v>
      </c>
      <c r="S244" s="137">
        <f t="shared" si="121"/>
        <v>0.99092470000936417</v>
      </c>
    </row>
    <row r="245" spans="1:19" x14ac:dyDescent="0.2">
      <c r="C245" s="108" t="s">
        <v>103</v>
      </c>
      <c r="D245" s="124">
        <v>122.555556</v>
      </c>
      <c r="E245" s="125">
        <v>126.88888900000001</v>
      </c>
      <c r="F245" s="125">
        <v>124.666667</v>
      </c>
      <c r="G245" s="126"/>
      <c r="H245" s="127">
        <f t="shared" si="119"/>
        <v>124.703704</v>
      </c>
      <c r="I245" s="127">
        <f t="shared" si="115"/>
        <v>2.1669039034412725</v>
      </c>
      <c r="J245" s="138">
        <v>25.555555999999999</v>
      </c>
      <c r="K245" s="139">
        <v>17.777778000000001</v>
      </c>
      <c r="L245" s="139">
        <v>17.444444000000001</v>
      </c>
      <c r="M245" s="140"/>
      <c r="N245" s="138">
        <v>3.1168823214707415</v>
      </c>
      <c r="O245" s="139">
        <v>1.5180267436961916</v>
      </c>
      <c r="P245" s="139">
        <v>2.3102316602947361</v>
      </c>
      <c r="Q245" s="140"/>
      <c r="R245" s="141">
        <v>2.3150469084872234</v>
      </c>
      <c r="S245" s="141">
        <v>0.79943866531871199</v>
      </c>
    </row>
    <row r="246" spans="1:19" x14ac:dyDescent="0.2">
      <c r="C246" s="54" t="s">
        <v>104</v>
      </c>
      <c r="D246" s="124">
        <v>126</v>
      </c>
      <c r="E246" s="125">
        <v>131.88888900000001</v>
      </c>
      <c r="F246" s="125">
        <v>116.444444</v>
      </c>
      <c r="G246" s="126"/>
      <c r="H246" s="127">
        <f t="shared" si="119"/>
        <v>124.77777766666668</v>
      </c>
      <c r="I246" s="127">
        <f t="shared" si="115"/>
        <v>7.7944269137365287</v>
      </c>
      <c r="J246" s="138">
        <v>26.888888999999999</v>
      </c>
      <c r="K246" s="139">
        <v>19.333333</v>
      </c>
      <c r="L246" s="139">
        <v>21.111111000000001</v>
      </c>
      <c r="M246" s="140"/>
      <c r="N246" s="138">
        <v>3.5000010350000101</v>
      </c>
      <c r="O246" s="139">
        <v>1.6891905348338159</v>
      </c>
      <c r="P246" s="139">
        <v>5.158728571428572</v>
      </c>
      <c r="Q246" s="140"/>
      <c r="R246" s="141">
        <v>3.4493067137541327</v>
      </c>
      <c r="S246" s="141">
        <v>1.7353244602953604</v>
      </c>
    </row>
    <row r="247" spans="1:19" x14ac:dyDescent="0.2">
      <c r="C247" s="54" t="s">
        <v>105</v>
      </c>
      <c r="D247" s="124">
        <v>120.222222</v>
      </c>
      <c r="E247" s="125">
        <v>130.77777800000001</v>
      </c>
      <c r="F247" s="125">
        <v>133.444444</v>
      </c>
      <c r="G247" s="126"/>
      <c r="H247" s="127">
        <f t="shared" si="119"/>
        <v>128.14814799999999</v>
      </c>
      <c r="I247" s="127">
        <f t="shared" si="115"/>
        <v>6.9923532595969462</v>
      </c>
      <c r="J247" s="138">
        <v>29.111111000000001</v>
      </c>
      <c r="K247" s="139">
        <v>22.222221999999999</v>
      </c>
      <c r="L247" s="139">
        <v>25.444444000000001</v>
      </c>
      <c r="M247" s="140"/>
      <c r="N247" s="138">
        <v>1.0294120527681643</v>
      </c>
      <c r="O247" s="139">
        <v>0.5420048780487805</v>
      </c>
      <c r="P247" s="139">
        <v>0.93457849593851872</v>
      </c>
      <c r="Q247" s="140"/>
      <c r="R247" s="141">
        <v>0.83533180891848779</v>
      </c>
      <c r="S247" s="141">
        <v>0.25841607371702369</v>
      </c>
    </row>
    <row r="248" spans="1:19" ht="16" thickBot="1" x14ac:dyDescent="0.25">
      <c r="C248" s="55" t="s">
        <v>106</v>
      </c>
      <c r="D248" s="120">
        <v>136.11111099999999</v>
      </c>
      <c r="E248" s="121">
        <v>135</v>
      </c>
      <c r="F248" s="121">
        <v>130.66666699999999</v>
      </c>
      <c r="G248" s="122"/>
      <c r="H248" s="123">
        <f t="shared" si="119"/>
        <v>133.925926</v>
      </c>
      <c r="I248" s="123">
        <f t="shared" si="115"/>
        <v>2.8767549140291773</v>
      </c>
      <c r="J248" s="134">
        <v>27.333333</v>
      </c>
      <c r="K248" s="135">
        <v>22.666667</v>
      </c>
      <c r="L248" s="135">
        <v>24.555555999999999</v>
      </c>
      <c r="M248" s="136"/>
      <c r="N248" s="134">
        <v>1.1029400816392654</v>
      </c>
      <c r="O248" s="135">
        <v>0.63492000000000004</v>
      </c>
      <c r="P248" s="135">
        <v>0</v>
      </c>
      <c r="Q248" s="136"/>
      <c r="R248" s="137">
        <v>0.57928669387975518</v>
      </c>
      <c r="S248" s="137">
        <v>0.55357068607722437</v>
      </c>
    </row>
    <row r="250" spans="1:19" ht="16" thickBot="1" x14ac:dyDescent="0.25"/>
    <row r="251" spans="1:19" ht="16" thickBot="1" x14ac:dyDescent="0.25">
      <c r="A251" t="s">
        <v>46</v>
      </c>
      <c r="C251" s="47" t="s">
        <v>85</v>
      </c>
      <c r="D251" s="185" t="s">
        <v>97</v>
      </c>
      <c r="E251" s="186"/>
      <c r="F251" s="186"/>
      <c r="G251" s="187"/>
      <c r="H251" s="128" t="s">
        <v>98</v>
      </c>
      <c r="I251" s="129" t="s">
        <v>99</v>
      </c>
      <c r="J251" s="188" t="s">
        <v>101</v>
      </c>
      <c r="K251" s="189"/>
      <c r="L251" s="189"/>
      <c r="M251" s="190"/>
      <c r="N251" s="188" t="s">
        <v>100</v>
      </c>
      <c r="O251" s="189"/>
      <c r="P251" s="189"/>
      <c r="Q251" s="190"/>
      <c r="R251" s="142" t="s">
        <v>98</v>
      </c>
      <c r="S251" s="142" t="s">
        <v>99</v>
      </c>
    </row>
    <row r="252" spans="1:19" x14ac:dyDescent="0.2">
      <c r="A252">
        <v>20190212</v>
      </c>
      <c r="C252" s="108" t="s">
        <v>86</v>
      </c>
      <c r="D252" s="116">
        <v>69.444444000000004</v>
      </c>
      <c r="E252" s="117">
        <v>57.555556000000003</v>
      </c>
      <c r="F252" s="117">
        <v>98.111110999999994</v>
      </c>
      <c r="G252" s="118"/>
      <c r="H252" s="119">
        <f>AVERAGE(D252:F252)</f>
        <v>75.037036999999998</v>
      </c>
      <c r="I252" s="119">
        <f t="shared" ref="I252:I253" si="122">STDEV(D252:F252)</f>
        <v>20.848167369993043</v>
      </c>
      <c r="J252" s="130">
        <v>27.666667</v>
      </c>
      <c r="K252" s="131">
        <v>19.777778000000001</v>
      </c>
      <c r="L252" s="131">
        <v>44.555556000000003</v>
      </c>
      <c r="M252" s="132"/>
      <c r="N252" s="130">
        <f t="shared" ref="N252:N253" si="123">(J252/D252)*100</f>
        <v>39.840000734976009</v>
      </c>
      <c r="O252" s="131">
        <f t="shared" ref="O252:O253" si="124">(K252/E252)*100</f>
        <v>34.362934483683901</v>
      </c>
      <c r="P252" s="131">
        <f t="shared" ref="P252:P253" si="125">(L252/F252)*100</f>
        <v>45.413364037840736</v>
      </c>
      <c r="Q252" s="132"/>
      <c r="R252" s="133">
        <f>AVERAGE(N252:P252)</f>
        <v>39.872099752166882</v>
      </c>
      <c r="S252" s="133">
        <f>STDEV(N252:P252)</f>
        <v>5.5252847069651851</v>
      </c>
    </row>
    <row r="253" spans="1:19" ht="16" thickBot="1" x14ac:dyDescent="0.25">
      <c r="A253" t="s">
        <v>70</v>
      </c>
      <c r="C253" s="55" t="s">
        <v>87</v>
      </c>
      <c r="D253" s="120">
        <v>59.888888999999999</v>
      </c>
      <c r="E253" s="121">
        <v>71.333332999999996</v>
      </c>
      <c r="F253" s="121">
        <v>79</v>
      </c>
      <c r="G253" s="122"/>
      <c r="H253" s="123">
        <f t="shared" ref="H253" si="126">AVERAGE(D253:F253)</f>
        <v>70.074073999999996</v>
      </c>
      <c r="I253" s="123">
        <f t="shared" si="122"/>
        <v>9.617584979369358</v>
      </c>
      <c r="J253" s="134">
        <v>24.888888999999999</v>
      </c>
      <c r="K253" s="135">
        <v>32.888888999999999</v>
      </c>
      <c r="L253" s="135">
        <v>37.111111000000001</v>
      </c>
      <c r="M253" s="136"/>
      <c r="N253" s="134">
        <f t="shared" si="123"/>
        <v>41.558441666867452</v>
      </c>
      <c r="O253" s="135">
        <f t="shared" si="124"/>
        <v>46.105919374326724</v>
      </c>
      <c r="P253" s="135">
        <f t="shared" si="125"/>
        <v>46.97608987341772</v>
      </c>
      <c r="Q253" s="136"/>
      <c r="R253" s="137">
        <f t="shared" ref="R253" si="127">AVERAGE(N253:P253)</f>
        <v>44.880150304870632</v>
      </c>
      <c r="S253" s="137">
        <f t="shared" ref="S253" si="128">STDEV(N253:P253)</f>
        <v>2.9094003473586745</v>
      </c>
    </row>
    <row r="254" spans="1:19" x14ac:dyDescent="0.2">
      <c r="C254" s="54" t="s">
        <v>88</v>
      </c>
      <c r="D254" s="124"/>
      <c r="E254" s="125"/>
      <c r="F254" s="125"/>
      <c r="G254" s="126"/>
      <c r="H254" s="127"/>
      <c r="I254" s="127"/>
      <c r="J254" s="138"/>
      <c r="K254" s="139"/>
      <c r="L254" s="139"/>
      <c r="M254" s="140"/>
      <c r="N254" s="138"/>
      <c r="O254" s="139"/>
      <c r="P254" s="139"/>
      <c r="Q254" s="140"/>
      <c r="R254" s="141"/>
      <c r="S254" s="141"/>
    </row>
    <row r="255" spans="1:19" x14ac:dyDescent="0.2">
      <c r="C255" s="54" t="s">
        <v>89</v>
      </c>
      <c r="D255" s="124">
        <v>59.444443999999997</v>
      </c>
      <c r="E255" s="125">
        <v>68</v>
      </c>
      <c r="F255" s="125">
        <v>62.888888999999999</v>
      </c>
      <c r="G255" s="126"/>
      <c r="H255" s="127">
        <f t="shared" ref="H255:H267" si="129">AVERAGE(D255:F255)</f>
        <v>63.444444333333337</v>
      </c>
      <c r="I255" s="127">
        <f t="shared" ref="I255:I267" si="130">STDEV(D255:F255)</f>
        <v>4.3047492277228345</v>
      </c>
      <c r="J255" s="138">
        <v>9.6666670000000003</v>
      </c>
      <c r="K255" s="139">
        <v>7.6666670000000003</v>
      </c>
      <c r="L255" s="139">
        <v>10.666667</v>
      </c>
      <c r="M255" s="140"/>
      <c r="N255" s="138">
        <f t="shared" ref="N255:N263" si="131">(J255/D255)*100</f>
        <v>16.261682925320994</v>
      </c>
      <c r="O255" s="139">
        <f t="shared" ref="O255:O263" si="132">(K255/E255)*100</f>
        <v>11.274510294117647</v>
      </c>
      <c r="P255" s="139">
        <f t="shared" ref="P255:P263" si="133">(L255/F255)*100</f>
        <v>16.961131242118142</v>
      </c>
      <c r="Q255" s="140"/>
      <c r="R255" s="141">
        <f t="shared" ref="R255:R263" si="134">AVERAGE(N255:P255)</f>
        <v>14.832441487185596</v>
      </c>
      <c r="S255" s="141">
        <f t="shared" ref="S255:S263" si="135">STDEV(N255:P255)</f>
        <v>3.1010422067301784</v>
      </c>
    </row>
    <row r="256" spans="1:19" x14ac:dyDescent="0.2">
      <c r="C256" s="54" t="s">
        <v>90</v>
      </c>
      <c r="D256" s="124">
        <v>56.333333000000003</v>
      </c>
      <c r="E256" s="125">
        <v>54.444443999999997</v>
      </c>
      <c r="F256" s="125">
        <v>52.333333000000003</v>
      </c>
      <c r="G256" s="126"/>
      <c r="H256" s="127">
        <f t="shared" si="129"/>
        <v>54.370370000000001</v>
      </c>
      <c r="I256" s="127">
        <f t="shared" si="130"/>
        <v>2.0010285400530896</v>
      </c>
      <c r="J256" s="138">
        <v>8.5555559999999993</v>
      </c>
      <c r="K256" s="139">
        <v>8.6666670000000003</v>
      </c>
      <c r="L256" s="139">
        <v>9.2222220000000004</v>
      </c>
      <c r="M256" s="140"/>
      <c r="N256" s="138">
        <f t="shared" si="131"/>
        <v>15.187377604659035</v>
      </c>
      <c r="O256" s="139">
        <f t="shared" si="132"/>
        <v>15.918368089129537</v>
      </c>
      <c r="P256" s="139">
        <f t="shared" si="133"/>
        <v>17.622080367019617</v>
      </c>
      <c r="Q256" s="140"/>
      <c r="R256" s="141">
        <f t="shared" si="134"/>
        <v>16.242608686936062</v>
      </c>
      <c r="S256" s="141">
        <f t="shared" si="135"/>
        <v>1.2493171571746751</v>
      </c>
    </row>
    <row r="257" spans="3:19" x14ac:dyDescent="0.2">
      <c r="C257" s="54" t="s">
        <v>91</v>
      </c>
      <c r="D257" s="124">
        <v>57.666666999999997</v>
      </c>
      <c r="E257" s="125">
        <v>54.111111000000001</v>
      </c>
      <c r="F257" s="125">
        <v>53.777777999999998</v>
      </c>
      <c r="G257" s="126"/>
      <c r="H257" s="127">
        <f t="shared" si="129"/>
        <v>55.18518533333333</v>
      </c>
      <c r="I257" s="127">
        <f t="shared" si="130"/>
        <v>2.1554793361858811</v>
      </c>
      <c r="J257" s="138">
        <v>10.555555999999999</v>
      </c>
      <c r="K257" s="139">
        <v>11.222222</v>
      </c>
      <c r="L257" s="139">
        <v>9.7777779999999996</v>
      </c>
      <c r="M257" s="140"/>
      <c r="N257" s="138">
        <f t="shared" si="131"/>
        <v>18.304432264136231</v>
      </c>
      <c r="O257" s="139">
        <f t="shared" si="132"/>
        <v>20.739219344433714</v>
      </c>
      <c r="P257" s="139">
        <f t="shared" si="133"/>
        <v>18.181818519909839</v>
      </c>
      <c r="Q257" s="140"/>
      <c r="R257" s="141">
        <f t="shared" si="134"/>
        <v>19.07515670949326</v>
      </c>
      <c r="S257" s="141">
        <f t="shared" si="135"/>
        <v>1.4424239572060722</v>
      </c>
    </row>
    <row r="258" spans="3:19" x14ac:dyDescent="0.2">
      <c r="C258" s="54" t="s">
        <v>92</v>
      </c>
      <c r="D258" s="124">
        <v>50.111111000000001</v>
      </c>
      <c r="E258" s="125">
        <v>54.444443999999997</v>
      </c>
      <c r="F258" s="125">
        <v>53</v>
      </c>
      <c r="G258" s="126"/>
      <c r="H258" s="127">
        <f t="shared" si="129"/>
        <v>52.518518333333333</v>
      </c>
      <c r="I258" s="127">
        <f t="shared" si="130"/>
        <v>2.2064252012529963</v>
      </c>
      <c r="J258" s="138">
        <v>4.8888889999999998</v>
      </c>
      <c r="K258" s="139">
        <v>6.7777779999999996</v>
      </c>
      <c r="L258" s="139">
        <v>4.7777779999999996</v>
      </c>
      <c r="M258" s="140"/>
      <c r="N258" s="138">
        <f t="shared" si="131"/>
        <v>9.7560978043372444</v>
      </c>
      <c r="O258" s="139">
        <f t="shared" si="132"/>
        <v>12.448980101624327</v>
      </c>
      <c r="P258" s="139">
        <f t="shared" si="133"/>
        <v>9.0146754716981121</v>
      </c>
      <c r="Q258" s="140"/>
      <c r="R258" s="141">
        <f t="shared" si="134"/>
        <v>10.406584459219895</v>
      </c>
      <c r="S258" s="141">
        <f t="shared" si="135"/>
        <v>1.8071972053205658</v>
      </c>
    </row>
    <row r="259" spans="3:19" x14ac:dyDescent="0.2">
      <c r="C259" s="54" t="s">
        <v>93</v>
      </c>
      <c r="D259" s="124">
        <v>53.666666999999997</v>
      </c>
      <c r="E259" s="125">
        <v>58.555556000000003</v>
      </c>
      <c r="F259" s="125">
        <v>54.666666999999997</v>
      </c>
      <c r="G259" s="126"/>
      <c r="H259" s="127">
        <f t="shared" si="129"/>
        <v>55.629629999999999</v>
      </c>
      <c r="I259" s="127">
        <f t="shared" si="130"/>
        <v>2.5827857476196159</v>
      </c>
      <c r="J259" s="138">
        <v>8.3333329999999997</v>
      </c>
      <c r="K259" s="139">
        <v>9.2222220000000004</v>
      </c>
      <c r="L259" s="139">
        <v>7.4444439999999998</v>
      </c>
      <c r="M259" s="140"/>
      <c r="N259" s="138">
        <f t="shared" si="131"/>
        <v>15.527949592994103</v>
      </c>
      <c r="O259" s="139">
        <f t="shared" si="132"/>
        <v>15.749525117650661</v>
      </c>
      <c r="P259" s="139">
        <f t="shared" si="133"/>
        <v>13.617885282817774</v>
      </c>
      <c r="Q259" s="140"/>
      <c r="R259" s="141">
        <f t="shared" si="134"/>
        <v>14.965119997820844</v>
      </c>
      <c r="S259" s="141">
        <f t="shared" si="135"/>
        <v>1.1719876113951735</v>
      </c>
    </row>
    <row r="260" spans="3:19" x14ac:dyDescent="0.2">
      <c r="C260" s="54" t="s">
        <v>94</v>
      </c>
      <c r="D260" s="124">
        <v>53.333333000000003</v>
      </c>
      <c r="E260" s="125">
        <v>55.111111000000001</v>
      </c>
      <c r="F260" s="125">
        <v>57.444443999999997</v>
      </c>
      <c r="G260" s="126"/>
      <c r="H260" s="127">
        <f t="shared" si="129"/>
        <v>55.296296000000005</v>
      </c>
      <c r="I260" s="127">
        <f t="shared" si="130"/>
        <v>2.0618022520962063</v>
      </c>
      <c r="J260" s="138">
        <v>5</v>
      </c>
      <c r="K260" s="139">
        <v>8.1111109999999993</v>
      </c>
      <c r="L260" s="139">
        <v>8.7777779999999996</v>
      </c>
      <c r="M260" s="140"/>
      <c r="N260" s="138">
        <f t="shared" si="131"/>
        <v>9.3750000585937485</v>
      </c>
      <c r="O260" s="139">
        <f t="shared" si="132"/>
        <v>14.717741763543831</v>
      </c>
      <c r="P260" s="139">
        <f t="shared" si="133"/>
        <v>15.280464721705723</v>
      </c>
      <c r="Q260" s="140"/>
      <c r="R260" s="141">
        <f t="shared" si="134"/>
        <v>13.1244021812811</v>
      </c>
      <c r="S260" s="141">
        <f t="shared" si="135"/>
        <v>3.2592447729681093</v>
      </c>
    </row>
    <row r="261" spans="3:19" x14ac:dyDescent="0.2">
      <c r="C261" s="54" t="s">
        <v>95</v>
      </c>
      <c r="D261" s="124">
        <v>65.444444000000004</v>
      </c>
      <c r="E261" s="125">
        <v>50.444443999999997</v>
      </c>
      <c r="F261" s="125">
        <v>51.222222000000002</v>
      </c>
      <c r="G261" s="126"/>
      <c r="H261" s="127">
        <f t="shared" si="129"/>
        <v>55.70370333333333</v>
      </c>
      <c r="I261" s="127">
        <f t="shared" si="130"/>
        <v>8.4446880466812217</v>
      </c>
      <c r="J261" s="138">
        <v>10.333333</v>
      </c>
      <c r="K261" s="139">
        <v>10.444444000000001</v>
      </c>
      <c r="L261" s="139">
        <v>8.4444440000000007</v>
      </c>
      <c r="M261" s="140"/>
      <c r="N261" s="138">
        <f t="shared" si="131"/>
        <v>15.789473282101685</v>
      </c>
      <c r="O261" s="139">
        <f t="shared" si="132"/>
        <v>20.704845116342248</v>
      </c>
      <c r="P261" s="139">
        <f t="shared" si="133"/>
        <v>16.485899420763122</v>
      </c>
      <c r="Q261" s="140"/>
      <c r="R261" s="141">
        <f t="shared" si="134"/>
        <v>17.660072606402352</v>
      </c>
      <c r="S261" s="141">
        <f t="shared" si="135"/>
        <v>2.6597428577997877</v>
      </c>
    </row>
    <row r="262" spans="3:19" x14ac:dyDescent="0.2">
      <c r="C262" s="54" t="s">
        <v>96</v>
      </c>
      <c r="D262" s="124">
        <v>63.777777999999998</v>
      </c>
      <c r="E262" s="125">
        <v>58.777777999999998</v>
      </c>
      <c r="F262" s="125">
        <v>54.888888999999999</v>
      </c>
      <c r="G262" s="126"/>
      <c r="H262" s="127">
        <f t="shared" si="129"/>
        <v>59.148148333333332</v>
      </c>
      <c r="I262" s="127">
        <f t="shared" si="130"/>
        <v>4.4560035403307667</v>
      </c>
      <c r="J262" s="138">
        <v>7.2222220000000004</v>
      </c>
      <c r="K262" s="139">
        <v>5.3333329999999997</v>
      </c>
      <c r="L262" s="139">
        <v>4.4444439999999998</v>
      </c>
      <c r="M262" s="140"/>
      <c r="N262" s="138">
        <f t="shared" si="131"/>
        <v>11.324041423958045</v>
      </c>
      <c r="O262" s="139">
        <f t="shared" si="132"/>
        <v>9.0737234061484919</v>
      </c>
      <c r="P262" s="139">
        <f t="shared" si="133"/>
        <v>8.0971651657952108</v>
      </c>
      <c r="Q262" s="140"/>
      <c r="R262" s="141">
        <f t="shared" si="134"/>
        <v>9.4983099986339159</v>
      </c>
      <c r="S262" s="141">
        <f t="shared" si="135"/>
        <v>1.6548075197020717</v>
      </c>
    </row>
    <row r="263" spans="3:19" ht="16" thickBot="1" x14ac:dyDescent="0.25">
      <c r="C263" s="55" t="s">
        <v>102</v>
      </c>
      <c r="D263" s="120">
        <v>50.111111000000001</v>
      </c>
      <c r="E263" s="121">
        <v>54.111111000000001</v>
      </c>
      <c r="F263" s="121">
        <v>52.111111000000001</v>
      </c>
      <c r="G263" s="122"/>
      <c r="H263" s="123">
        <f t="shared" si="129"/>
        <v>52.111111000000001</v>
      </c>
      <c r="I263" s="123">
        <f t="shared" si="130"/>
        <v>2</v>
      </c>
      <c r="J263" s="134">
        <v>3.6666669999999999</v>
      </c>
      <c r="K263" s="135">
        <v>3.5555560000000002</v>
      </c>
      <c r="L263" s="135">
        <v>3.4444439999999998</v>
      </c>
      <c r="M263" s="136"/>
      <c r="N263" s="134">
        <f t="shared" si="131"/>
        <v>7.3170738521442873</v>
      </c>
      <c r="O263" s="135">
        <f t="shared" si="132"/>
        <v>6.5708427239647689</v>
      </c>
      <c r="P263" s="135">
        <f t="shared" si="133"/>
        <v>6.6098072635603566</v>
      </c>
      <c r="Q263" s="136"/>
      <c r="R263" s="137">
        <f t="shared" si="134"/>
        <v>6.8325746132231373</v>
      </c>
      <c r="S263" s="137">
        <f t="shared" si="135"/>
        <v>0.42004070424526002</v>
      </c>
    </row>
    <row r="264" spans="3:19" x14ac:dyDescent="0.2">
      <c r="C264" s="108" t="s">
        <v>103</v>
      </c>
      <c r="D264" s="124">
        <v>72.555555999999996</v>
      </c>
      <c r="E264" s="125">
        <v>52.111111000000001</v>
      </c>
      <c r="F264" s="125">
        <v>57.333333000000003</v>
      </c>
      <c r="G264" s="126"/>
      <c r="H264" s="127">
        <f t="shared" si="129"/>
        <v>60.666666666666664</v>
      </c>
      <c r="I264" s="127">
        <f t="shared" si="130"/>
        <v>10.622013360917309</v>
      </c>
      <c r="J264" s="138">
        <v>28.222221999999999</v>
      </c>
      <c r="K264" s="139">
        <v>19.777778000000001</v>
      </c>
      <c r="L264" s="139">
        <v>22.555555999999999</v>
      </c>
      <c r="M264" s="140"/>
      <c r="N264" s="138">
        <v>3.1168823214707415</v>
      </c>
      <c r="O264" s="139">
        <v>1.5180267436961916</v>
      </c>
      <c r="P264" s="139">
        <v>2.3102316602947361</v>
      </c>
      <c r="Q264" s="140"/>
      <c r="R264" s="141">
        <v>2.3150469084872234</v>
      </c>
      <c r="S264" s="141">
        <v>0.79943866531871199</v>
      </c>
    </row>
    <row r="265" spans="3:19" x14ac:dyDescent="0.2">
      <c r="C265" s="54" t="s">
        <v>104</v>
      </c>
      <c r="D265" s="124">
        <v>80.666667000000004</v>
      </c>
      <c r="E265" s="125">
        <v>63.222222000000002</v>
      </c>
      <c r="F265" s="125">
        <v>63.666666999999997</v>
      </c>
      <c r="G265" s="126"/>
      <c r="H265" s="127">
        <f t="shared" si="129"/>
        <v>69.185185333333337</v>
      </c>
      <c r="I265" s="127">
        <f t="shared" si="130"/>
        <v>9.9457377195465035</v>
      </c>
      <c r="J265" s="138">
        <v>35.777777999999998</v>
      </c>
      <c r="K265" s="139">
        <v>28.888888999999999</v>
      </c>
      <c r="L265" s="139">
        <v>27.666667</v>
      </c>
      <c r="M265" s="140"/>
      <c r="N265" s="138">
        <v>3.5000010350000101</v>
      </c>
      <c r="O265" s="139">
        <v>1.6891905348338159</v>
      </c>
      <c r="P265" s="139">
        <v>5.158728571428572</v>
      </c>
      <c r="Q265" s="140"/>
      <c r="R265" s="141">
        <v>3.4493067137541327</v>
      </c>
      <c r="S265" s="141">
        <v>1.7353244602953604</v>
      </c>
    </row>
    <row r="266" spans="3:19" x14ac:dyDescent="0.2">
      <c r="C266" s="54" t="s">
        <v>105</v>
      </c>
      <c r="D266" s="124">
        <v>60.555556000000003</v>
      </c>
      <c r="E266" s="125">
        <v>50.222222000000002</v>
      </c>
      <c r="F266" s="125">
        <v>57.111111000000001</v>
      </c>
      <c r="G266" s="126"/>
      <c r="H266" s="127">
        <f t="shared" si="129"/>
        <v>55.962963000000002</v>
      </c>
      <c r="I266" s="127">
        <f t="shared" si="130"/>
        <v>5.2614761009926676</v>
      </c>
      <c r="J266" s="138">
        <v>20.666667</v>
      </c>
      <c r="K266" s="139">
        <v>20.555555999999999</v>
      </c>
      <c r="L266" s="139">
        <v>24</v>
      </c>
      <c r="M266" s="140"/>
      <c r="N266" s="138">
        <v>1.0294120527681643</v>
      </c>
      <c r="O266" s="139">
        <v>0.5420048780487805</v>
      </c>
      <c r="P266" s="139">
        <v>0.93457849593851872</v>
      </c>
      <c r="Q266" s="140"/>
      <c r="R266" s="141">
        <v>0.83533180891848779</v>
      </c>
      <c r="S266" s="141">
        <v>0.25841607371702369</v>
      </c>
    </row>
    <row r="267" spans="3:19" ht="16" thickBot="1" x14ac:dyDescent="0.25">
      <c r="C267" s="55" t="s">
        <v>106</v>
      </c>
      <c r="D267" s="120">
        <v>82</v>
      </c>
      <c r="E267" s="121">
        <v>72.888889000000006</v>
      </c>
      <c r="F267" s="121">
        <v>72.111110999999994</v>
      </c>
      <c r="G267" s="122"/>
      <c r="H267" s="123">
        <f t="shared" si="129"/>
        <v>75.666666666666671</v>
      </c>
      <c r="I267" s="123">
        <f t="shared" si="130"/>
        <v>5.4985969108177351</v>
      </c>
      <c r="J267" s="134">
        <v>26.444444000000001</v>
      </c>
      <c r="K267" s="135">
        <v>29.444444000000001</v>
      </c>
      <c r="L267" s="135">
        <v>29.111111000000001</v>
      </c>
      <c r="M267" s="136"/>
      <c r="N267" s="134">
        <v>1.1029400816392654</v>
      </c>
      <c r="O267" s="135">
        <v>0.63492000000000004</v>
      </c>
      <c r="P267" s="135">
        <v>0</v>
      </c>
      <c r="Q267" s="136"/>
      <c r="R267" s="137">
        <v>0.57928669387975518</v>
      </c>
      <c r="S267" s="137">
        <v>0.55357068607722437</v>
      </c>
    </row>
    <row r="277" spans="1:19" ht="16" thickBot="1" x14ac:dyDescent="0.25"/>
    <row r="278" spans="1:19" ht="16" thickBot="1" x14ac:dyDescent="0.25">
      <c r="A278" t="s">
        <v>79</v>
      </c>
      <c r="C278" s="47" t="s">
        <v>85</v>
      </c>
      <c r="D278" s="194" t="s">
        <v>97</v>
      </c>
      <c r="E278" s="195"/>
      <c r="F278" s="195"/>
      <c r="G278" s="196"/>
      <c r="H278" s="155" t="s">
        <v>98</v>
      </c>
      <c r="I278" s="156" t="s">
        <v>99</v>
      </c>
      <c r="J278" s="182" t="s">
        <v>101</v>
      </c>
      <c r="K278" s="183"/>
      <c r="L278" s="183"/>
      <c r="M278" s="184"/>
      <c r="N278" s="182" t="s">
        <v>100</v>
      </c>
      <c r="O278" s="183"/>
      <c r="P278" s="183"/>
      <c r="Q278" s="184"/>
      <c r="R278" s="77" t="s">
        <v>98</v>
      </c>
      <c r="S278" s="77" t="s">
        <v>99</v>
      </c>
    </row>
    <row r="279" spans="1:19" x14ac:dyDescent="0.2">
      <c r="A279">
        <v>20190212</v>
      </c>
      <c r="C279" s="108" t="s">
        <v>86</v>
      </c>
      <c r="D279" s="143">
        <v>75.333332999999996</v>
      </c>
      <c r="E279" s="144">
        <v>131</v>
      </c>
      <c r="F279" s="144">
        <v>78</v>
      </c>
      <c r="G279" s="145"/>
      <c r="H279" s="146">
        <f>AVERAGE(D279:F279)</f>
        <v>94.777777666666665</v>
      </c>
      <c r="I279" s="146">
        <f t="shared" ref="I279:I280" si="136">STDEV(D279:F279)</f>
        <v>31.397688152096464</v>
      </c>
      <c r="J279" s="66">
        <v>1.4444440000000001</v>
      </c>
      <c r="K279" s="67">
        <v>12.111110999999999</v>
      </c>
      <c r="L279" s="67"/>
      <c r="M279" s="68"/>
      <c r="N279" s="66">
        <f t="shared" ref="N279:N281" si="137">(J279/D279)*100</f>
        <v>1.9174035483070955</v>
      </c>
      <c r="O279" s="67">
        <f t="shared" ref="O279:O281" si="138">(K279/E279)*100</f>
        <v>9.2451229007633593</v>
      </c>
      <c r="P279" s="67">
        <f t="shared" ref="P279:P281" si="139">(L279/F279)*100</f>
        <v>0</v>
      </c>
      <c r="Q279" s="68"/>
      <c r="R279" s="114">
        <f>AVERAGE(N279:P279)</f>
        <v>3.7208421496901516</v>
      </c>
      <c r="S279" s="114">
        <f>STDEV(N279:P279)</f>
        <v>4.8792793990786834</v>
      </c>
    </row>
    <row r="280" spans="1:19" ht="16" thickBot="1" x14ac:dyDescent="0.25">
      <c r="A280" t="s">
        <v>70</v>
      </c>
      <c r="C280" s="55" t="s">
        <v>87</v>
      </c>
      <c r="D280" s="147">
        <v>127.444444</v>
      </c>
      <c r="E280" s="148">
        <v>139.66666699999999</v>
      </c>
      <c r="F280" s="148">
        <v>144.555556</v>
      </c>
      <c r="G280" s="149"/>
      <c r="H280" s="150">
        <f t="shared" ref="H280" si="140">AVERAGE(D280:F280)</f>
        <v>137.22222233333332</v>
      </c>
      <c r="I280" s="150">
        <f t="shared" si="136"/>
        <v>8.8135702621260261</v>
      </c>
      <c r="J280" s="73">
        <v>5.1111110000000002</v>
      </c>
      <c r="K280" s="74">
        <v>6</v>
      </c>
      <c r="L280" s="74"/>
      <c r="M280" s="75"/>
      <c r="N280" s="73">
        <f t="shared" si="137"/>
        <v>4.010462001780164</v>
      </c>
      <c r="O280" s="74">
        <f t="shared" si="138"/>
        <v>4.2959427105108769</v>
      </c>
      <c r="P280" s="74">
        <f t="shared" si="139"/>
        <v>0</v>
      </c>
      <c r="Q280" s="75"/>
      <c r="R280" s="76">
        <f t="shared" ref="R280" si="141">AVERAGE(N280:P280)</f>
        <v>2.7688015707636802</v>
      </c>
      <c r="S280" s="76">
        <f t="shared" ref="S280:S281" si="142">STDEV(N280:P280)</f>
        <v>2.4020972945453134</v>
      </c>
    </row>
    <row r="281" spans="1:19" x14ac:dyDescent="0.2">
      <c r="A281" t="s">
        <v>80</v>
      </c>
      <c r="C281" s="54" t="s">
        <v>88</v>
      </c>
      <c r="D281" s="151">
        <v>85.666667000000004</v>
      </c>
      <c r="E281" s="152">
        <v>64.333332999999996</v>
      </c>
      <c r="F281" s="152">
        <v>68.777777999999998</v>
      </c>
      <c r="G281" s="153"/>
      <c r="H281" s="154">
        <f t="shared" ref="H281:H294" si="143">AVERAGE(D281:F281)</f>
        <v>72.925926000000004</v>
      </c>
      <c r="I281" s="154">
        <f t="shared" ref="I281:I294" si="144">STDEV(D281:F281)</f>
        <v>11.25536022352531</v>
      </c>
      <c r="J281" s="70">
        <v>0.33333299999999999</v>
      </c>
      <c r="K281" s="71">
        <v>0.222222</v>
      </c>
      <c r="L281" s="71"/>
      <c r="M281" s="72"/>
      <c r="N281" s="70">
        <f t="shared" si="137"/>
        <v>0.3891046677466744</v>
      </c>
      <c r="O281" s="71">
        <f t="shared" si="138"/>
        <v>0.34542279971721657</v>
      </c>
      <c r="P281" s="71">
        <f t="shared" si="139"/>
        <v>0</v>
      </c>
      <c r="Q281" s="72"/>
      <c r="R281" s="69">
        <f>AVERAGE(N281:P281)</f>
        <v>0.24484248915463033</v>
      </c>
      <c r="S281" s="69">
        <f t="shared" si="142"/>
        <v>0.21316169864732309</v>
      </c>
    </row>
    <row r="282" spans="1:19" x14ac:dyDescent="0.2">
      <c r="C282" s="54" t="s">
        <v>89</v>
      </c>
      <c r="D282" s="151">
        <v>123.444444</v>
      </c>
      <c r="E282" s="152">
        <v>123.11111099999999</v>
      </c>
      <c r="F282" s="152">
        <v>120.88888900000001</v>
      </c>
      <c r="G282" s="153"/>
      <c r="H282" s="154">
        <f t="shared" si="143"/>
        <v>122.48148133333332</v>
      </c>
      <c r="I282" s="154">
        <f t="shared" si="144"/>
        <v>1.3892589669915123</v>
      </c>
      <c r="J282" s="70">
        <v>1.5555559999999999</v>
      </c>
      <c r="K282" s="71">
        <v>2.2222219999999999</v>
      </c>
      <c r="L282" s="71">
        <v>2.5555560000000002</v>
      </c>
      <c r="M282" s="72"/>
      <c r="N282" s="70">
        <f t="shared" ref="N282:N290" si="145">(J282/D282)*100</f>
        <v>1.2601263771741722</v>
      </c>
      <c r="O282" s="71">
        <f t="shared" ref="O282:O290" si="146">(K282/E282)*100</f>
        <v>1.8050539727482435</v>
      </c>
      <c r="P282" s="71">
        <f t="shared" ref="P282:P290" si="147">(L282/F282)*100</f>
        <v>2.113970953939365</v>
      </c>
      <c r="Q282" s="72"/>
      <c r="R282" s="69">
        <f t="shared" ref="R282:R290" si="148">AVERAGE(N282:P282)</f>
        <v>1.7263837679539271</v>
      </c>
      <c r="S282" s="69">
        <f t="shared" ref="S282:S290" si="149">STDEV(N282:P282)</f>
        <v>0.43232440500117142</v>
      </c>
    </row>
    <row r="283" spans="1:19" x14ac:dyDescent="0.2">
      <c r="C283" s="54" t="s">
        <v>90</v>
      </c>
      <c r="D283" s="151">
        <v>61.555556000000003</v>
      </c>
      <c r="E283" s="152">
        <v>63.777777999999998</v>
      </c>
      <c r="F283" s="152">
        <v>62.555556000000003</v>
      </c>
      <c r="G283" s="153"/>
      <c r="H283" s="154">
        <f t="shared" si="143"/>
        <v>62.629629999999999</v>
      </c>
      <c r="I283" s="154">
        <f t="shared" si="144"/>
        <v>1.112961307695822</v>
      </c>
      <c r="J283" s="70">
        <v>0</v>
      </c>
      <c r="K283" s="71">
        <v>0.222222</v>
      </c>
      <c r="L283" s="71">
        <v>0.111111</v>
      </c>
      <c r="M283" s="72"/>
      <c r="N283" s="70">
        <f t="shared" si="145"/>
        <v>0</v>
      </c>
      <c r="O283" s="71">
        <f t="shared" si="146"/>
        <v>0.34843170610302543</v>
      </c>
      <c r="P283" s="71">
        <f t="shared" si="147"/>
        <v>0.17761971454621872</v>
      </c>
      <c r="Q283" s="72"/>
      <c r="R283" s="69">
        <f t="shared" si="148"/>
        <v>0.17535047354974806</v>
      </c>
      <c r="S283" s="69">
        <f t="shared" si="149"/>
        <v>0.17422693691129196</v>
      </c>
    </row>
    <row r="284" spans="1:19" x14ac:dyDescent="0.2">
      <c r="C284" s="54" t="s">
        <v>91</v>
      </c>
      <c r="D284" s="151">
        <v>50.222222000000002</v>
      </c>
      <c r="E284" s="152">
        <v>51.666666999999997</v>
      </c>
      <c r="F284" s="152">
        <v>50.666666999999997</v>
      </c>
      <c r="G284" s="153"/>
      <c r="H284" s="154">
        <f t="shared" si="143"/>
        <v>50.851852000000001</v>
      </c>
      <c r="I284" s="154">
        <f t="shared" si="144"/>
        <v>0.73981447179343329</v>
      </c>
      <c r="J284" s="70">
        <v>0.222222</v>
      </c>
      <c r="K284" s="71">
        <v>0.111111</v>
      </c>
      <c r="L284" s="71">
        <v>0.222222</v>
      </c>
      <c r="M284" s="72"/>
      <c r="N284" s="70">
        <f t="shared" si="145"/>
        <v>0.44247743558618335</v>
      </c>
      <c r="O284" s="71">
        <f t="shared" si="146"/>
        <v>0.21505354699965454</v>
      </c>
      <c r="P284" s="71">
        <f t="shared" si="147"/>
        <v>0.43859604974607863</v>
      </c>
      <c r="Q284" s="72"/>
      <c r="R284" s="69">
        <f t="shared" si="148"/>
        <v>0.3653756774439722</v>
      </c>
      <c r="S284" s="69">
        <f t="shared" si="149"/>
        <v>0.13019724830041052</v>
      </c>
    </row>
    <row r="285" spans="1:19" x14ac:dyDescent="0.2">
      <c r="C285" s="54" t="s">
        <v>92</v>
      </c>
      <c r="D285" s="151">
        <v>70.222222000000002</v>
      </c>
      <c r="E285" s="152">
        <v>78.222222000000002</v>
      </c>
      <c r="F285" s="152">
        <v>75.333332999999996</v>
      </c>
      <c r="G285" s="153"/>
      <c r="H285" s="154">
        <f t="shared" si="143"/>
        <v>74.592592333333343</v>
      </c>
      <c r="I285" s="154">
        <f t="shared" si="144"/>
        <v>4.0511137421010934</v>
      </c>
      <c r="J285" s="70">
        <v>0.222222</v>
      </c>
      <c r="K285" s="71">
        <v>0.111111</v>
      </c>
      <c r="L285" s="71">
        <v>0.33333299999999999</v>
      </c>
      <c r="M285" s="72"/>
      <c r="N285" s="70">
        <f t="shared" si="145"/>
        <v>0.3164553807482765</v>
      </c>
      <c r="O285" s="71">
        <f t="shared" si="146"/>
        <v>0.14204531290353783</v>
      </c>
      <c r="P285" s="71">
        <f t="shared" si="147"/>
        <v>0.44247743558618335</v>
      </c>
      <c r="Q285" s="72"/>
      <c r="R285" s="69">
        <f t="shared" si="148"/>
        <v>0.30032604307933258</v>
      </c>
      <c r="S285" s="69">
        <f t="shared" si="149"/>
        <v>0.15086411679100223</v>
      </c>
    </row>
    <row r="286" spans="1:19" x14ac:dyDescent="0.2">
      <c r="C286" s="54" t="s">
        <v>93</v>
      </c>
      <c r="D286" s="151">
        <v>96.222222000000002</v>
      </c>
      <c r="E286" s="152">
        <v>85.777777999999998</v>
      </c>
      <c r="F286" s="152">
        <v>82.111110999999994</v>
      </c>
      <c r="G286" s="153"/>
      <c r="H286" s="154">
        <f t="shared" si="143"/>
        <v>88.037036999999998</v>
      </c>
      <c r="I286" s="154">
        <f t="shared" si="144"/>
        <v>7.3218202542394506</v>
      </c>
      <c r="J286" s="70">
        <v>0.77777799999999997</v>
      </c>
      <c r="K286" s="71">
        <v>1.2222219999999999</v>
      </c>
      <c r="L286" s="71">
        <v>0.44444400000000001</v>
      </c>
      <c r="M286" s="72"/>
      <c r="N286" s="70">
        <f t="shared" si="145"/>
        <v>0.80831432057347408</v>
      </c>
      <c r="O286" s="71">
        <f t="shared" si="146"/>
        <v>1.4248702035625123</v>
      </c>
      <c r="P286" s="71">
        <f t="shared" si="147"/>
        <v>0.54127144863500876</v>
      </c>
      <c r="Q286" s="72"/>
      <c r="R286" s="69">
        <f t="shared" si="148"/>
        <v>0.92481865759033166</v>
      </c>
      <c r="S286" s="69">
        <f t="shared" si="149"/>
        <v>0.4531739570354435</v>
      </c>
    </row>
    <row r="287" spans="1:19" x14ac:dyDescent="0.2">
      <c r="C287" s="54" t="s">
        <v>94</v>
      </c>
      <c r="D287" s="151">
        <v>60.666666999999997</v>
      </c>
      <c r="E287" s="152">
        <v>64.333332999999996</v>
      </c>
      <c r="F287" s="152">
        <v>57.666666999999997</v>
      </c>
      <c r="G287" s="153"/>
      <c r="H287" s="154">
        <f t="shared" si="143"/>
        <v>60.888888999999999</v>
      </c>
      <c r="I287" s="154">
        <f t="shared" si="144"/>
        <v>3.3388839230874736</v>
      </c>
      <c r="J287" s="70">
        <v>0.66666700000000001</v>
      </c>
      <c r="K287" s="71">
        <v>0.222222</v>
      </c>
      <c r="L287" s="71">
        <v>0.33333299999999999</v>
      </c>
      <c r="M287" s="72"/>
      <c r="N287" s="70">
        <f t="shared" si="145"/>
        <v>1.0989016423137272</v>
      </c>
      <c r="O287" s="71">
        <f t="shared" si="146"/>
        <v>0.34542279971721657</v>
      </c>
      <c r="P287" s="71">
        <f t="shared" si="147"/>
        <v>0.57803410070500516</v>
      </c>
      <c r="Q287" s="72"/>
      <c r="R287" s="69">
        <f t="shared" si="148"/>
        <v>0.67411951424531635</v>
      </c>
      <c r="S287" s="69">
        <f t="shared" si="149"/>
        <v>0.3858197721495798</v>
      </c>
    </row>
    <row r="288" spans="1:19" x14ac:dyDescent="0.2">
      <c r="C288" s="54" t="s">
        <v>95</v>
      </c>
      <c r="D288" s="151">
        <v>101.11111099999999</v>
      </c>
      <c r="E288" s="152">
        <v>86.888889000000006</v>
      </c>
      <c r="F288" s="152">
        <v>93</v>
      </c>
      <c r="G288" s="153"/>
      <c r="H288" s="154">
        <f t="shared" si="143"/>
        <v>93.666666666666671</v>
      </c>
      <c r="I288" s="154">
        <f t="shared" si="144"/>
        <v>7.134510003332692</v>
      </c>
      <c r="J288" s="70">
        <v>0.222222</v>
      </c>
      <c r="K288" s="71">
        <v>0.111111</v>
      </c>
      <c r="L288" s="71"/>
      <c r="M288" s="72"/>
      <c r="N288" s="70">
        <f t="shared" si="145"/>
        <v>0.2197800002415165</v>
      </c>
      <c r="O288" s="71">
        <f t="shared" si="146"/>
        <v>0.12787710981089884</v>
      </c>
      <c r="P288" s="71">
        <f t="shared" si="147"/>
        <v>0</v>
      </c>
      <c r="Q288" s="72"/>
      <c r="R288" s="69">
        <f t="shared" si="148"/>
        <v>0.11588570335080511</v>
      </c>
      <c r="S288" s="69">
        <f t="shared" si="149"/>
        <v>0.11037960635103131</v>
      </c>
    </row>
    <row r="289" spans="1:19" x14ac:dyDescent="0.2">
      <c r="C289" s="54" t="s">
        <v>96</v>
      </c>
      <c r="D289" s="151">
        <v>90.222222000000002</v>
      </c>
      <c r="E289" s="152">
        <v>81</v>
      </c>
      <c r="F289" s="152">
        <v>84.555555999999996</v>
      </c>
      <c r="G289" s="153"/>
      <c r="H289" s="154">
        <f t="shared" si="143"/>
        <v>85.259259333333333</v>
      </c>
      <c r="I289" s="154">
        <f t="shared" si="144"/>
        <v>4.651208814956532</v>
      </c>
      <c r="J289" s="70">
        <v>0</v>
      </c>
      <c r="K289" s="71">
        <v>0.111111</v>
      </c>
      <c r="L289" s="71"/>
      <c r="M289" s="72"/>
      <c r="N289" s="70">
        <f t="shared" si="145"/>
        <v>0</v>
      </c>
      <c r="O289" s="71">
        <f t="shared" si="146"/>
        <v>0.13717407407407409</v>
      </c>
      <c r="P289" s="71">
        <f t="shared" si="147"/>
        <v>0</v>
      </c>
      <c r="Q289" s="72"/>
      <c r="R289" s="69">
        <f t="shared" si="148"/>
        <v>4.5724691358024698E-2</v>
      </c>
      <c r="S289" s="69">
        <f t="shared" si="149"/>
        <v>7.9197488592504334E-2</v>
      </c>
    </row>
    <row r="290" spans="1:19" ht="16" thickBot="1" x14ac:dyDescent="0.25">
      <c r="C290" s="54" t="s">
        <v>102</v>
      </c>
      <c r="D290" s="151">
        <v>44.444443999999997</v>
      </c>
      <c r="E290" s="152">
        <v>42.333333000000003</v>
      </c>
      <c r="F290" s="152">
        <v>50.444443999999997</v>
      </c>
      <c r="G290" s="153"/>
      <c r="H290" s="154">
        <f t="shared" si="143"/>
        <v>45.740740333333328</v>
      </c>
      <c r="I290" s="154">
        <f t="shared" si="144"/>
        <v>4.2080658920031553</v>
      </c>
      <c r="J290" s="70">
        <v>0</v>
      </c>
      <c r="K290" s="71">
        <v>0</v>
      </c>
      <c r="L290" s="71"/>
      <c r="M290" s="72"/>
      <c r="N290" s="70">
        <f t="shared" si="145"/>
        <v>0</v>
      </c>
      <c r="O290" s="71">
        <f t="shared" si="146"/>
        <v>0</v>
      </c>
      <c r="P290" s="71">
        <f t="shared" si="147"/>
        <v>0</v>
      </c>
      <c r="Q290" s="72"/>
      <c r="R290" s="69">
        <f t="shared" si="148"/>
        <v>0</v>
      </c>
      <c r="S290" s="69">
        <f t="shared" si="149"/>
        <v>0</v>
      </c>
    </row>
    <row r="291" spans="1:19" x14ac:dyDescent="0.2">
      <c r="C291" s="108" t="s">
        <v>109</v>
      </c>
      <c r="D291" s="143">
        <v>103.777778</v>
      </c>
      <c r="E291" s="144">
        <v>71.111110999999994</v>
      </c>
      <c r="F291" s="144">
        <v>81.444444000000004</v>
      </c>
      <c r="G291" s="145"/>
      <c r="H291" s="146">
        <f t="shared" si="143"/>
        <v>85.444444333333351</v>
      </c>
      <c r="I291" s="146">
        <f t="shared" si="144"/>
        <v>16.696639938089906</v>
      </c>
      <c r="J291" s="66">
        <v>5.8888889999999998</v>
      </c>
      <c r="K291" s="67">
        <v>3.6666669999999999</v>
      </c>
      <c r="L291" s="67"/>
      <c r="M291" s="68"/>
      <c r="N291" s="66">
        <v>3.1168823214707415</v>
      </c>
      <c r="O291" s="67">
        <v>1.5180267436961916</v>
      </c>
      <c r="P291" s="67">
        <v>2.3102316602947361</v>
      </c>
      <c r="Q291" s="68"/>
      <c r="R291" s="114">
        <v>2.3150469084872234</v>
      </c>
      <c r="S291" s="114">
        <v>0.79943866531871199</v>
      </c>
    </row>
    <row r="292" spans="1:19" ht="16" thickBot="1" x14ac:dyDescent="0.25">
      <c r="C292" s="55" t="s">
        <v>108</v>
      </c>
      <c r="D292" s="147">
        <v>63.222222000000002</v>
      </c>
      <c r="E292" s="148">
        <v>53.666666999999997</v>
      </c>
      <c r="F292" s="148">
        <v>56.777777999999998</v>
      </c>
      <c r="G292" s="149"/>
      <c r="H292" s="150">
        <f t="shared" si="143"/>
        <v>57.888889000000006</v>
      </c>
      <c r="I292" s="150">
        <f t="shared" si="144"/>
        <v>4.873713530794257</v>
      </c>
      <c r="J292" s="73">
        <v>2.1111110000000002</v>
      </c>
      <c r="K292" s="74">
        <v>1.5555559999999999</v>
      </c>
      <c r="L292" s="74"/>
      <c r="M292" s="75"/>
      <c r="N292" s="73">
        <v>3.5000010350000101</v>
      </c>
      <c r="O292" s="74">
        <v>1.6891905348338159</v>
      </c>
      <c r="P292" s="74">
        <v>5.158728571428572</v>
      </c>
      <c r="Q292" s="75"/>
      <c r="R292" s="76">
        <v>3.4493067137541327</v>
      </c>
      <c r="S292" s="76">
        <v>1.7353244602953604</v>
      </c>
    </row>
    <row r="293" spans="1:19" x14ac:dyDescent="0.2">
      <c r="C293" s="108" t="s">
        <v>103</v>
      </c>
      <c r="D293" s="151">
        <v>36.888888999999999</v>
      </c>
      <c r="E293" s="152">
        <v>38.777777999999998</v>
      </c>
      <c r="F293" s="152">
        <v>58.222222000000002</v>
      </c>
      <c r="G293" s="153"/>
      <c r="H293" s="154">
        <f t="shared" si="143"/>
        <v>44.629629666666666</v>
      </c>
      <c r="I293" s="154">
        <f t="shared" si="144"/>
        <v>11.809356467171465</v>
      </c>
      <c r="J293" s="70">
        <v>2.3333330000000001</v>
      </c>
      <c r="K293" s="71">
        <v>1.3333330000000001</v>
      </c>
      <c r="L293" s="71"/>
      <c r="M293" s="72"/>
      <c r="N293" s="70">
        <v>1.0294120527681643</v>
      </c>
      <c r="O293" s="71">
        <v>0.5420048780487805</v>
      </c>
      <c r="P293" s="71">
        <v>0.93457849593851872</v>
      </c>
      <c r="Q293" s="72"/>
      <c r="R293" s="69">
        <v>0.83533180891848779</v>
      </c>
      <c r="S293" s="69">
        <v>0.25841607371702369</v>
      </c>
    </row>
    <row r="294" spans="1:19" x14ac:dyDescent="0.2">
      <c r="C294" s="54" t="s">
        <v>104</v>
      </c>
      <c r="D294" s="151">
        <v>87</v>
      </c>
      <c r="E294" s="152">
        <v>95.222222000000002</v>
      </c>
      <c r="F294" s="152">
        <v>104</v>
      </c>
      <c r="G294" s="153"/>
      <c r="H294" s="154">
        <f t="shared" si="143"/>
        <v>95.407407333333325</v>
      </c>
      <c r="I294" s="154">
        <f t="shared" si="144"/>
        <v>8.501512818655355</v>
      </c>
      <c r="J294" s="70">
        <v>6.4444439999999998</v>
      </c>
      <c r="K294" s="71">
        <v>3.8888889999999998</v>
      </c>
      <c r="L294" s="71"/>
      <c r="M294" s="72"/>
      <c r="N294" s="70">
        <v>1.1029400816392654</v>
      </c>
      <c r="O294" s="71">
        <v>0.63492000000000004</v>
      </c>
      <c r="P294" s="71">
        <v>0</v>
      </c>
      <c r="Q294" s="72"/>
      <c r="R294" s="69">
        <v>0.57928669387975518</v>
      </c>
      <c r="S294" s="69">
        <v>0.55357068607722437</v>
      </c>
    </row>
    <row r="295" spans="1:19" x14ac:dyDescent="0.2">
      <c r="C295" s="54" t="s">
        <v>105</v>
      </c>
      <c r="D295" s="151">
        <v>119.11111099999999</v>
      </c>
      <c r="E295" s="152">
        <v>130.88888900000001</v>
      </c>
      <c r="F295" s="152">
        <v>105.666667</v>
      </c>
      <c r="G295" s="153"/>
      <c r="H295" s="154">
        <f t="shared" ref="H295:H296" si="150">AVERAGE(D295:F295)</f>
        <v>118.55555566666668</v>
      </c>
      <c r="I295" s="154">
        <f t="shared" ref="I295:I296" si="151">STDEV(D295:F295)</f>
        <v>12.620285335546791</v>
      </c>
      <c r="J295" s="70">
        <v>7.4444439999999998</v>
      </c>
      <c r="K295" s="71">
        <v>6.6666670000000003</v>
      </c>
      <c r="L295" s="71"/>
      <c r="M295" s="72"/>
      <c r="N295" s="70">
        <v>1.0294120527681643</v>
      </c>
      <c r="O295" s="71">
        <v>0.5420048780487805</v>
      </c>
      <c r="P295" s="71">
        <v>0.93457849593851872</v>
      </c>
      <c r="Q295" s="72"/>
      <c r="R295" s="69">
        <v>0.83533180891848779</v>
      </c>
      <c r="S295" s="69">
        <v>0.25841607371702369</v>
      </c>
    </row>
    <row r="296" spans="1:19" ht="16" thickBot="1" x14ac:dyDescent="0.25">
      <c r="C296" s="55" t="s">
        <v>106</v>
      </c>
      <c r="D296" s="147">
        <v>112.555556</v>
      </c>
      <c r="E296" s="148">
        <v>91.555555999999996</v>
      </c>
      <c r="F296" s="148">
        <v>90</v>
      </c>
      <c r="G296" s="149"/>
      <c r="H296" s="150">
        <f t="shared" si="150"/>
        <v>98.03703733333333</v>
      </c>
      <c r="I296" s="150">
        <f t="shared" si="151"/>
        <v>12.597439296263595</v>
      </c>
      <c r="J296" s="73">
        <v>4.8888889999999998</v>
      </c>
      <c r="K296" s="74">
        <v>4</v>
      </c>
      <c r="L296" s="74"/>
      <c r="M296" s="75"/>
      <c r="N296" s="73">
        <v>1.1029400816392654</v>
      </c>
      <c r="O296" s="74">
        <v>0.63492000000000004</v>
      </c>
      <c r="P296" s="74">
        <v>0</v>
      </c>
      <c r="Q296" s="75"/>
      <c r="R296" s="76">
        <v>0.57928669387975518</v>
      </c>
      <c r="S296" s="76">
        <v>0.55357068607722437</v>
      </c>
    </row>
    <row r="298" spans="1:19" ht="16" thickBot="1" x14ac:dyDescent="0.25"/>
    <row r="299" spans="1:19" ht="16" thickBot="1" x14ac:dyDescent="0.25">
      <c r="A299" t="s">
        <v>79</v>
      </c>
      <c r="C299" s="47" t="s">
        <v>85</v>
      </c>
      <c r="D299" s="194" t="s">
        <v>97</v>
      </c>
      <c r="E299" s="195"/>
      <c r="F299" s="195"/>
      <c r="G299" s="196"/>
      <c r="H299" s="155" t="s">
        <v>98</v>
      </c>
      <c r="I299" s="156" t="s">
        <v>99</v>
      </c>
      <c r="J299" s="182" t="s">
        <v>101</v>
      </c>
      <c r="K299" s="183"/>
      <c r="L299" s="183"/>
      <c r="M299" s="184"/>
      <c r="N299" s="182" t="s">
        <v>100</v>
      </c>
      <c r="O299" s="183"/>
      <c r="P299" s="183"/>
      <c r="Q299" s="184"/>
      <c r="R299" s="77" t="s">
        <v>98</v>
      </c>
      <c r="S299" s="77" t="s">
        <v>99</v>
      </c>
    </row>
    <row r="300" spans="1:19" x14ac:dyDescent="0.2">
      <c r="A300">
        <v>20190225</v>
      </c>
      <c r="C300" s="108" t="s">
        <v>86</v>
      </c>
      <c r="D300" s="143">
        <v>46.888888999999999</v>
      </c>
      <c r="E300" s="144">
        <v>35.444443999999997</v>
      </c>
      <c r="F300" s="144">
        <v>35.333333000000003</v>
      </c>
      <c r="G300" s="145"/>
      <c r="H300" s="146">
        <f>AVERAGE(D300:F300)</f>
        <v>39.222221999999995</v>
      </c>
      <c r="I300" s="146">
        <f t="shared" ref="I300:I317" si="152">STDEV(D300:F300)</f>
        <v>6.6397608074574013</v>
      </c>
      <c r="J300" s="66">
        <v>8.2222220000000004</v>
      </c>
      <c r="K300" s="67">
        <v>10</v>
      </c>
      <c r="L300" s="67">
        <v>8.5555559999999993</v>
      </c>
      <c r="M300" s="68"/>
      <c r="N300" s="66">
        <f t="shared" ref="N300:N311" si="153">(J300/D300)*100</f>
        <v>17.535544508209611</v>
      </c>
      <c r="O300" s="67">
        <f t="shared" ref="O300:O311" si="154">(K300/E300)*100</f>
        <v>28.213166497970743</v>
      </c>
      <c r="P300" s="67">
        <f t="shared" ref="P300:P311" si="155">(L300/F300)*100</f>
        <v>24.213837964281488</v>
      </c>
      <c r="Q300" s="68"/>
      <c r="R300" s="114">
        <f>AVERAGE(N300:P300)</f>
        <v>23.320849656820617</v>
      </c>
      <c r="S300" s="114">
        <f>STDEV(N300:P300)</f>
        <v>5.3945318542950318</v>
      </c>
    </row>
    <row r="301" spans="1:19" ht="16" thickBot="1" x14ac:dyDescent="0.25">
      <c r="A301" t="s">
        <v>78</v>
      </c>
      <c r="C301" s="55" t="s">
        <v>87</v>
      </c>
      <c r="D301" s="147">
        <v>34.111111000000001</v>
      </c>
      <c r="E301" s="148">
        <v>28.666667</v>
      </c>
      <c r="F301" s="148">
        <v>31.222221999999999</v>
      </c>
      <c r="G301" s="149"/>
      <c r="H301" s="150">
        <f t="shared" ref="H301:H317" si="156">AVERAGE(D301:F301)</f>
        <v>31.333333333333332</v>
      </c>
      <c r="I301" s="150">
        <f t="shared" si="152"/>
        <v>2.7239221562996869</v>
      </c>
      <c r="J301" s="73">
        <v>6.2222220000000004</v>
      </c>
      <c r="K301" s="74">
        <v>4.4444439999999998</v>
      </c>
      <c r="L301" s="74">
        <v>5.5555560000000002</v>
      </c>
      <c r="M301" s="75"/>
      <c r="N301" s="73">
        <f t="shared" si="153"/>
        <v>18.241041753228149</v>
      </c>
      <c r="O301" s="74">
        <f t="shared" si="154"/>
        <v>15.503874238327043</v>
      </c>
      <c r="P301" s="74">
        <f t="shared" si="155"/>
        <v>17.793595856182179</v>
      </c>
      <c r="Q301" s="75"/>
      <c r="R301" s="76">
        <f t="shared" ref="R301" si="157">AVERAGE(N301:P301)</f>
        <v>17.179503949245788</v>
      </c>
      <c r="S301" s="76">
        <f t="shared" ref="S301:S311" si="158">STDEV(N301:P301)</f>
        <v>1.4682823821666771</v>
      </c>
    </row>
    <row r="302" spans="1:19" x14ac:dyDescent="0.2">
      <c r="C302" s="54" t="s">
        <v>88</v>
      </c>
      <c r="D302" s="151">
        <v>28</v>
      </c>
      <c r="E302" s="152">
        <v>28.666667</v>
      </c>
      <c r="F302" s="152">
        <v>21.444444000000001</v>
      </c>
      <c r="G302" s="153"/>
      <c r="H302" s="154">
        <f t="shared" si="156"/>
        <v>26.037037000000002</v>
      </c>
      <c r="I302" s="154">
        <f t="shared" si="152"/>
        <v>3.9912459295260954</v>
      </c>
      <c r="J302" s="70">
        <v>0.222222</v>
      </c>
      <c r="K302" s="71">
        <v>0.111111</v>
      </c>
      <c r="L302" s="71">
        <v>0</v>
      </c>
      <c r="M302" s="72" t="s">
        <v>110</v>
      </c>
      <c r="N302" s="70">
        <f t="shared" si="153"/>
        <v>0.79365000000000008</v>
      </c>
      <c r="O302" s="71">
        <f t="shared" si="154"/>
        <v>0.38759650712097088</v>
      </c>
      <c r="P302" s="71">
        <f t="shared" si="155"/>
        <v>0</v>
      </c>
      <c r="Q302" s="72"/>
      <c r="R302" s="69">
        <f>AVERAGE(N302:P302)</f>
        <v>0.39374883570699032</v>
      </c>
      <c r="S302" s="69">
        <f t="shared" si="158"/>
        <v>0.39686076775775248</v>
      </c>
    </row>
    <row r="303" spans="1:19" x14ac:dyDescent="0.2">
      <c r="C303" s="54" t="s">
        <v>89</v>
      </c>
      <c r="D303" s="151">
        <v>32.666666999999997</v>
      </c>
      <c r="E303" s="152">
        <v>29.666667</v>
      </c>
      <c r="F303" s="152">
        <v>31.111111000000001</v>
      </c>
      <c r="G303" s="153"/>
      <c r="H303" s="154">
        <f t="shared" si="156"/>
        <v>31.148148333333335</v>
      </c>
      <c r="I303" s="154">
        <f t="shared" si="152"/>
        <v>1.5003429018212231</v>
      </c>
      <c r="J303" s="70">
        <v>4.4444439999999998</v>
      </c>
      <c r="K303" s="71">
        <v>2.8888889999999998</v>
      </c>
      <c r="L303" s="71">
        <v>3.3333330000000001</v>
      </c>
      <c r="M303" s="72"/>
      <c r="N303" s="70">
        <f t="shared" si="153"/>
        <v>13.605440677495503</v>
      </c>
      <c r="O303" s="71">
        <f t="shared" si="154"/>
        <v>9.7378279804738419</v>
      </c>
      <c r="P303" s="71">
        <f t="shared" si="155"/>
        <v>10.714284681122445</v>
      </c>
      <c r="Q303" s="72"/>
      <c r="R303" s="69">
        <f t="shared" ref="R303:R311" si="159">AVERAGE(N303:P303)</f>
        <v>11.352517779697264</v>
      </c>
      <c r="S303" s="69">
        <f t="shared" si="158"/>
        <v>2.0112466555915383</v>
      </c>
    </row>
    <row r="304" spans="1:19" x14ac:dyDescent="0.2">
      <c r="C304" s="54" t="s">
        <v>90</v>
      </c>
      <c r="D304" s="151">
        <v>24.888888999999999</v>
      </c>
      <c r="E304" s="152">
        <v>19.555555999999999</v>
      </c>
      <c r="F304" s="152">
        <v>23.444444000000001</v>
      </c>
      <c r="G304" s="153"/>
      <c r="H304" s="154">
        <f t="shared" si="156"/>
        <v>22.62962966666667</v>
      </c>
      <c r="I304" s="154">
        <f t="shared" si="152"/>
        <v>2.7584510183391573</v>
      </c>
      <c r="J304" s="70">
        <v>0.111111</v>
      </c>
      <c r="K304" s="71">
        <v>0.44444400000000001</v>
      </c>
      <c r="L304" s="71">
        <v>0.88888900000000004</v>
      </c>
      <c r="M304" s="72"/>
      <c r="N304" s="70">
        <f t="shared" si="153"/>
        <v>0.44642812300701734</v>
      </c>
      <c r="O304" s="71">
        <f t="shared" si="154"/>
        <v>2.2727249483471605</v>
      </c>
      <c r="P304" s="71">
        <f t="shared" si="155"/>
        <v>3.7914697401226496</v>
      </c>
      <c r="Q304" s="72"/>
      <c r="R304" s="69">
        <f t="shared" si="159"/>
        <v>2.1702076038256091</v>
      </c>
      <c r="S304" s="69">
        <f t="shared" si="158"/>
        <v>1.6748755803058037</v>
      </c>
    </row>
    <row r="305" spans="3:19" x14ac:dyDescent="0.2">
      <c r="C305" s="54" t="s">
        <v>91</v>
      </c>
      <c r="D305" s="151">
        <v>27.111111000000001</v>
      </c>
      <c r="E305" s="152">
        <v>29.555555999999999</v>
      </c>
      <c r="F305" s="152">
        <v>30.444444000000001</v>
      </c>
      <c r="G305" s="153"/>
      <c r="H305" s="154">
        <f t="shared" si="156"/>
        <v>29.037037000000002</v>
      </c>
      <c r="I305" s="154">
        <f t="shared" si="152"/>
        <v>1.72610071758371</v>
      </c>
      <c r="J305" s="70">
        <v>0.111111</v>
      </c>
      <c r="K305" s="71">
        <v>0.111111</v>
      </c>
      <c r="L305" s="71">
        <v>0</v>
      </c>
      <c r="M305" s="72"/>
      <c r="N305" s="70">
        <f t="shared" si="153"/>
        <v>0.40983565741735922</v>
      </c>
      <c r="O305" s="71">
        <f t="shared" si="154"/>
        <v>0.37593946803098544</v>
      </c>
      <c r="P305" s="71">
        <f t="shared" si="155"/>
        <v>0</v>
      </c>
      <c r="Q305" s="72"/>
      <c r="R305" s="69">
        <f t="shared" si="159"/>
        <v>0.26192504181611492</v>
      </c>
      <c r="S305" s="69">
        <f t="shared" si="158"/>
        <v>0.22746600528762398</v>
      </c>
    </row>
    <row r="306" spans="3:19" x14ac:dyDescent="0.2">
      <c r="C306" s="54" t="s">
        <v>92</v>
      </c>
      <c r="D306" s="151">
        <v>17.444444000000001</v>
      </c>
      <c r="E306" s="152">
        <v>20</v>
      </c>
      <c r="F306" s="152">
        <v>25</v>
      </c>
      <c r="G306" s="153"/>
      <c r="H306" s="154">
        <f t="shared" si="156"/>
        <v>20.814814666666667</v>
      </c>
      <c r="I306" s="154">
        <f t="shared" si="152"/>
        <v>3.8431170712125442</v>
      </c>
      <c r="J306" s="70">
        <v>0.111111</v>
      </c>
      <c r="K306" s="71">
        <v>0</v>
      </c>
      <c r="L306" s="71">
        <v>0</v>
      </c>
      <c r="M306" s="72"/>
      <c r="N306" s="70">
        <f t="shared" si="153"/>
        <v>0.63694205444438357</v>
      </c>
      <c r="O306" s="71">
        <f t="shared" si="154"/>
        <v>0</v>
      </c>
      <c r="P306" s="71">
        <f t="shared" si="155"/>
        <v>0</v>
      </c>
      <c r="Q306" s="72"/>
      <c r="R306" s="69">
        <f t="shared" si="159"/>
        <v>0.21231401814812786</v>
      </c>
      <c r="S306" s="69">
        <f t="shared" si="158"/>
        <v>0.3677386665916581</v>
      </c>
    </row>
    <row r="307" spans="3:19" x14ac:dyDescent="0.2">
      <c r="C307" s="54" t="s">
        <v>93</v>
      </c>
      <c r="D307" s="151">
        <v>29.111111000000001</v>
      </c>
      <c r="E307" s="152">
        <v>33.333333000000003</v>
      </c>
      <c r="F307" s="152">
        <v>33.333333000000003</v>
      </c>
      <c r="G307" s="153"/>
      <c r="H307" s="154">
        <f t="shared" si="156"/>
        <v>31.925925666666672</v>
      </c>
      <c r="I307" s="154">
        <f t="shared" si="152"/>
        <v>2.4377010082783612</v>
      </c>
      <c r="J307" s="70">
        <v>0.66666700000000001</v>
      </c>
      <c r="K307" s="71">
        <v>0.222222</v>
      </c>
      <c r="L307" s="71">
        <v>0.44444400000000001</v>
      </c>
      <c r="M307" s="72"/>
      <c r="N307" s="70">
        <f t="shared" si="153"/>
        <v>2.2900774896567841</v>
      </c>
      <c r="O307" s="71">
        <f t="shared" si="154"/>
        <v>0.66666600666665998</v>
      </c>
      <c r="P307" s="71">
        <f t="shared" si="155"/>
        <v>1.33333201333332</v>
      </c>
      <c r="Q307" s="72"/>
      <c r="R307" s="69">
        <f t="shared" si="159"/>
        <v>1.4300251698855879</v>
      </c>
      <c r="S307" s="69">
        <f t="shared" si="158"/>
        <v>0.81601371659371047</v>
      </c>
    </row>
    <row r="308" spans="3:19" x14ac:dyDescent="0.2">
      <c r="C308" s="54" t="s">
        <v>94</v>
      </c>
      <c r="D308" s="151">
        <v>29.555555999999999</v>
      </c>
      <c r="E308" s="152">
        <v>24.777778000000001</v>
      </c>
      <c r="F308" s="152">
        <v>25.888888999999999</v>
      </c>
      <c r="G308" s="153"/>
      <c r="H308" s="154">
        <f t="shared" si="156"/>
        <v>26.740741</v>
      </c>
      <c r="I308" s="154">
        <f t="shared" si="152"/>
        <v>2.500205896871095</v>
      </c>
      <c r="J308" s="70">
        <v>2</v>
      </c>
      <c r="K308" s="71">
        <v>0.222222</v>
      </c>
      <c r="L308" s="71">
        <v>1.111111</v>
      </c>
      <c r="M308" s="72"/>
      <c r="N308" s="70">
        <f t="shared" si="153"/>
        <v>6.7669171914749287</v>
      </c>
      <c r="O308" s="71">
        <f t="shared" si="154"/>
        <v>0.89686008164251052</v>
      </c>
      <c r="P308" s="71">
        <f t="shared" si="155"/>
        <v>4.2918450459577464</v>
      </c>
      <c r="Q308" s="72"/>
      <c r="R308" s="69">
        <f t="shared" si="159"/>
        <v>3.9852074396917287</v>
      </c>
      <c r="S308" s="69">
        <f t="shared" si="158"/>
        <v>2.9470175744905123</v>
      </c>
    </row>
    <row r="309" spans="3:19" x14ac:dyDescent="0.2">
      <c r="C309" s="54" t="s">
        <v>95</v>
      </c>
      <c r="D309" s="151">
        <v>31.111111000000001</v>
      </c>
      <c r="E309" s="152">
        <v>36</v>
      </c>
      <c r="F309" s="152">
        <v>32.111111000000001</v>
      </c>
      <c r="G309" s="153"/>
      <c r="H309" s="154">
        <f t="shared" si="156"/>
        <v>33.074073999999996</v>
      </c>
      <c r="I309" s="154">
        <f t="shared" si="152"/>
        <v>2.5827857476196119</v>
      </c>
      <c r="J309" s="70">
        <v>1.2222219999999999</v>
      </c>
      <c r="K309" s="71">
        <v>1.6666669999999999</v>
      </c>
      <c r="L309" s="71">
        <v>0.66666700000000001</v>
      </c>
      <c r="M309" s="72"/>
      <c r="N309" s="70">
        <f t="shared" si="153"/>
        <v>3.9285707283163238</v>
      </c>
      <c r="O309" s="71">
        <f t="shared" si="154"/>
        <v>4.6296305555555559</v>
      </c>
      <c r="P309" s="71">
        <f t="shared" si="155"/>
        <v>2.0761256127201579</v>
      </c>
      <c r="Q309" s="72"/>
      <c r="R309" s="69">
        <f t="shared" si="159"/>
        <v>3.544775632197346</v>
      </c>
      <c r="S309" s="69">
        <f t="shared" si="158"/>
        <v>1.3193069696340314</v>
      </c>
    </row>
    <row r="310" spans="3:19" x14ac:dyDescent="0.2">
      <c r="C310" s="54" t="s">
        <v>96</v>
      </c>
      <c r="D310" s="151">
        <v>30.777778000000001</v>
      </c>
      <c r="E310" s="152">
        <v>31.333333</v>
      </c>
      <c r="F310" s="152">
        <v>32.444443999999997</v>
      </c>
      <c r="G310" s="153"/>
      <c r="H310" s="154">
        <f t="shared" si="156"/>
        <v>31.518518333333333</v>
      </c>
      <c r="I310" s="154">
        <f t="shared" si="152"/>
        <v>0.84862482561514174</v>
      </c>
      <c r="J310" s="70">
        <v>0.66666700000000001</v>
      </c>
      <c r="K310" s="71">
        <v>0.111111</v>
      </c>
      <c r="L310" s="71">
        <v>0.222222</v>
      </c>
      <c r="M310" s="72"/>
      <c r="N310" s="70">
        <f t="shared" si="153"/>
        <v>2.1660660493424833</v>
      </c>
      <c r="O310" s="71">
        <f t="shared" si="154"/>
        <v>0.35460957824052741</v>
      </c>
      <c r="P310" s="71">
        <f t="shared" si="155"/>
        <v>0.68493083130042243</v>
      </c>
      <c r="Q310" s="72"/>
      <c r="R310" s="69">
        <f t="shared" si="159"/>
        <v>1.0685354862944776</v>
      </c>
      <c r="S310" s="69">
        <f t="shared" si="158"/>
        <v>0.9647321053920197</v>
      </c>
    </row>
    <row r="311" spans="3:19" ht="16" thickBot="1" x14ac:dyDescent="0.25">
      <c r="C311" s="54" t="s">
        <v>102</v>
      </c>
      <c r="D311" s="151">
        <v>30.111111000000001</v>
      </c>
      <c r="E311" s="152">
        <v>28.222221999999999</v>
      </c>
      <c r="F311" s="152">
        <v>27.333333</v>
      </c>
      <c r="G311" s="153"/>
      <c r="H311" s="154">
        <f t="shared" si="156"/>
        <v>28.555555333333331</v>
      </c>
      <c r="I311" s="154">
        <f t="shared" si="152"/>
        <v>1.4185718126532529</v>
      </c>
      <c r="J311" s="70">
        <v>0.222222</v>
      </c>
      <c r="K311" s="71">
        <v>0.222222</v>
      </c>
      <c r="L311" s="71">
        <v>0.222222</v>
      </c>
      <c r="M311" s="72"/>
      <c r="N311" s="70">
        <f t="shared" si="153"/>
        <v>0.73800664478969236</v>
      </c>
      <c r="O311" s="71">
        <f t="shared" si="154"/>
        <v>0.78740079360158111</v>
      </c>
      <c r="P311" s="71">
        <f t="shared" si="155"/>
        <v>0.81300732698789424</v>
      </c>
      <c r="Q311" s="72"/>
      <c r="R311" s="69">
        <f t="shared" si="159"/>
        <v>0.77947158845972264</v>
      </c>
      <c r="S311" s="69">
        <f t="shared" si="158"/>
        <v>3.8123874451387756E-2</v>
      </c>
    </row>
    <row r="312" spans="3:19" x14ac:dyDescent="0.2">
      <c r="C312" s="108" t="s">
        <v>109</v>
      </c>
      <c r="D312" s="143">
        <v>3.3333330000000001</v>
      </c>
      <c r="E312" s="144">
        <v>4.1111110000000002</v>
      </c>
      <c r="F312" s="144">
        <v>3.3333330000000001</v>
      </c>
      <c r="G312" s="145"/>
      <c r="H312" s="146">
        <f t="shared" si="156"/>
        <v>3.5925923333333336</v>
      </c>
      <c r="I312" s="146">
        <f t="shared" si="152"/>
        <v>0.44905033766976699</v>
      </c>
      <c r="J312" s="66">
        <v>0</v>
      </c>
      <c r="K312" s="67">
        <v>0</v>
      </c>
      <c r="L312" s="67">
        <v>0.111111</v>
      </c>
      <c r="M312" s="68"/>
      <c r="N312" s="66">
        <v>3.1168823214707415</v>
      </c>
      <c r="O312" s="67">
        <v>1.5180267436961916</v>
      </c>
      <c r="P312" s="67">
        <v>2.3102316602947361</v>
      </c>
      <c r="Q312" s="68"/>
      <c r="R312" s="114">
        <v>2.3150469084872234</v>
      </c>
      <c r="S312" s="114">
        <v>0.79943866531871199</v>
      </c>
    </row>
    <row r="313" spans="3:19" ht="16" thickBot="1" x14ac:dyDescent="0.25">
      <c r="C313" s="55" t="s">
        <v>108</v>
      </c>
      <c r="D313" s="147">
        <v>10.111110999999999</v>
      </c>
      <c r="E313" s="148">
        <v>8.7777779999999996</v>
      </c>
      <c r="F313" s="148">
        <v>9.4444440000000007</v>
      </c>
      <c r="G313" s="149"/>
      <c r="H313" s="150">
        <f t="shared" si="156"/>
        <v>9.4444443333333332</v>
      </c>
      <c r="I313" s="150">
        <f t="shared" si="152"/>
        <v>0.66666650000006233</v>
      </c>
      <c r="J313" s="73">
        <v>0.111111</v>
      </c>
      <c r="K313" s="74">
        <v>0.222222</v>
      </c>
      <c r="L313" s="74">
        <v>0</v>
      </c>
      <c r="M313" s="75"/>
      <c r="N313" s="73">
        <v>3.5000010350000101</v>
      </c>
      <c r="O313" s="74">
        <v>1.6891905348338159</v>
      </c>
      <c r="P313" s="74">
        <v>5.158728571428572</v>
      </c>
      <c r="Q313" s="75"/>
      <c r="R313" s="76">
        <v>3.4493067137541327</v>
      </c>
      <c r="S313" s="76">
        <v>1.7353244602953604</v>
      </c>
    </row>
    <row r="314" spans="3:19" x14ac:dyDescent="0.2">
      <c r="C314" s="108" t="s">
        <v>103</v>
      </c>
      <c r="D314" s="151">
        <v>4.8888889999999998</v>
      </c>
      <c r="E314" s="152">
        <v>4.8888889999999998</v>
      </c>
      <c r="F314" s="152">
        <v>7.1111110000000002</v>
      </c>
      <c r="G314" s="153"/>
      <c r="H314" s="154">
        <f t="shared" si="156"/>
        <v>5.6296296666666663</v>
      </c>
      <c r="I314" s="154">
        <f t="shared" si="152"/>
        <v>1.2830004698991082</v>
      </c>
      <c r="J314" s="70">
        <v>0</v>
      </c>
      <c r="K314" s="71">
        <v>0.222222</v>
      </c>
      <c r="L314" s="71">
        <v>0.55555600000000005</v>
      </c>
      <c r="M314" s="72"/>
      <c r="N314" s="70">
        <v>1.0294120527681643</v>
      </c>
      <c r="O314" s="71">
        <v>0.5420048780487805</v>
      </c>
      <c r="P314" s="71">
        <v>0.93457849593851872</v>
      </c>
      <c r="Q314" s="72"/>
      <c r="R314" s="69">
        <v>0.83533180891848779</v>
      </c>
      <c r="S314" s="69">
        <v>0.25841607371702369</v>
      </c>
    </row>
    <row r="315" spans="3:19" x14ac:dyDescent="0.2">
      <c r="C315" s="54" t="s">
        <v>104</v>
      </c>
      <c r="D315" s="151">
        <v>17.444444000000001</v>
      </c>
      <c r="E315" s="152">
        <v>22.555555999999999</v>
      </c>
      <c r="F315" s="152">
        <v>20.777778000000001</v>
      </c>
      <c r="G315" s="153"/>
      <c r="H315" s="154">
        <f t="shared" si="156"/>
        <v>20.259259333333333</v>
      </c>
      <c r="I315" s="154">
        <f t="shared" si="152"/>
        <v>2.5947085915180161</v>
      </c>
      <c r="J315" s="70">
        <v>0.111111</v>
      </c>
      <c r="K315" s="71">
        <v>0.111111</v>
      </c>
      <c r="L315" s="71">
        <v>0.222222</v>
      </c>
      <c r="M315" s="72"/>
      <c r="N315" s="70">
        <v>1.1029400816392654</v>
      </c>
      <c r="O315" s="71">
        <v>0.63492000000000004</v>
      </c>
      <c r="P315" s="71">
        <v>0</v>
      </c>
      <c r="Q315" s="72"/>
      <c r="R315" s="69">
        <v>0.57928669387975518</v>
      </c>
      <c r="S315" s="69">
        <v>0.55357068607722437</v>
      </c>
    </row>
    <row r="316" spans="3:19" x14ac:dyDescent="0.2">
      <c r="C316" s="54" t="s">
        <v>105</v>
      </c>
      <c r="D316" s="151">
        <v>16</v>
      </c>
      <c r="E316" s="152">
        <v>13.555555999999999</v>
      </c>
      <c r="F316" s="152">
        <v>15.888889000000001</v>
      </c>
      <c r="G316" s="153"/>
      <c r="H316" s="154">
        <f t="shared" si="156"/>
        <v>15.148148333333333</v>
      </c>
      <c r="I316" s="154">
        <f t="shared" si="152"/>
        <v>1.3803438588715258</v>
      </c>
      <c r="J316" s="70">
        <v>0</v>
      </c>
      <c r="K316" s="71">
        <v>0</v>
      </c>
      <c r="L316" s="71">
        <v>0.111111</v>
      </c>
      <c r="M316" s="72"/>
      <c r="N316" s="70">
        <v>1.0294120527681643</v>
      </c>
      <c r="O316" s="71">
        <v>0.5420048780487805</v>
      </c>
      <c r="P316" s="71">
        <v>0.93457849593851872</v>
      </c>
      <c r="Q316" s="72"/>
      <c r="R316" s="69">
        <v>0.83533180891848779</v>
      </c>
      <c r="S316" s="69">
        <v>0.25841607371702369</v>
      </c>
    </row>
    <row r="317" spans="3:19" ht="16" thickBot="1" x14ac:dyDescent="0.25">
      <c r="C317" s="55" t="s">
        <v>106</v>
      </c>
      <c r="D317" s="147">
        <v>13</v>
      </c>
      <c r="E317" s="148">
        <v>14.111110999999999</v>
      </c>
      <c r="F317" s="148">
        <v>11.555555999999999</v>
      </c>
      <c r="G317" s="149"/>
      <c r="H317" s="150">
        <f t="shared" si="156"/>
        <v>12.888889000000001</v>
      </c>
      <c r="I317" s="150">
        <f t="shared" si="152"/>
        <v>1.2813955596329341</v>
      </c>
      <c r="J317" s="73">
        <v>0.222222</v>
      </c>
      <c r="K317" s="74">
        <v>0.111111</v>
      </c>
      <c r="L317" s="74">
        <v>0.111111</v>
      </c>
      <c r="M317" s="75"/>
      <c r="N317" s="73">
        <v>1.1029400816392654</v>
      </c>
      <c r="O317" s="74">
        <v>0.63492000000000004</v>
      </c>
      <c r="P317" s="74">
        <v>0</v>
      </c>
      <c r="Q317" s="75"/>
      <c r="R317" s="76">
        <v>0.57928669387975518</v>
      </c>
      <c r="S317" s="76">
        <v>0.55357068607722437</v>
      </c>
    </row>
  </sheetData>
  <mergeCells count="45">
    <mergeCell ref="D299:G299"/>
    <mergeCell ref="J299:M299"/>
    <mergeCell ref="N299:Q299"/>
    <mergeCell ref="D251:G251"/>
    <mergeCell ref="J251:M251"/>
    <mergeCell ref="N251:Q251"/>
    <mergeCell ref="D278:G278"/>
    <mergeCell ref="J278:M278"/>
    <mergeCell ref="N278:Q278"/>
    <mergeCell ref="D67:G67"/>
    <mergeCell ref="J67:M67"/>
    <mergeCell ref="N67:Q67"/>
    <mergeCell ref="D232:G232"/>
    <mergeCell ref="J232:M232"/>
    <mergeCell ref="N232:Q232"/>
    <mergeCell ref="D180:G180"/>
    <mergeCell ref="J180:M180"/>
    <mergeCell ref="N180:Q180"/>
    <mergeCell ref="D199:G199"/>
    <mergeCell ref="J199:M199"/>
    <mergeCell ref="N199:Q199"/>
    <mergeCell ref="D128:G128"/>
    <mergeCell ref="J128:M128"/>
    <mergeCell ref="N128:Q128"/>
    <mergeCell ref="D161:G161"/>
    <mergeCell ref="J161:M161"/>
    <mergeCell ref="N161:Q161"/>
    <mergeCell ref="D90:G90"/>
    <mergeCell ref="J90:M90"/>
    <mergeCell ref="N90:Q90"/>
    <mergeCell ref="D109:G109"/>
    <mergeCell ref="J109:M109"/>
    <mergeCell ref="N109:Q109"/>
    <mergeCell ref="D33:G33"/>
    <mergeCell ref="J33:M33"/>
    <mergeCell ref="N33:Q33"/>
    <mergeCell ref="D3:G3"/>
    <mergeCell ref="D48:G48"/>
    <mergeCell ref="J48:M48"/>
    <mergeCell ref="N48:Q48"/>
    <mergeCell ref="D18:G18"/>
    <mergeCell ref="J18:M18"/>
    <mergeCell ref="J3:M3"/>
    <mergeCell ref="N3:Q3"/>
    <mergeCell ref="N18:Q1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BD0C-332B-494A-A40F-0E6A23C4018E}">
  <dimension ref="O14:R31"/>
  <sheetViews>
    <sheetView workbookViewId="0">
      <selection activeCell="O15" sqref="O15:R31"/>
    </sheetView>
  </sheetViews>
  <sheetFormatPr baseColWidth="10" defaultRowHeight="15" x14ac:dyDescent="0.2"/>
  <sheetData>
    <row r="14" spans="15:18" ht="16" thickBot="1" x14ac:dyDescent="0.25"/>
    <row r="15" spans="15:18" ht="16" thickBot="1" x14ac:dyDescent="0.25">
      <c r="O15" s="47" t="s">
        <v>85</v>
      </c>
      <c r="P15" s="96" t="s">
        <v>98</v>
      </c>
      <c r="Q15" s="96" t="s">
        <v>98</v>
      </c>
      <c r="R15" s="96" t="s">
        <v>98</v>
      </c>
    </row>
    <row r="16" spans="15:18" x14ac:dyDescent="0.2">
      <c r="O16" s="108" t="s">
        <v>86</v>
      </c>
      <c r="P16" s="115">
        <v>40.124176189966796</v>
      </c>
      <c r="Q16" s="115">
        <v>20.858167742235835</v>
      </c>
      <c r="R16" s="115">
        <v>17.354648135908434</v>
      </c>
    </row>
    <row r="17" spans="15:18" ht="16" thickBot="1" x14ac:dyDescent="0.25">
      <c r="O17" s="55" t="s">
        <v>87</v>
      </c>
      <c r="P17" s="107">
        <v>32.342477986733286</v>
      </c>
      <c r="Q17" s="107">
        <v>22.308382076339125</v>
      </c>
      <c r="R17" s="107">
        <v>16.154047277323446</v>
      </c>
    </row>
    <row r="18" spans="15:18" x14ac:dyDescent="0.2">
      <c r="O18" s="54" t="s">
        <v>88</v>
      </c>
      <c r="P18" s="100">
        <v>3.3763653608087654</v>
      </c>
      <c r="Q18" s="100">
        <v>0.45955275315635652</v>
      </c>
      <c r="R18" s="100">
        <v>2.296559424711595</v>
      </c>
    </row>
    <row r="19" spans="15:18" x14ac:dyDescent="0.2">
      <c r="O19" s="54" t="s">
        <v>89</v>
      </c>
      <c r="P19" s="100">
        <v>1.630122644119619</v>
      </c>
      <c r="Q19" s="100">
        <v>0.87920691698107578</v>
      </c>
      <c r="R19" s="100">
        <v>1.9984746199217884</v>
      </c>
    </row>
    <row r="20" spans="15:18" x14ac:dyDescent="0.2">
      <c r="O20" s="54" t="s">
        <v>90</v>
      </c>
      <c r="P20" s="100">
        <v>0.88250811600650103</v>
      </c>
      <c r="Q20" s="100">
        <v>0.77614479234138212</v>
      </c>
      <c r="R20" s="100">
        <v>2.5834688919438995</v>
      </c>
    </row>
    <row r="21" spans="15:18" x14ac:dyDescent="0.2">
      <c r="O21" s="54" t="s">
        <v>91</v>
      </c>
      <c r="P21" s="100">
        <v>1.3996081316698064</v>
      </c>
      <c r="Q21" s="100">
        <v>0.90870090198768072</v>
      </c>
      <c r="R21" s="100">
        <v>1.7127874525035678</v>
      </c>
    </row>
    <row r="22" spans="15:18" x14ac:dyDescent="0.2">
      <c r="O22" s="54" t="s">
        <v>92</v>
      </c>
      <c r="P22" s="100">
        <v>2.1241456145603976</v>
      </c>
      <c r="Q22" s="100">
        <v>2.4079601200374463</v>
      </c>
      <c r="R22" s="100">
        <v>0.88284218971439954</v>
      </c>
    </row>
    <row r="23" spans="15:18" x14ac:dyDescent="0.2">
      <c r="O23" s="54" t="s">
        <v>93</v>
      </c>
      <c r="P23" s="100">
        <v>0.9745417808846959</v>
      </c>
      <c r="Q23" s="100">
        <v>0.68777443485351064</v>
      </c>
      <c r="R23" s="100">
        <v>1.1953061602715571</v>
      </c>
    </row>
    <row r="24" spans="15:18" x14ac:dyDescent="0.2">
      <c r="O24" s="54" t="s">
        <v>94</v>
      </c>
      <c r="P24" s="100">
        <v>0.76166107310288389</v>
      </c>
      <c r="Q24" s="100">
        <v>0.95607598108339842</v>
      </c>
      <c r="R24" s="100">
        <v>2.3150469084872234</v>
      </c>
    </row>
    <row r="25" spans="15:18" x14ac:dyDescent="0.2">
      <c r="O25" s="54" t="s">
        <v>95</v>
      </c>
      <c r="P25" s="100">
        <v>4.3466657759342393</v>
      </c>
      <c r="Q25" s="100">
        <v>1.7335486812691674</v>
      </c>
      <c r="R25" s="100">
        <v>3.4493067137541327</v>
      </c>
    </row>
    <row r="26" spans="15:18" x14ac:dyDescent="0.2">
      <c r="O26" s="54" t="s">
        <v>96</v>
      </c>
      <c r="P26" s="100">
        <v>0.35793288897300224</v>
      </c>
      <c r="Q26" s="100">
        <v>0.26810043213711249</v>
      </c>
      <c r="R26" s="100">
        <v>0.83533180891848779</v>
      </c>
    </row>
    <row r="27" spans="15:18" ht="16" thickBot="1" x14ac:dyDescent="0.25">
      <c r="O27" s="55" t="s">
        <v>102</v>
      </c>
      <c r="P27" s="107">
        <v>0.18289876543209879</v>
      </c>
      <c r="Q27" s="107">
        <v>0.10652334916076266</v>
      </c>
      <c r="R27" s="107">
        <v>0.57928669387975518</v>
      </c>
    </row>
    <row r="28" spans="15:18" x14ac:dyDescent="0.2">
      <c r="O28" s="108" t="s">
        <v>103</v>
      </c>
      <c r="P28" s="100">
        <v>0.97665146511581735</v>
      </c>
      <c r="Q28" s="100">
        <v>1.3815268387743576</v>
      </c>
      <c r="R28" s="100">
        <v>2.3150469084872234</v>
      </c>
    </row>
    <row r="29" spans="15:18" x14ac:dyDescent="0.2">
      <c r="O29" s="54" t="s">
        <v>104</v>
      </c>
      <c r="P29" s="100">
        <v>10.967314259900879</v>
      </c>
      <c r="Q29" s="100">
        <v>10.636386466402575</v>
      </c>
      <c r="R29" s="100">
        <v>3.4493067137541327</v>
      </c>
    </row>
    <row r="30" spans="15:18" x14ac:dyDescent="0.2">
      <c r="O30" s="54" t="s">
        <v>105</v>
      </c>
      <c r="P30" s="100">
        <v>6.3401399767953821</v>
      </c>
      <c r="Q30" s="100">
        <v>7.0992015381578675</v>
      </c>
      <c r="R30" s="100">
        <v>0.83533180891848779</v>
      </c>
    </row>
    <row r="31" spans="15:18" ht="16" thickBot="1" x14ac:dyDescent="0.25">
      <c r="O31" s="55" t="s">
        <v>106</v>
      </c>
      <c r="P31" s="107">
        <v>11.123901758607483</v>
      </c>
      <c r="Q31" s="107">
        <v>11.431883437213751</v>
      </c>
      <c r="R31" s="107">
        <v>0.57928669387975518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0797-0ACA-724E-8FB2-0B319AC7BCF2}">
  <dimension ref="A1:K37"/>
  <sheetViews>
    <sheetView tabSelected="1" zoomScale="114" workbookViewId="0">
      <selection activeCell="E6" sqref="E6"/>
    </sheetView>
  </sheetViews>
  <sheetFormatPr baseColWidth="10" defaultRowHeight="15" x14ac:dyDescent="0.2"/>
  <sheetData>
    <row r="1" spans="1:11" x14ac:dyDescent="0.2">
      <c r="A1" t="s">
        <v>85</v>
      </c>
      <c r="B1" t="s">
        <v>113</v>
      </c>
      <c r="C1" t="s">
        <v>114</v>
      </c>
      <c r="D1" t="s">
        <v>115</v>
      </c>
    </row>
    <row r="2" spans="1:11" x14ac:dyDescent="0.2">
      <c r="A2" t="s">
        <v>102</v>
      </c>
      <c r="B2">
        <v>4</v>
      </c>
      <c r="C2">
        <v>0.7163322090661971</v>
      </c>
      <c r="D2">
        <v>1</v>
      </c>
    </row>
    <row r="3" spans="1:11" x14ac:dyDescent="0.2">
      <c r="A3" t="s">
        <v>96</v>
      </c>
      <c r="B3">
        <v>1</v>
      </c>
      <c r="C3">
        <v>1.1844482443154687</v>
      </c>
      <c r="D3">
        <v>2</v>
      </c>
    </row>
    <row r="4" spans="1:11" x14ac:dyDescent="0.2">
      <c r="A4" t="s">
        <v>89</v>
      </c>
      <c r="B4">
        <v>1</v>
      </c>
      <c r="C4">
        <v>1.2218490135573066</v>
      </c>
      <c r="D4">
        <v>3</v>
      </c>
    </row>
    <row r="5" spans="1:11" ht="16" thickBot="1" x14ac:dyDescent="0.25">
      <c r="A5" t="s">
        <v>96</v>
      </c>
      <c r="B5">
        <v>4</v>
      </c>
      <c r="C5">
        <v>1.3133623087436741</v>
      </c>
      <c r="D5">
        <v>4</v>
      </c>
      <c r="G5" s="197" t="s">
        <v>111</v>
      </c>
      <c r="H5" s="197"/>
      <c r="I5" s="197"/>
      <c r="J5" s="197"/>
      <c r="K5" s="197"/>
    </row>
    <row r="6" spans="1:11" ht="16" thickBot="1" x14ac:dyDescent="0.25">
      <c r="A6" t="s">
        <v>96</v>
      </c>
      <c r="B6">
        <v>3</v>
      </c>
      <c r="C6">
        <v>1.4777384118510419</v>
      </c>
      <c r="D6">
        <v>5</v>
      </c>
      <c r="G6" s="113" t="s">
        <v>85</v>
      </c>
      <c r="H6" s="157">
        <v>1</v>
      </c>
      <c r="I6" s="157">
        <v>2</v>
      </c>
      <c r="J6" s="157">
        <v>3</v>
      </c>
      <c r="K6" s="157">
        <v>4</v>
      </c>
    </row>
    <row r="7" spans="1:11" x14ac:dyDescent="0.2">
      <c r="A7" t="s">
        <v>95</v>
      </c>
      <c r="B7">
        <v>1</v>
      </c>
      <c r="C7">
        <v>1.5653472650793914</v>
      </c>
      <c r="D7">
        <v>6</v>
      </c>
      <c r="G7" s="164" t="s">
        <v>86</v>
      </c>
      <c r="H7" s="159">
        <v>9.529884473789398</v>
      </c>
      <c r="I7" s="159">
        <v>42.599874064143762</v>
      </c>
      <c r="J7" s="159">
        <v>34.332498254371764</v>
      </c>
      <c r="K7" s="160">
        <v>32.985892536264394</v>
      </c>
    </row>
    <row r="8" spans="1:11" x14ac:dyDescent="0.2">
      <c r="A8" t="s">
        <v>102</v>
      </c>
      <c r="B8">
        <v>3</v>
      </c>
      <c r="C8">
        <v>1.6558887496216013</v>
      </c>
      <c r="D8">
        <v>7</v>
      </c>
      <c r="G8" s="165" t="s">
        <v>87</v>
      </c>
      <c r="H8" s="158">
        <v>9.4691689878267322</v>
      </c>
      <c r="I8" s="158">
        <v>45.280275207234695</v>
      </c>
      <c r="J8" s="158">
        <v>37.753797517043516</v>
      </c>
      <c r="K8" s="161">
        <v>26.796424539350991</v>
      </c>
    </row>
    <row r="9" spans="1:11" x14ac:dyDescent="0.2">
      <c r="A9" t="s">
        <v>102</v>
      </c>
      <c r="B9">
        <v>1</v>
      </c>
      <c r="C9">
        <v>2.0645253670755483</v>
      </c>
      <c r="D9">
        <v>8</v>
      </c>
      <c r="G9" s="165" t="s">
        <v>89</v>
      </c>
      <c r="H9" s="158">
        <v>1.2218490135573066</v>
      </c>
      <c r="I9" s="158">
        <v>11.711926935650638</v>
      </c>
      <c r="J9" s="158">
        <v>4.7407408287384785</v>
      </c>
      <c r="K9" s="161">
        <v>2.2093211055131325</v>
      </c>
    </row>
    <row r="10" spans="1:11" x14ac:dyDescent="0.2">
      <c r="A10" t="s">
        <v>94</v>
      </c>
      <c r="B10">
        <v>1</v>
      </c>
      <c r="C10">
        <v>2.0778285020925984</v>
      </c>
      <c r="D10">
        <v>9</v>
      </c>
      <c r="G10" s="165" t="s">
        <v>102</v>
      </c>
      <c r="H10" s="158">
        <v>2.0645253670755483</v>
      </c>
      <c r="I10" s="158">
        <v>6.0235838245914453</v>
      </c>
      <c r="J10" s="158">
        <v>1.6558887496216013</v>
      </c>
      <c r="K10" s="161">
        <v>0.7163322090661971</v>
      </c>
    </row>
    <row r="11" spans="1:11" x14ac:dyDescent="0.2">
      <c r="A11" t="s">
        <v>90</v>
      </c>
      <c r="B11">
        <v>3</v>
      </c>
      <c r="C11">
        <v>2.1070558120265477</v>
      </c>
      <c r="D11">
        <v>10</v>
      </c>
      <c r="G11" s="165" t="s">
        <v>96</v>
      </c>
      <c r="H11" s="158">
        <v>1.1844482443154687</v>
      </c>
      <c r="I11" s="158">
        <v>11.378229732979142</v>
      </c>
      <c r="J11" s="158">
        <v>1.4777384118510419</v>
      </c>
      <c r="K11" s="161">
        <v>1.3133623087436741</v>
      </c>
    </row>
    <row r="12" spans="1:11" x14ac:dyDescent="0.2">
      <c r="A12" t="s">
        <v>90</v>
      </c>
      <c r="B12">
        <v>4</v>
      </c>
      <c r="C12">
        <v>2.1830616475752334</v>
      </c>
      <c r="D12">
        <v>11</v>
      </c>
      <c r="G12" s="165" t="s">
        <v>90</v>
      </c>
      <c r="H12" s="158">
        <v>2.4166362879521159</v>
      </c>
      <c r="I12" s="158">
        <v>14.035627034157692</v>
      </c>
      <c r="J12" s="158">
        <v>2.1070558120265477</v>
      </c>
      <c r="K12" s="161">
        <v>2.1830616475752334</v>
      </c>
    </row>
    <row r="13" spans="1:11" x14ac:dyDescent="0.2">
      <c r="A13" t="s">
        <v>89</v>
      </c>
      <c r="B13">
        <v>4</v>
      </c>
      <c r="C13">
        <v>2.2093211055131325</v>
      </c>
      <c r="D13">
        <v>12</v>
      </c>
      <c r="G13" s="165" t="s">
        <v>91</v>
      </c>
      <c r="H13" s="158">
        <v>2.6880247378334636</v>
      </c>
      <c r="I13" s="158">
        <v>21.679132043772583</v>
      </c>
      <c r="J13" s="158">
        <v>4.0179013405779189</v>
      </c>
      <c r="K13" s="161">
        <v>7.719658714785183</v>
      </c>
    </row>
    <row r="14" spans="1:11" x14ac:dyDescent="0.2">
      <c r="A14" t="s">
        <v>90</v>
      </c>
      <c r="B14">
        <v>1</v>
      </c>
      <c r="C14">
        <v>2.4166362879521159</v>
      </c>
      <c r="D14">
        <v>13</v>
      </c>
      <c r="G14" s="165" t="s">
        <v>94</v>
      </c>
      <c r="H14" s="158">
        <v>2.0778285020925984</v>
      </c>
      <c r="I14" s="158">
        <v>22.249627342532698</v>
      </c>
      <c r="J14" s="158">
        <v>4.6237357332223956</v>
      </c>
      <c r="K14" s="161">
        <v>6.4929302876218005</v>
      </c>
    </row>
    <row r="15" spans="1:11" ht="16" thickBot="1" x14ac:dyDescent="0.25">
      <c r="A15" t="s">
        <v>91</v>
      </c>
      <c r="B15">
        <v>1</v>
      </c>
      <c r="C15">
        <v>2.6880247378334636</v>
      </c>
      <c r="D15">
        <v>14</v>
      </c>
      <c r="G15" s="166" t="s">
        <v>95</v>
      </c>
      <c r="H15" s="162">
        <v>1.5653472650793914</v>
      </c>
      <c r="I15" s="162">
        <v>20.076598143861162</v>
      </c>
      <c r="J15" s="162">
        <v>7.2311251232324762</v>
      </c>
      <c r="K15" s="163">
        <v>3.0753123217812828</v>
      </c>
    </row>
    <row r="16" spans="1:11" x14ac:dyDescent="0.2">
      <c r="A16" t="s">
        <v>95</v>
      </c>
      <c r="B16">
        <v>4</v>
      </c>
      <c r="C16">
        <v>3.0753123217812828</v>
      </c>
      <c r="D16">
        <v>15</v>
      </c>
    </row>
    <row r="17" spans="1:11" x14ac:dyDescent="0.2">
      <c r="A17" t="s">
        <v>91</v>
      </c>
      <c r="B17">
        <v>3</v>
      </c>
      <c r="C17">
        <v>4.0179013405779189</v>
      </c>
      <c r="D17">
        <v>16</v>
      </c>
    </row>
    <row r="18" spans="1:11" ht="16" thickBot="1" x14ac:dyDescent="0.25">
      <c r="A18" t="s">
        <v>94</v>
      </c>
      <c r="B18">
        <v>3</v>
      </c>
      <c r="C18">
        <v>4.6237357332223956</v>
      </c>
      <c r="D18">
        <v>17</v>
      </c>
      <c r="G18" s="197" t="s">
        <v>112</v>
      </c>
      <c r="H18" s="197"/>
      <c r="I18" s="197"/>
      <c r="J18" s="197"/>
      <c r="K18" s="197"/>
    </row>
    <row r="19" spans="1:11" ht="16" thickBot="1" x14ac:dyDescent="0.25">
      <c r="A19" t="s">
        <v>89</v>
      </c>
      <c r="B19">
        <v>3</v>
      </c>
      <c r="C19">
        <v>4.7407408287384785</v>
      </c>
      <c r="D19">
        <v>18</v>
      </c>
      <c r="G19" s="113" t="s">
        <v>85</v>
      </c>
      <c r="H19" s="157">
        <v>1</v>
      </c>
      <c r="I19" s="157">
        <v>2</v>
      </c>
      <c r="J19" s="157">
        <v>3</v>
      </c>
      <c r="K19" s="157">
        <v>4</v>
      </c>
    </row>
    <row r="20" spans="1:11" x14ac:dyDescent="0.2">
      <c r="A20" t="s">
        <v>102</v>
      </c>
      <c r="B20">
        <v>2</v>
      </c>
      <c r="C20">
        <v>6.0235838245914453</v>
      </c>
      <c r="D20">
        <v>19</v>
      </c>
      <c r="G20" s="164" t="s">
        <v>86</v>
      </c>
      <c r="H20" s="159">
        <v>24</v>
      </c>
      <c r="I20" s="159">
        <v>35</v>
      </c>
      <c r="J20" s="159">
        <v>33</v>
      </c>
      <c r="K20" s="160">
        <v>32</v>
      </c>
    </row>
    <row r="21" spans="1:11" x14ac:dyDescent="0.2">
      <c r="A21" t="s">
        <v>94</v>
      </c>
      <c r="B21">
        <v>4</v>
      </c>
      <c r="C21">
        <v>6.4929302876218005</v>
      </c>
      <c r="D21">
        <v>20</v>
      </c>
      <c r="G21" s="165" t="s">
        <v>87</v>
      </c>
      <c r="H21" s="158">
        <v>23</v>
      </c>
      <c r="I21" s="158">
        <v>36</v>
      </c>
      <c r="J21" s="158">
        <v>34</v>
      </c>
      <c r="K21" s="161">
        <v>31</v>
      </c>
    </row>
    <row r="22" spans="1:11" x14ac:dyDescent="0.2">
      <c r="A22" t="s">
        <v>95</v>
      </c>
      <c r="B22">
        <v>3</v>
      </c>
      <c r="C22">
        <v>7.2311251232324762</v>
      </c>
      <c r="D22">
        <v>21</v>
      </c>
      <c r="G22" s="165" t="s">
        <v>89</v>
      </c>
      <c r="H22" s="158">
        <v>3</v>
      </c>
      <c r="I22" s="158">
        <v>26</v>
      </c>
      <c r="J22" s="158">
        <v>18</v>
      </c>
      <c r="K22" s="161">
        <v>12</v>
      </c>
    </row>
    <row r="23" spans="1:11" x14ac:dyDescent="0.2">
      <c r="A23" t="s">
        <v>91</v>
      </c>
      <c r="B23">
        <v>4</v>
      </c>
      <c r="C23">
        <v>7.719658714785183</v>
      </c>
      <c r="D23">
        <v>22</v>
      </c>
      <c r="G23" s="165" t="s">
        <v>102</v>
      </c>
      <c r="H23" s="158">
        <v>8</v>
      </c>
      <c r="I23" s="158">
        <v>19</v>
      </c>
      <c r="J23" s="158">
        <v>7</v>
      </c>
      <c r="K23" s="161">
        <v>1</v>
      </c>
    </row>
    <row r="24" spans="1:11" x14ac:dyDescent="0.2">
      <c r="A24" t="s">
        <v>87</v>
      </c>
      <c r="B24">
        <v>1</v>
      </c>
      <c r="C24">
        <v>9.4691689878267322</v>
      </c>
      <c r="D24">
        <v>23</v>
      </c>
      <c r="G24" s="165" t="s">
        <v>96</v>
      </c>
      <c r="H24" s="158">
        <v>2</v>
      </c>
      <c r="I24" s="158">
        <v>25</v>
      </c>
      <c r="J24" s="158">
        <v>5</v>
      </c>
      <c r="K24" s="161">
        <v>4</v>
      </c>
    </row>
    <row r="25" spans="1:11" x14ac:dyDescent="0.2">
      <c r="A25" t="s">
        <v>86</v>
      </c>
      <c r="B25">
        <v>1</v>
      </c>
      <c r="C25">
        <v>9.529884473789398</v>
      </c>
      <c r="D25">
        <v>24</v>
      </c>
      <c r="G25" s="165" t="s">
        <v>90</v>
      </c>
      <c r="H25" s="158">
        <v>13</v>
      </c>
      <c r="I25" s="158">
        <v>27</v>
      </c>
      <c r="J25" s="158">
        <v>10</v>
      </c>
      <c r="K25" s="161">
        <v>11</v>
      </c>
    </row>
    <row r="26" spans="1:11" x14ac:dyDescent="0.2">
      <c r="A26" t="s">
        <v>96</v>
      </c>
      <c r="B26">
        <v>2</v>
      </c>
      <c r="C26">
        <v>11.378229732979142</v>
      </c>
      <c r="D26">
        <v>25</v>
      </c>
      <c r="G26" s="165" t="s">
        <v>91</v>
      </c>
      <c r="H26" s="158">
        <v>14</v>
      </c>
      <c r="I26" s="158">
        <v>29</v>
      </c>
      <c r="J26" s="158">
        <v>16</v>
      </c>
      <c r="K26" s="161">
        <v>22</v>
      </c>
    </row>
    <row r="27" spans="1:11" x14ac:dyDescent="0.2">
      <c r="A27" t="s">
        <v>89</v>
      </c>
      <c r="B27">
        <v>2</v>
      </c>
      <c r="C27">
        <v>11.711926935650638</v>
      </c>
      <c r="D27">
        <v>26</v>
      </c>
      <c r="G27" s="165" t="s">
        <v>94</v>
      </c>
      <c r="H27" s="158">
        <v>9</v>
      </c>
      <c r="I27" s="158">
        <v>30</v>
      </c>
      <c r="J27" s="158">
        <v>17</v>
      </c>
      <c r="K27" s="161">
        <v>20</v>
      </c>
    </row>
    <row r="28" spans="1:11" ht="16" thickBot="1" x14ac:dyDescent="0.25">
      <c r="A28" t="s">
        <v>90</v>
      </c>
      <c r="B28">
        <v>2</v>
      </c>
      <c r="C28">
        <v>14.035627034157692</v>
      </c>
      <c r="D28">
        <v>27</v>
      </c>
      <c r="G28" s="166" t="s">
        <v>95</v>
      </c>
      <c r="H28" s="162">
        <v>6</v>
      </c>
      <c r="I28" s="162">
        <v>28</v>
      </c>
      <c r="J28" s="162">
        <v>21</v>
      </c>
      <c r="K28" s="163">
        <v>15</v>
      </c>
    </row>
    <row r="29" spans="1:11" x14ac:dyDescent="0.2">
      <c r="A29" t="s">
        <v>95</v>
      </c>
      <c r="B29">
        <v>2</v>
      </c>
      <c r="C29">
        <v>20.076598143861162</v>
      </c>
      <c r="D29">
        <v>28</v>
      </c>
    </row>
    <row r="30" spans="1:11" x14ac:dyDescent="0.2">
      <c r="A30" t="s">
        <v>91</v>
      </c>
      <c r="B30">
        <v>2</v>
      </c>
      <c r="C30">
        <v>21.679132043772583</v>
      </c>
      <c r="D30">
        <v>29</v>
      </c>
    </row>
    <row r="31" spans="1:11" x14ac:dyDescent="0.2">
      <c r="A31" t="s">
        <v>94</v>
      </c>
      <c r="B31">
        <v>2</v>
      </c>
      <c r="C31">
        <v>22.249627342532698</v>
      </c>
      <c r="D31">
        <v>30</v>
      </c>
    </row>
    <row r="32" spans="1:11" x14ac:dyDescent="0.2">
      <c r="A32" t="s">
        <v>87</v>
      </c>
      <c r="B32">
        <v>4</v>
      </c>
      <c r="C32">
        <v>26.796424539350991</v>
      </c>
      <c r="D32">
        <v>31</v>
      </c>
    </row>
    <row r="33" spans="1:4" x14ac:dyDescent="0.2">
      <c r="A33" t="s">
        <v>86</v>
      </c>
      <c r="B33">
        <v>4</v>
      </c>
      <c r="C33">
        <v>32.985892536264394</v>
      </c>
      <c r="D33">
        <v>32</v>
      </c>
    </row>
    <row r="34" spans="1:4" x14ac:dyDescent="0.2">
      <c r="A34" t="s">
        <v>86</v>
      </c>
      <c r="B34">
        <v>3</v>
      </c>
      <c r="C34">
        <v>34.332498254371764</v>
      </c>
      <c r="D34">
        <v>33</v>
      </c>
    </row>
    <row r="35" spans="1:4" x14ac:dyDescent="0.2">
      <c r="A35" t="s">
        <v>87</v>
      </c>
      <c r="B35">
        <v>3</v>
      </c>
      <c r="C35">
        <v>37.753797517043516</v>
      </c>
      <c r="D35">
        <v>34</v>
      </c>
    </row>
    <row r="36" spans="1:4" x14ac:dyDescent="0.2">
      <c r="A36" t="s">
        <v>86</v>
      </c>
      <c r="B36">
        <v>2</v>
      </c>
      <c r="C36">
        <v>42.599874064143762</v>
      </c>
      <c r="D36">
        <v>35</v>
      </c>
    </row>
    <row r="37" spans="1:4" x14ac:dyDescent="0.2">
      <c r="A37" t="s">
        <v>87</v>
      </c>
      <c r="B37">
        <v>2</v>
      </c>
      <c r="C37">
        <v>45.280275207234695</v>
      </c>
      <c r="D37">
        <v>36</v>
      </c>
    </row>
  </sheetData>
  <sortState xmlns:xlrd2="http://schemas.microsoft.com/office/spreadsheetml/2017/richdata2" ref="A2:D37">
    <sortCondition ref="D1:D37"/>
  </sortState>
  <mergeCells count="2">
    <mergeCell ref="G5:K5"/>
    <mergeCell ref="G18:K18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D2B7-4045-EA47-87B3-017BD184F2DE}">
  <dimension ref="A1:J28"/>
  <sheetViews>
    <sheetView topLeftCell="A16" workbookViewId="0">
      <selection activeCell="G20" sqref="G20:J28"/>
    </sheetView>
  </sheetViews>
  <sheetFormatPr baseColWidth="10" defaultRowHeight="15" x14ac:dyDescent="0.2"/>
  <sheetData>
    <row r="1" spans="1:10" x14ac:dyDescent="0.2">
      <c r="A1" t="s">
        <v>85</v>
      </c>
      <c r="B1" t="s">
        <v>113</v>
      </c>
      <c r="C1" t="s">
        <v>114</v>
      </c>
      <c r="D1" t="s">
        <v>115</v>
      </c>
    </row>
    <row r="2" spans="1:10" x14ac:dyDescent="0.2">
      <c r="A2" t="s">
        <v>86</v>
      </c>
      <c r="B2">
        <v>1</v>
      </c>
      <c r="C2">
        <v>26.311152198644255</v>
      </c>
      <c r="D2">
        <v>27</v>
      </c>
    </row>
    <row r="3" spans="1:10" x14ac:dyDescent="0.2">
      <c r="A3" t="s">
        <v>86</v>
      </c>
      <c r="B3">
        <v>2</v>
      </c>
      <c r="C3">
        <v>6.2883055683203279</v>
      </c>
      <c r="D3">
        <v>24</v>
      </c>
    </row>
    <row r="4" spans="1:10" x14ac:dyDescent="0.2">
      <c r="A4" t="s">
        <v>86</v>
      </c>
      <c r="B4">
        <v>3</v>
      </c>
      <c r="C4">
        <v>3.083347917369176</v>
      </c>
      <c r="D4">
        <v>22</v>
      </c>
    </row>
    <row r="5" spans="1:10" ht="16" thickBot="1" x14ac:dyDescent="0.25">
      <c r="A5" t="s">
        <v>87</v>
      </c>
      <c r="B5">
        <v>1</v>
      </c>
      <c r="C5">
        <v>11.789634442779914</v>
      </c>
      <c r="D5">
        <v>26</v>
      </c>
      <c r="G5" s="167" t="s">
        <v>111</v>
      </c>
      <c r="H5" s="167"/>
      <c r="I5" s="167"/>
      <c r="J5" s="167"/>
    </row>
    <row r="6" spans="1:10" ht="16" thickBot="1" x14ac:dyDescent="0.25">
      <c r="A6" t="s">
        <v>87</v>
      </c>
      <c r="B6">
        <v>2</v>
      </c>
      <c r="C6">
        <v>7.1456007152450782</v>
      </c>
      <c r="D6">
        <v>25</v>
      </c>
      <c r="G6" s="113" t="s">
        <v>85</v>
      </c>
      <c r="H6" s="168">
        <v>1</v>
      </c>
      <c r="I6" s="168">
        <v>2</v>
      </c>
      <c r="J6" s="168">
        <v>3</v>
      </c>
    </row>
    <row r="7" spans="1:10" x14ac:dyDescent="0.2">
      <c r="A7" t="s">
        <v>87</v>
      </c>
      <c r="B7">
        <v>3</v>
      </c>
      <c r="C7">
        <v>5.0505751727084185</v>
      </c>
      <c r="D7">
        <v>23</v>
      </c>
      <c r="G7" s="164" t="s">
        <v>86</v>
      </c>
      <c r="H7" s="159">
        <v>26.311152198644255</v>
      </c>
      <c r="I7" s="159">
        <v>6.2883055683203279</v>
      </c>
      <c r="J7" s="159">
        <v>3.083347917369176</v>
      </c>
    </row>
    <row r="8" spans="1:10" x14ac:dyDescent="0.2">
      <c r="A8" t="s">
        <v>90</v>
      </c>
      <c r="B8">
        <v>1</v>
      </c>
      <c r="C8">
        <v>0</v>
      </c>
      <c r="D8">
        <v>2</v>
      </c>
      <c r="G8" s="165" t="s">
        <v>87</v>
      </c>
      <c r="H8" s="158">
        <v>11.789634442779914</v>
      </c>
      <c r="I8" s="158">
        <v>7.1456007152450782</v>
      </c>
      <c r="J8" s="158">
        <v>5.0505751727084185</v>
      </c>
    </row>
    <row r="9" spans="1:10" x14ac:dyDescent="0.2">
      <c r="A9" t="s">
        <v>90</v>
      </c>
      <c r="B9">
        <v>2</v>
      </c>
      <c r="C9">
        <v>0.10436632632058868</v>
      </c>
      <c r="D9">
        <v>13</v>
      </c>
      <c r="G9" s="165" t="s">
        <v>89</v>
      </c>
      <c r="H9" s="158">
        <v>6.9734937384382717E-2</v>
      </c>
      <c r="I9" s="158">
        <v>4.4682707714902535E-2</v>
      </c>
      <c r="J9" s="158">
        <v>0.53628229468217459</v>
      </c>
    </row>
    <row r="10" spans="1:10" x14ac:dyDescent="0.2">
      <c r="A10" t="s">
        <v>90</v>
      </c>
      <c r="B10">
        <v>3</v>
      </c>
      <c r="C10">
        <v>0.33606391751105519</v>
      </c>
      <c r="D10">
        <v>15</v>
      </c>
      <c r="G10" s="165" t="s">
        <v>102</v>
      </c>
      <c r="H10" s="158">
        <v>6.5616732800131763E-2</v>
      </c>
      <c r="I10" s="158">
        <v>0</v>
      </c>
      <c r="J10" s="158">
        <v>0.78930884553800773</v>
      </c>
    </row>
    <row r="11" spans="1:10" x14ac:dyDescent="0.2">
      <c r="A11" t="s">
        <v>95</v>
      </c>
      <c r="B11">
        <v>1</v>
      </c>
      <c r="C11">
        <v>0</v>
      </c>
      <c r="D11">
        <v>4</v>
      </c>
      <c r="G11" s="165" t="s">
        <v>96</v>
      </c>
      <c r="H11" s="158">
        <v>0</v>
      </c>
      <c r="I11" s="158">
        <v>4.7961582871831894E-2</v>
      </c>
      <c r="J11" s="158">
        <v>0.93352098779813708</v>
      </c>
    </row>
    <row r="12" spans="1:10" x14ac:dyDescent="0.2">
      <c r="A12" t="s">
        <v>95</v>
      </c>
      <c r="B12">
        <v>2</v>
      </c>
      <c r="C12">
        <v>0.50107679601923016</v>
      </c>
      <c r="D12">
        <v>16</v>
      </c>
      <c r="G12" s="165" t="s">
        <v>90</v>
      </c>
      <c r="H12" s="158">
        <v>0</v>
      </c>
      <c r="I12" s="158">
        <v>0.10436632632058868</v>
      </c>
      <c r="J12" s="158">
        <v>0.33606391751105519</v>
      </c>
    </row>
    <row r="13" spans="1:10" x14ac:dyDescent="0.2">
      <c r="A13" t="s">
        <v>95</v>
      </c>
      <c r="B13">
        <v>3</v>
      </c>
      <c r="C13">
        <v>0.1366118858057864</v>
      </c>
      <c r="D13">
        <v>14</v>
      </c>
      <c r="G13" s="165" t="s">
        <v>91</v>
      </c>
      <c r="H13" s="158">
        <v>5.8996990941603572E-2</v>
      </c>
      <c r="I13" s="158">
        <v>0</v>
      </c>
      <c r="J13" s="158">
        <v>0.85157533453978174</v>
      </c>
    </row>
    <row r="14" spans="1:10" x14ac:dyDescent="0.2">
      <c r="A14" t="s">
        <v>96</v>
      </c>
      <c r="B14">
        <v>1</v>
      </c>
      <c r="C14">
        <v>0</v>
      </c>
      <c r="D14">
        <v>1</v>
      </c>
      <c r="G14" s="165" t="s">
        <v>94</v>
      </c>
      <c r="H14" s="158">
        <v>0</v>
      </c>
      <c r="I14" s="158">
        <v>8.2918657025815884E-2</v>
      </c>
      <c r="J14" s="158">
        <v>0.90246262547975376</v>
      </c>
    </row>
    <row r="15" spans="1:10" ht="16" thickBot="1" x14ac:dyDescent="0.25">
      <c r="A15" t="s">
        <v>96</v>
      </c>
      <c r="B15">
        <v>2</v>
      </c>
      <c r="C15">
        <v>4.7961582871831894E-2</v>
      </c>
      <c r="D15">
        <v>8</v>
      </c>
      <c r="G15" s="166" t="s">
        <v>95</v>
      </c>
      <c r="H15" s="162">
        <v>0</v>
      </c>
      <c r="I15" s="162">
        <v>0.50107679601923016</v>
      </c>
      <c r="J15" s="162">
        <v>0.1366118858057864</v>
      </c>
    </row>
    <row r="16" spans="1:10" x14ac:dyDescent="0.2">
      <c r="A16" t="s">
        <v>96</v>
      </c>
      <c r="B16">
        <v>3</v>
      </c>
      <c r="C16">
        <v>0.93352098779813708</v>
      </c>
      <c r="D16">
        <v>21</v>
      </c>
    </row>
    <row r="17" spans="1:10" x14ac:dyDescent="0.2">
      <c r="A17" t="s">
        <v>94</v>
      </c>
      <c r="B17">
        <v>1</v>
      </c>
      <c r="C17">
        <v>0</v>
      </c>
      <c r="D17">
        <v>3</v>
      </c>
    </row>
    <row r="18" spans="1:10" ht="16" thickBot="1" x14ac:dyDescent="0.25">
      <c r="A18" t="s">
        <v>94</v>
      </c>
      <c r="B18">
        <v>2</v>
      </c>
      <c r="C18">
        <v>8.2918657025815884E-2</v>
      </c>
      <c r="D18">
        <v>12</v>
      </c>
      <c r="G18" s="167" t="s">
        <v>112</v>
      </c>
      <c r="H18" s="167"/>
      <c r="I18" s="167"/>
      <c r="J18" s="167"/>
    </row>
    <row r="19" spans="1:10" ht="16" thickBot="1" x14ac:dyDescent="0.25">
      <c r="A19" t="s">
        <v>94</v>
      </c>
      <c r="B19">
        <v>3</v>
      </c>
      <c r="C19">
        <v>0.90246262547975376</v>
      </c>
      <c r="D19">
        <v>20</v>
      </c>
      <c r="G19" s="113" t="s">
        <v>85</v>
      </c>
      <c r="H19" s="168">
        <v>1</v>
      </c>
      <c r="I19" s="168">
        <v>2</v>
      </c>
      <c r="J19" s="168">
        <v>3</v>
      </c>
    </row>
    <row r="20" spans="1:10" x14ac:dyDescent="0.2">
      <c r="A20" t="s">
        <v>102</v>
      </c>
      <c r="B20">
        <v>1</v>
      </c>
      <c r="C20">
        <v>6.5616732800131763E-2</v>
      </c>
      <c r="D20">
        <v>10</v>
      </c>
      <c r="G20" s="164" t="s">
        <v>86</v>
      </c>
      <c r="H20" s="159">
        <v>27</v>
      </c>
      <c r="I20" s="159">
        <v>24</v>
      </c>
      <c r="J20" s="159">
        <v>22</v>
      </c>
    </row>
    <row r="21" spans="1:10" x14ac:dyDescent="0.2">
      <c r="A21" t="s">
        <v>102</v>
      </c>
      <c r="B21">
        <v>2</v>
      </c>
      <c r="C21">
        <v>0</v>
      </c>
      <c r="D21">
        <v>5</v>
      </c>
      <c r="G21" s="165" t="s">
        <v>87</v>
      </c>
      <c r="H21" s="158">
        <v>26</v>
      </c>
      <c r="I21" s="158">
        <v>25</v>
      </c>
      <c r="J21" s="158">
        <v>23</v>
      </c>
    </row>
    <row r="22" spans="1:10" x14ac:dyDescent="0.2">
      <c r="A22" t="s">
        <v>102</v>
      </c>
      <c r="B22">
        <v>3</v>
      </c>
      <c r="C22">
        <v>0.78930884553800773</v>
      </c>
      <c r="D22">
        <v>18</v>
      </c>
      <c r="G22" s="165" t="s">
        <v>89</v>
      </c>
      <c r="H22" s="158">
        <v>2</v>
      </c>
      <c r="I22" s="158">
        <v>13</v>
      </c>
      <c r="J22" s="158">
        <v>15</v>
      </c>
    </row>
    <row r="23" spans="1:10" x14ac:dyDescent="0.2">
      <c r="A23" t="s">
        <v>89</v>
      </c>
      <c r="B23">
        <v>1</v>
      </c>
      <c r="C23">
        <v>6.9734937384382717E-2</v>
      </c>
      <c r="D23">
        <v>11</v>
      </c>
      <c r="G23" s="165" t="s">
        <v>102</v>
      </c>
      <c r="H23" s="158">
        <v>4</v>
      </c>
      <c r="I23" s="158">
        <v>16</v>
      </c>
      <c r="J23" s="158">
        <v>14</v>
      </c>
    </row>
    <row r="24" spans="1:10" x14ac:dyDescent="0.2">
      <c r="A24" t="s">
        <v>89</v>
      </c>
      <c r="B24">
        <v>2</v>
      </c>
      <c r="C24">
        <v>4.4682707714902535E-2</v>
      </c>
      <c r="D24">
        <v>7</v>
      </c>
      <c r="G24" s="165" t="s">
        <v>96</v>
      </c>
      <c r="H24" s="158">
        <v>1</v>
      </c>
      <c r="I24" s="158">
        <v>8</v>
      </c>
      <c r="J24" s="158">
        <v>21</v>
      </c>
    </row>
    <row r="25" spans="1:10" x14ac:dyDescent="0.2">
      <c r="A25" t="s">
        <v>89</v>
      </c>
      <c r="B25">
        <v>3</v>
      </c>
      <c r="C25">
        <v>0.53628229468217459</v>
      </c>
      <c r="D25">
        <v>17</v>
      </c>
      <c r="G25" s="165" t="s">
        <v>90</v>
      </c>
      <c r="H25" s="158">
        <v>3</v>
      </c>
      <c r="I25" s="158">
        <v>12</v>
      </c>
      <c r="J25" s="158">
        <v>20</v>
      </c>
    </row>
    <row r="26" spans="1:10" x14ac:dyDescent="0.2">
      <c r="A26" t="s">
        <v>91</v>
      </c>
      <c r="B26">
        <v>1</v>
      </c>
      <c r="C26">
        <v>5.8996990941603572E-2</v>
      </c>
      <c r="D26">
        <v>9</v>
      </c>
      <c r="G26" s="165" t="s">
        <v>91</v>
      </c>
      <c r="H26" s="158">
        <v>10</v>
      </c>
      <c r="I26" s="158">
        <v>5</v>
      </c>
      <c r="J26" s="158">
        <v>18</v>
      </c>
    </row>
    <row r="27" spans="1:10" x14ac:dyDescent="0.2">
      <c r="A27" t="s">
        <v>91</v>
      </c>
      <c r="B27">
        <v>2</v>
      </c>
      <c r="C27">
        <v>0</v>
      </c>
      <c r="D27">
        <v>6</v>
      </c>
      <c r="G27" s="165" t="s">
        <v>94</v>
      </c>
      <c r="H27" s="158">
        <v>11</v>
      </c>
      <c r="I27" s="158">
        <v>7</v>
      </c>
      <c r="J27" s="158">
        <v>17</v>
      </c>
    </row>
    <row r="28" spans="1:10" ht="16" thickBot="1" x14ac:dyDescent="0.25">
      <c r="A28" t="s">
        <v>91</v>
      </c>
      <c r="B28">
        <v>3</v>
      </c>
      <c r="C28">
        <v>0.85157533453978174</v>
      </c>
      <c r="D28">
        <v>19</v>
      </c>
      <c r="G28" s="166" t="s">
        <v>95</v>
      </c>
      <c r="H28" s="162">
        <v>9</v>
      </c>
      <c r="I28" s="162">
        <v>6</v>
      </c>
      <c r="J28" s="162">
        <v>19</v>
      </c>
    </row>
  </sheetData>
  <sortState xmlns:xlrd2="http://schemas.microsoft.com/office/spreadsheetml/2017/richdata2" ref="A2:D41">
    <sortCondition descending="1" ref="A1:A41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2EB-3A4B-5340-AB05-91C7900D6DB8}">
  <dimension ref="A1:J28"/>
  <sheetViews>
    <sheetView topLeftCell="A15" workbookViewId="0">
      <selection activeCell="F25" sqref="F25"/>
    </sheetView>
  </sheetViews>
  <sheetFormatPr baseColWidth="10" defaultRowHeight="15" x14ac:dyDescent="0.2"/>
  <sheetData>
    <row r="1" spans="1:10" ht="16" thickBot="1" x14ac:dyDescent="0.25">
      <c r="A1" t="s">
        <v>85</v>
      </c>
      <c r="B1" t="s">
        <v>113</v>
      </c>
      <c r="C1" t="s">
        <v>114</v>
      </c>
      <c r="D1" t="s">
        <v>115</v>
      </c>
    </row>
    <row r="2" spans="1:10" x14ac:dyDescent="0.2">
      <c r="A2" s="164" t="s">
        <v>91</v>
      </c>
      <c r="B2">
        <v>1</v>
      </c>
      <c r="C2">
        <v>0</v>
      </c>
      <c r="D2">
        <v>1</v>
      </c>
    </row>
    <row r="3" spans="1:10" x14ac:dyDescent="0.2">
      <c r="A3" s="165" t="s">
        <v>91</v>
      </c>
      <c r="B3">
        <v>2</v>
      </c>
      <c r="C3">
        <v>0</v>
      </c>
      <c r="D3">
        <v>4</v>
      </c>
    </row>
    <row r="4" spans="1:10" x14ac:dyDescent="0.2">
      <c r="A4" s="165" t="s">
        <v>91</v>
      </c>
      <c r="B4">
        <v>3</v>
      </c>
      <c r="C4">
        <v>5.8996990941603572E-2</v>
      </c>
      <c r="D4">
        <v>9</v>
      </c>
    </row>
    <row r="5" spans="1:10" ht="16" thickBot="1" x14ac:dyDescent="0.25">
      <c r="A5" s="165" t="s">
        <v>89</v>
      </c>
      <c r="B5">
        <v>1</v>
      </c>
      <c r="C5">
        <v>3.083347917369176</v>
      </c>
      <c r="D5">
        <v>22</v>
      </c>
      <c r="G5" s="167" t="s">
        <v>111</v>
      </c>
      <c r="H5" s="167"/>
      <c r="I5" s="167"/>
      <c r="J5" s="167"/>
    </row>
    <row r="6" spans="1:10" ht="16" thickBot="1" x14ac:dyDescent="0.25">
      <c r="A6" s="165" t="s">
        <v>89</v>
      </c>
      <c r="B6">
        <v>2</v>
      </c>
      <c r="C6">
        <v>0.1366118858057864</v>
      </c>
      <c r="D6">
        <v>14</v>
      </c>
      <c r="G6" s="113" t="s">
        <v>85</v>
      </c>
      <c r="H6" s="169" t="s">
        <v>98</v>
      </c>
      <c r="I6" s="169" t="s">
        <v>98</v>
      </c>
      <c r="J6" s="169" t="s">
        <v>98</v>
      </c>
    </row>
    <row r="7" spans="1:10" x14ac:dyDescent="0.2">
      <c r="A7" s="165" t="s">
        <v>89</v>
      </c>
      <c r="B7">
        <v>3</v>
      </c>
      <c r="C7">
        <v>0.78930884553800773</v>
      </c>
      <c r="D7">
        <v>18</v>
      </c>
      <c r="G7" s="164" t="s">
        <v>86</v>
      </c>
      <c r="H7" s="159">
        <v>40.124176189966796</v>
      </c>
      <c r="I7" s="159">
        <v>20.858167742235835</v>
      </c>
      <c r="J7" s="159">
        <v>17.354648135908434</v>
      </c>
    </row>
    <row r="8" spans="1:10" x14ac:dyDescent="0.2">
      <c r="A8" s="165" t="s">
        <v>102</v>
      </c>
      <c r="B8">
        <v>1</v>
      </c>
      <c r="C8">
        <v>11.789634442779914</v>
      </c>
      <c r="D8">
        <v>26</v>
      </c>
      <c r="G8" s="165" t="s">
        <v>87</v>
      </c>
      <c r="H8" s="158">
        <v>32.342477986733286</v>
      </c>
      <c r="I8" s="158">
        <v>22.308382076339125</v>
      </c>
      <c r="J8" s="158">
        <v>16.154047277323446</v>
      </c>
    </row>
    <row r="9" spans="1:10" x14ac:dyDescent="0.2">
      <c r="A9" s="165" t="s">
        <v>102</v>
      </c>
      <c r="B9">
        <v>2</v>
      </c>
      <c r="C9">
        <v>0</v>
      </c>
      <c r="D9">
        <v>3</v>
      </c>
      <c r="G9" s="165" t="s">
        <v>89</v>
      </c>
      <c r="H9" s="158">
        <v>1.630122644119619</v>
      </c>
      <c r="I9" s="158">
        <v>0.87920691698107578</v>
      </c>
      <c r="J9" s="158">
        <v>1.9984746199217884</v>
      </c>
    </row>
    <row r="10" spans="1:10" ht="16" thickBot="1" x14ac:dyDescent="0.25">
      <c r="A10" s="166" t="s">
        <v>102</v>
      </c>
      <c r="B10">
        <v>3</v>
      </c>
      <c r="C10">
        <v>6.9734937384382717E-2</v>
      </c>
      <c r="D10">
        <v>11</v>
      </c>
      <c r="G10" s="165" t="s">
        <v>102</v>
      </c>
      <c r="H10" s="158">
        <v>0.18289876543209879</v>
      </c>
      <c r="I10" s="158">
        <v>0.10652334916076266</v>
      </c>
      <c r="J10" s="158">
        <v>0.57928669387975518</v>
      </c>
    </row>
    <row r="11" spans="1:10" x14ac:dyDescent="0.2">
      <c r="A11" s="164" t="s">
        <v>94</v>
      </c>
      <c r="B11">
        <v>1</v>
      </c>
      <c r="C11">
        <v>0.10436632632058868</v>
      </c>
      <c r="D11">
        <v>13</v>
      </c>
      <c r="G11" s="165" t="s">
        <v>96</v>
      </c>
      <c r="H11" s="158">
        <v>0.35793288897300224</v>
      </c>
      <c r="I11" s="158">
        <v>0.26810043213711249</v>
      </c>
      <c r="J11" s="158">
        <v>0.83533180891848779</v>
      </c>
    </row>
    <row r="12" spans="1:10" x14ac:dyDescent="0.2">
      <c r="A12" s="165" t="s">
        <v>94</v>
      </c>
      <c r="B12">
        <v>2</v>
      </c>
      <c r="C12">
        <v>8.2918657025815884E-2</v>
      </c>
      <c r="D12">
        <v>12</v>
      </c>
      <c r="G12" s="165" t="s">
        <v>90</v>
      </c>
      <c r="H12" s="158">
        <v>0.88250811600650103</v>
      </c>
      <c r="I12" s="158">
        <v>0.77614479234138212</v>
      </c>
      <c r="J12" s="158">
        <v>2.5834688919438995</v>
      </c>
    </row>
    <row r="13" spans="1:10" x14ac:dyDescent="0.2">
      <c r="A13" s="165" t="s">
        <v>94</v>
      </c>
      <c r="B13">
        <v>3</v>
      </c>
      <c r="C13">
        <v>0</v>
      </c>
      <c r="D13">
        <v>6</v>
      </c>
      <c r="G13" s="165" t="s">
        <v>91</v>
      </c>
      <c r="H13" s="158">
        <v>1.3996081316698064</v>
      </c>
      <c r="I13" s="158">
        <v>0.90870090198768072</v>
      </c>
      <c r="J13" s="158">
        <v>1.7127874525035678</v>
      </c>
    </row>
    <row r="14" spans="1:10" x14ac:dyDescent="0.2">
      <c r="A14" s="165" t="s">
        <v>96</v>
      </c>
      <c r="B14">
        <v>1</v>
      </c>
      <c r="C14">
        <v>7.1456007152450782</v>
      </c>
      <c r="D14">
        <v>25</v>
      </c>
      <c r="G14" s="165" t="s">
        <v>94</v>
      </c>
      <c r="H14" s="158">
        <v>0.76166107310288389</v>
      </c>
      <c r="I14" s="158">
        <v>0.95607598108339842</v>
      </c>
      <c r="J14" s="158">
        <v>2.3150469084872234</v>
      </c>
    </row>
    <row r="15" spans="1:10" ht="16" thickBot="1" x14ac:dyDescent="0.25">
      <c r="A15" s="165" t="s">
        <v>96</v>
      </c>
      <c r="B15">
        <v>2</v>
      </c>
      <c r="C15">
        <v>4.7961582871831894E-2</v>
      </c>
      <c r="D15">
        <v>8</v>
      </c>
      <c r="G15" s="166" t="s">
        <v>95</v>
      </c>
      <c r="H15" s="162">
        <v>4.3466657759342393</v>
      </c>
      <c r="I15" s="162">
        <v>1.7335486812691674</v>
      </c>
      <c r="J15" s="162">
        <v>3.4493067137541327</v>
      </c>
    </row>
    <row r="16" spans="1:10" x14ac:dyDescent="0.2">
      <c r="A16" s="165" t="s">
        <v>96</v>
      </c>
      <c r="B16">
        <v>3</v>
      </c>
      <c r="C16">
        <v>4.4682707714902535E-2</v>
      </c>
      <c r="D16">
        <v>7</v>
      </c>
    </row>
    <row r="17" spans="1:10" x14ac:dyDescent="0.2">
      <c r="A17" s="165" t="s">
        <v>95</v>
      </c>
      <c r="B17">
        <v>1</v>
      </c>
      <c r="C17">
        <v>0.33606391751105519</v>
      </c>
      <c r="D17">
        <v>15</v>
      </c>
    </row>
    <row r="18" spans="1:10" ht="16" thickBot="1" x14ac:dyDescent="0.25">
      <c r="A18" s="165" t="s">
        <v>95</v>
      </c>
      <c r="B18">
        <v>2</v>
      </c>
      <c r="C18">
        <v>0.90246262547975376</v>
      </c>
      <c r="D18">
        <v>20</v>
      </c>
      <c r="G18" s="167" t="s">
        <v>112</v>
      </c>
      <c r="H18" s="167"/>
      <c r="I18" s="167"/>
      <c r="J18" s="167"/>
    </row>
    <row r="19" spans="1:10" ht="16" thickBot="1" x14ac:dyDescent="0.25">
      <c r="A19" s="166" t="s">
        <v>95</v>
      </c>
      <c r="B19">
        <v>3</v>
      </c>
      <c r="C19">
        <v>0.85157533453978174</v>
      </c>
      <c r="D19">
        <v>19</v>
      </c>
      <c r="G19" s="113" t="s">
        <v>85</v>
      </c>
      <c r="H19" s="169">
        <v>1</v>
      </c>
      <c r="I19" s="169">
        <v>2</v>
      </c>
      <c r="J19" s="169">
        <v>3</v>
      </c>
    </row>
    <row r="20" spans="1:10" x14ac:dyDescent="0.2">
      <c r="A20" s="164" t="s">
        <v>90</v>
      </c>
      <c r="B20">
        <v>1</v>
      </c>
      <c r="C20">
        <v>5.0505751727084185</v>
      </c>
      <c r="D20">
        <v>23</v>
      </c>
      <c r="G20" s="164" t="s">
        <v>86</v>
      </c>
      <c r="H20" s="159">
        <v>27</v>
      </c>
      <c r="I20" s="159">
        <v>2</v>
      </c>
      <c r="J20" s="159">
        <v>10</v>
      </c>
    </row>
    <row r="21" spans="1:10" x14ac:dyDescent="0.2">
      <c r="A21" s="165" t="s">
        <v>90</v>
      </c>
      <c r="B21">
        <v>2</v>
      </c>
      <c r="C21">
        <v>0.93352098779813708</v>
      </c>
      <c r="D21">
        <v>21</v>
      </c>
      <c r="G21" s="165" t="s">
        <v>87</v>
      </c>
      <c r="H21" s="158">
        <v>24</v>
      </c>
      <c r="I21" s="158">
        <v>16</v>
      </c>
      <c r="J21" s="158">
        <v>5</v>
      </c>
    </row>
    <row r="22" spans="1:10" x14ac:dyDescent="0.2">
      <c r="A22" s="165" t="s">
        <v>90</v>
      </c>
      <c r="B22">
        <v>3</v>
      </c>
      <c r="C22">
        <v>0.53628229468217459</v>
      </c>
      <c r="D22">
        <v>17</v>
      </c>
      <c r="G22" s="165" t="s">
        <v>89</v>
      </c>
      <c r="H22" s="158">
        <v>22</v>
      </c>
      <c r="I22" s="158">
        <v>14</v>
      </c>
      <c r="J22" s="158">
        <v>18</v>
      </c>
    </row>
    <row r="23" spans="1:10" x14ac:dyDescent="0.2">
      <c r="A23" s="165" t="s">
        <v>87</v>
      </c>
      <c r="B23">
        <v>1</v>
      </c>
      <c r="C23">
        <v>6.2883055683203279</v>
      </c>
      <c r="D23">
        <v>24</v>
      </c>
      <c r="G23" s="165" t="s">
        <v>102</v>
      </c>
      <c r="H23" s="158">
        <v>26</v>
      </c>
      <c r="I23" s="158">
        <v>3</v>
      </c>
      <c r="J23" s="158">
        <v>11</v>
      </c>
    </row>
    <row r="24" spans="1:10" x14ac:dyDescent="0.2">
      <c r="A24" s="165" t="s">
        <v>87</v>
      </c>
      <c r="B24">
        <v>2</v>
      </c>
      <c r="C24">
        <v>0.50107679601923016</v>
      </c>
      <c r="D24">
        <v>16</v>
      </c>
      <c r="G24" s="165" t="s">
        <v>96</v>
      </c>
      <c r="H24" s="158">
        <v>25</v>
      </c>
      <c r="I24" s="158">
        <v>8</v>
      </c>
      <c r="J24" s="158">
        <v>7</v>
      </c>
    </row>
    <row r="25" spans="1:10" x14ac:dyDescent="0.2">
      <c r="A25" s="165" t="s">
        <v>87</v>
      </c>
      <c r="B25">
        <v>3</v>
      </c>
      <c r="C25">
        <v>0</v>
      </c>
      <c r="D25">
        <v>5</v>
      </c>
      <c r="G25" s="165" t="s">
        <v>90</v>
      </c>
      <c r="H25" s="158">
        <v>23</v>
      </c>
      <c r="I25" s="158">
        <v>21</v>
      </c>
      <c r="J25" s="158">
        <v>17</v>
      </c>
    </row>
    <row r="26" spans="1:10" x14ac:dyDescent="0.2">
      <c r="A26" s="165" t="s">
        <v>86</v>
      </c>
      <c r="B26">
        <v>1</v>
      </c>
      <c r="C26">
        <v>26.311152198644255</v>
      </c>
      <c r="D26">
        <v>27</v>
      </c>
      <c r="G26" s="165" t="s">
        <v>91</v>
      </c>
      <c r="H26" s="158">
        <v>1</v>
      </c>
      <c r="I26" s="158">
        <v>4</v>
      </c>
      <c r="J26" s="158">
        <v>9</v>
      </c>
    </row>
    <row r="27" spans="1:10" x14ac:dyDescent="0.2">
      <c r="A27" s="165" t="s">
        <v>86</v>
      </c>
      <c r="B27">
        <v>2</v>
      </c>
      <c r="C27">
        <v>0</v>
      </c>
      <c r="D27">
        <v>2</v>
      </c>
      <c r="G27" s="165" t="s">
        <v>94</v>
      </c>
      <c r="H27" s="158">
        <v>13</v>
      </c>
      <c r="I27" s="158">
        <v>12</v>
      </c>
      <c r="J27" s="158">
        <v>6</v>
      </c>
    </row>
    <row r="28" spans="1:10" ht="16" thickBot="1" x14ac:dyDescent="0.25">
      <c r="A28" s="166" t="s">
        <v>86</v>
      </c>
      <c r="B28">
        <v>3</v>
      </c>
      <c r="C28">
        <v>6.5616732800131763E-2</v>
      </c>
      <c r="D28">
        <v>10</v>
      </c>
      <c r="G28" s="166" t="s">
        <v>95</v>
      </c>
      <c r="H28" s="162">
        <v>15</v>
      </c>
      <c r="I28" s="162">
        <v>20</v>
      </c>
      <c r="J28" s="162">
        <v>19</v>
      </c>
    </row>
  </sheetData>
  <sortState xmlns:xlrd2="http://schemas.microsoft.com/office/spreadsheetml/2017/richdata2" ref="A2:D31">
    <sortCondition ref="A1:A3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summary-cleaned up</vt:lpstr>
      <vt:lpstr>Sheet2</vt:lpstr>
      <vt:lpstr>PASMC rank</vt:lpstr>
      <vt:lpstr>CASMC rank</vt:lpstr>
      <vt:lpstr>HUVSMC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nring</dc:creator>
  <cp:lastModifiedBy>Eftychia Klimi</cp:lastModifiedBy>
  <dcterms:created xsi:type="dcterms:W3CDTF">2022-05-27T08:07:34Z</dcterms:created>
  <dcterms:modified xsi:type="dcterms:W3CDTF">2023-06-06T05:42:39Z</dcterms:modified>
</cp:coreProperties>
</file>