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ASMAA\BA16 Trash Reporting\Assessment Data\R code &amp; Figures\"/>
    </mc:Choice>
  </mc:AlternateContent>
  <bookViews>
    <workbookView xWindow="0" yWindow="0" windowWidth="15360" windowHeight="8910" activeTab="1"/>
  </bookViews>
  <sheets>
    <sheet name="Sites" sheetId="1" r:id="rId1"/>
    <sheet name="Prob_Assess" sheetId="2" r:id="rId2"/>
    <sheet name="Target_Assess" sheetId="5" r:id="rId3"/>
    <sheet name="LookUp" sheetId="3" r:id="rId4"/>
  </sheets>
  <externalReferences>
    <externalReference r:id="rId5"/>
    <externalReference r:id="rId6"/>
  </externalReferences>
  <definedNames>
    <definedName name="_xlnm._FilterDatabase" localSheetId="1" hidden="1">Prob_Assess!$A$2:$W$254</definedName>
    <definedName name="_xlnm._FilterDatabase" localSheetId="0" hidden="1">Sites!$A$2:$J$228</definedName>
    <definedName name="_xlnm._FilterDatabase" localSheetId="2" hidden="1">Target_Assess!$A$2:$AO$102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5" l="1"/>
  <c r="M33" i="5"/>
  <c r="M34" i="5"/>
  <c r="M12" i="5"/>
  <c r="M35" i="5"/>
  <c r="M61" i="5"/>
  <c r="M62" i="5"/>
  <c r="M6" i="5"/>
  <c r="M76" i="5"/>
  <c r="M20" i="5"/>
  <c r="M7" i="5"/>
  <c r="M63" i="5"/>
  <c r="M64" i="5"/>
  <c r="M21" i="5"/>
  <c r="M22" i="5"/>
  <c r="M88" i="5"/>
  <c r="M9" i="5"/>
  <c r="M10" i="5"/>
  <c r="M65" i="5"/>
  <c r="M66" i="5"/>
  <c r="M49" i="5"/>
  <c r="M23" i="5"/>
  <c r="M24" i="5"/>
  <c r="M11" i="5"/>
  <c r="M67" i="5"/>
  <c r="M50" i="5"/>
  <c r="M101" i="5"/>
  <c r="M25" i="5"/>
  <c r="M13" i="5"/>
  <c r="M36" i="5"/>
  <c r="M14" i="5"/>
  <c r="M84" i="5"/>
  <c r="M77" i="5"/>
  <c r="M51" i="5"/>
  <c r="M3" i="5"/>
  <c r="M26" i="5"/>
  <c r="M37" i="5"/>
  <c r="M78" i="5"/>
  <c r="M38" i="5"/>
  <c r="M39" i="5"/>
  <c r="M27" i="5"/>
  <c r="M68" i="5"/>
  <c r="M95" i="5"/>
  <c r="M69" i="5"/>
  <c r="M40" i="5"/>
  <c r="M52" i="5"/>
  <c r="M15" i="5"/>
  <c r="M28" i="5"/>
  <c r="M44" i="5"/>
  <c r="M89" i="5"/>
  <c r="M85" i="5"/>
  <c r="M29" i="5"/>
  <c r="M4" i="5"/>
  <c r="M102" i="5"/>
  <c r="M41" i="5"/>
  <c r="M30" i="5"/>
  <c r="M42" i="5"/>
  <c r="M5" i="5"/>
  <c r="M16" i="5"/>
  <c r="M97" i="5"/>
  <c r="M96" i="5"/>
  <c r="M71" i="5"/>
  <c r="M43" i="5"/>
  <c r="M86" i="5"/>
  <c r="M79" i="5"/>
  <c r="M98" i="5"/>
  <c r="M90" i="5"/>
  <c r="M72" i="5"/>
  <c r="M54" i="5"/>
  <c r="M87" i="5"/>
  <c r="M45" i="5"/>
  <c r="M73" i="5"/>
  <c r="M17" i="5"/>
  <c r="M55" i="5"/>
  <c r="M80" i="5"/>
  <c r="M91" i="5"/>
  <c r="M56" i="5"/>
  <c r="M18" i="5"/>
  <c r="M58" i="5"/>
  <c r="M31" i="5"/>
  <c r="M19" i="5"/>
  <c r="M47" i="5"/>
  <c r="M57" i="5"/>
  <c r="M74" i="5"/>
  <c r="M46" i="5"/>
  <c r="M81" i="5"/>
  <c r="M82" i="5"/>
  <c r="M94" i="5"/>
  <c r="M99" i="5"/>
  <c r="M93" i="5"/>
  <c r="M83" i="5"/>
  <c r="M59" i="5"/>
  <c r="M92" i="5"/>
  <c r="M48" i="5"/>
  <c r="M32" i="5"/>
  <c r="M60" i="5"/>
  <c r="M100" i="5"/>
  <c r="M75" i="5"/>
  <c r="J53" i="5"/>
  <c r="K53" i="5"/>
  <c r="J70" i="5"/>
  <c r="K70" i="5"/>
  <c r="L70" i="5"/>
  <c r="I86" i="2"/>
  <c r="J86" i="2" s="1"/>
  <c r="I83" i="2"/>
  <c r="J83" i="2" s="1"/>
  <c r="M70" i="5" l="1"/>
  <c r="M53" i="5"/>
  <c r="N8" i="5"/>
  <c r="N85" i="5" l="1"/>
  <c r="N89" i="5"/>
  <c r="AI89" i="5" l="1"/>
  <c r="AI85" i="5"/>
  <c r="I82" i="2"/>
  <c r="J82" i="2" s="1"/>
  <c r="I117" i="2"/>
  <c r="J117" i="2" s="1"/>
  <c r="I84" i="2"/>
  <c r="J84" i="2" s="1"/>
  <c r="I85" i="2"/>
  <c r="J85" i="2" s="1"/>
  <c r="I203" i="2"/>
  <c r="J203" i="2" s="1"/>
  <c r="I87" i="2"/>
  <c r="J87" i="2" s="1"/>
  <c r="I88" i="2"/>
  <c r="J88" i="2" s="1"/>
  <c r="I89" i="2"/>
  <c r="J89" i="2" s="1"/>
  <c r="I118" i="2"/>
  <c r="J118" i="2" s="1"/>
  <c r="I204" i="2"/>
  <c r="J204" i="2" s="1"/>
  <c r="I90" i="2"/>
  <c r="J90" i="2" s="1"/>
  <c r="I91" i="2"/>
  <c r="J91" i="2" s="1"/>
  <c r="I119" i="2"/>
  <c r="J119" i="2" s="1"/>
  <c r="I120" i="2"/>
  <c r="J120" i="2" s="1"/>
  <c r="I121" i="2"/>
  <c r="J121" i="2" s="1"/>
  <c r="I205" i="2"/>
  <c r="J205" i="2" s="1"/>
  <c r="I36" i="2"/>
  <c r="J36" i="2" s="1"/>
  <c r="I155" i="2"/>
  <c r="J155" i="2" s="1"/>
  <c r="I92" i="2"/>
  <c r="J92" i="2" s="1"/>
  <c r="I122" i="2"/>
  <c r="J122" i="2" s="1"/>
  <c r="I123" i="2"/>
  <c r="J123" i="2" s="1"/>
  <c r="I176" i="2"/>
  <c r="J176" i="2" s="1"/>
  <c r="I177" i="2"/>
  <c r="J177" i="2" s="1"/>
  <c r="I156" i="2"/>
  <c r="J156" i="2" s="1"/>
  <c r="I178" i="2"/>
  <c r="J178" i="2" s="1"/>
  <c r="I179" i="2"/>
  <c r="J179" i="2" s="1"/>
  <c r="I222" i="2"/>
  <c r="J222" i="2" s="1"/>
  <c r="I124" i="2"/>
  <c r="J124" i="2" s="1"/>
  <c r="I148" i="2"/>
  <c r="J148" i="2" s="1"/>
  <c r="I107" i="2"/>
  <c r="J107" i="2" s="1"/>
  <c r="I21" i="2"/>
  <c r="J21" i="2" s="1"/>
  <c r="I66" i="2"/>
  <c r="J66" i="2" s="1"/>
  <c r="I67" i="2"/>
  <c r="J67" i="2" s="1"/>
  <c r="I68" i="2"/>
  <c r="J68" i="2" s="1"/>
  <c r="I69" i="2"/>
  <c r="J69" i="2" s="1"/>
  <c r="I22" i="2"/>
  <c r="J22" i="2" s="1"/>
  <c r="I173" i="2"/>
  <c r="J173" i="2" s="1"/>
  <c r="I23" i="2"/>
  <c r="J23" i="2" s="1"/>
  <c r="I108" i="2"/>
  <c r="J108" i="2" s="1"/>
  <c r="I24" i="2"/>
  <c r="J24" i="2" s="1"/>
  <c r="I174" i="2"/>
  <c r="J174" i="2" s="1"/>
  <c r="I25" i="2"/>
  <c r="J25" i="2" s="1"/>
  <c r="I26" i="2"/>
  <c r="J26" i="2" s="1"/>
  <c r="I109" i="2"/>
  <c r="J109" i="2" s="1"/>
  <c r="I27" i="2"/>
  <c r="J27" i="2" s="1"/>
  <c r="I237" i="2"/>
  <c r="J237" i="2" s="1"/>
  <c r="I28" i="2"/>
  <c r="J28" i="2" s="1"/>
  <c r="I29" i="2"/>
  <c r="J29" i="2" s="1"/>
  <c r="I238" i="2"/>
  <c r="J238" i="2" s="1"/>
  <c r="I70" i="2"/>
  <c r="J70" i="2" s="1"/>
  <c r="I71" i="2"/>
  <c r="J71" i="2" s="1"/>
  <c r="I110" i="2"/>
  <c r="J110" i="2" s="1"/>
  <c r="I149" i="2"/>
  <c r="J149" i="2" s="1"/>
  <c r="I201" i="2"/>
  <c r="J201" i="2" s="1"/>
  <c r="I202" i="2"/>
  <c r="J202" i="2" s="1"/>
  <c r="I30" i="2"/>
  <c r="J30" i="2" s="1"/>
  <c r="I111" i="2"/>
  <c r="J111" i="2" s="1"/>
  <c r="I150" i="2"/>
  <c r="J150" i="2" s="1"/>
  <c r="I138" i="2"/>
  <c r="J138" i="2" s="1"/>
  <c r="I215" i="2"/>
  <c r="J215" i="2" s="1"/>
  <c r="I139" i="2"/>
  <c r="J139" i="2" s="1"/>
  <c r="I193" i="2"/>
  <c r="J193" i="2" s="1"/>
  <c r="I194" i="2"/>
  <c r="J194" i="2" s="1"/>
  <c r="I162" i="2"/>
  <c r="J162" i="2" s="1"/>
  <c r="I100" i="2"/>
  <c r="J100" i="2" s="1"/>
  <c r="I163" i="2"/>
  <c r="J163" i="2" s="1"/>
  <c r="I195" i="2"/>
  <c r="J195" i="2" s="1"/>
  <c r="I57" i="2"/>
  <c r="J57" i="2" s="1"/>
  <c r="I101" i="2"/>
  <c r="J101" i="2" s="1"/>
  <c r="I252" i="2"/>
  <c r="J252" i="2" s="1"/>
  <c r="I102" i="2"/>
  <c r="J102" i="2" s="1"/>
  <c r="I196" i="2"/>
  <c r="J196" i="2" s="1"/>
  <c r="I164" i="2"/>
  <c r="J164" i="2" s="1"/>
  <c r="I140" i="2"/>
  <c r="J140" i="2" s="1"/>
  <c r="I18" i="2"/>
  <c r="J18" i="2" s="1"/>
  <c r="I58" i="2"/>
  <c r="J58" i="2" s="1"/>
  <c r="I161" i="2"/>
  <c r="J161" i="2" s="1"/>
  <c r="I245" i="2"/>
  <c r="J245" i="2" s="1"/>
  <c r="I197" i="2"/>
  <c r="J197" i="2" s="1"/>
  <c r="I216" i="2"/>
  <c r="J216" i="2" s="1"/>
  <c r="I103" i="2"/>
  <c r="J103" i="2" s="1"/>
  <c r="I198" i="2"/>
  <c r="J198" i="2" s="1"/>
  <c r="I59" i="2"/>
  <c r="J59" i="2" s="1"/>
  <c r="I60" i="2"/>
  <c r="J60" i="2" s="1"/>
  <c r="I104" i="2"/>
  <c r="J104" i="2" s="1"/>
  <c r="I165" i="2"/>
  <c r="J165" i="2" s="1"/>
  <c r="I192" i="2"/>
  <c r="J192" i="2" s="1"/>
  <c r="I166" i="2"/>
  <c r="J166" i="2" s="1"/>
  <c r="I158" i="2"/>
  <c r="J158" i="2" s="1"/>
  <c r="I230" i="2"/>
  <c r="J230" i="2" s="1"/>
  <c r="I6" i="2"/>
  <c r="J6" i="2" s="1"/>
  <c r="I7" i="2"/>
  <c r="J7" i="2" s="1"/>
  <c r="I46" i="2"/>
  <c r="J46" i="2" s="1"/>
  <c r="I208" i="2"/>
  <c r="J208" i="2" s="1"/>
  <c r="I231" i="2"/>
  <c r="J231" i="2" s="1"/>
  <c r="I8" i="2"/>
  <c r="J8" i="2" s="1"/>
  <c r="I129" i="2"/>
  <c r="J129" i="2" s="1"/>
  <c r="I130" i="2"/>
  <c r="J130" i="2" s="1"/>
  <c r="I243" i="2"/>
  <c r="J243" i="2" s="1"/>
  <c r="I232" i="2"/>
  <c r="J232" i="2" s="1"/>
  <c r="I209" i="2"/>
  <c r="J209" i="2" s="1"/>
  <c r="I131" i="2"/>
  <c r="J131" i="2" s="1"/>
  <c r="I47" i="2"/>
  <c r="J47" i="2" s="1"/>
  <c r="I132" i="2"/>
  <c r="J132" i="2" s="1"/>
  <c r="I185" i="2"/>
  <c r="J185" i="2" s="1"/>
  <c r="I48" i="2"/>
  <c r="J48" i="2" s="1"/>
  <c r="I49" i="2"/>
  <c r="J49" i="2" s="1"/>
  <c r="I133" i="2"/>
  <c r="J133" i="2" s="1"/>
  <c r="I233" i="2"/>
  <c r="J233" i="2" s="1"/>
  <c r="I50" i="2"/>
  <c r="J50" i="2" s="1"/>
  <c r="I210" i="2"/>
  <c r="J210" i="2" s="1"/>
  <c r="I211" i="2"/>
  <c r="J211" i="2" s="1"/>
  <c r="I97" i="2"/>
  <c r="J97" i="2" s="1"/>
  <c r="I186" i="2"/>
  <c r="J186" i="2" s="1"/>
  <c r="I9" i="2"/>
  <c r="J9" i="2" s="1"/>
  <c r="I98" i="2"/>
  <c r="J98" i="2" s="1"/>
  <c r="I51" i="2"/>
  <c r="J51" i="2" s="1"/>
  <c r="I10" i="2"/>
  <c r="J10" i="2" s="1"/>
  <c r="I227" i="2"/>
  <c r="J227" i="2" s="1"/>
  <c r="I207" i="2"/>
  <c r="J207" i="2" s="1"/>
  <c r="I44" i="2"/>
  <c r="J44" i="2" s="1"/>
  <c r="I3" i="2"/>
  <c r="J3" i="2" s="1"/>
  <c r="I4" i="2"/>
  <c r="J4" i="2" s="1"/>
  <c r="N79" i="5"/>
  <c r="N80" i="5"/>
  <c r="N91" i="5"/>
  <c r="N44" i="5"/>
  <c r="N45" i="5"/>
  <c r="N62" i="5"/>
  <c r="N6" i="5"/>
  <c r="N76" i="5"/>
  <c r="N20" i="5"/>
  <c r="N7" i="5"/>
  <c r="N63" i="5"/>
  <c r="N64" i="5"/>
  <c r="N21" i="5"/>
  <c r="N22" i="5"/>
  <c r="N88" i="5"/>
  <c r="N9" i="5"/>
  <c r="N10" i="5"/>
  <c r="N65" i="5"/>
  <c r="N66" i="5"/>
  <c r="N33" i="5"/>
  <c r="N49" i="5"/>
  <c r="N23" i="5"/>
  <c r="N34" i="5"/>
  <c r="N24" i="5"/>
  <c r="N11" i="5"/>
  <c r="N67" i="5"/>
  <c r="N50" i="5"/>
  <c r="N12" i="5"/>
  <c r="N101" i="5"/>
  <c r="N35" i="5"/>
  <c r="N25" i="5"/>
  <c r="N13" i="5"/>
  <c r="N36" i="5"/>
  <c r="N14" i="5"/>
  <c r="N84" i="5"/>
  <c r="N77" i="5"/>
  <c r="N51" i="5"/>
  <c r="N3" i="5"/>
  <c r="N26" i="5"/>
  <c r="N37" i="5"/>
  <c r="N78" i="5"/>
  <c r="N38" i="5"/>
  <c r="N39" i="5"/>
  <c r="N27" i="5"/>
  <c r="N68" i="5"/>
  <c r="N95" i="5"/>
  <c r="N69" i="5"/>
  <c r="N40" i="5"/>
  <c r="N52" i="5"/>
  <c r="N15" i="5"/>
  <c r="N28" i="5"/>
  <c r="N29" i="5"/>
  <c r="N4" i="5"/>
  <c r="N102" i="5"/>
  <c r="N41" i="5"/>
  <c r="N30" i="5"/>
  <c r="N42" i="5"/>
  <c r="N5" i="5"/>
  <c r="N16" i="5"/>
  <c r="N97" i="5"/>
  <c r="N96" i="5"/>
  <c r="N71" i="5"/>
  <c r="N43" i="5"/>
  <c r="N86" i="5"/>
  <c r="N98" i="5"/>
  <c r="N90" i="5"/>
  <c r="N72" i="5"/>
  <c r="N54" i="5"/>
  <c r="N87" i="5"/>
  <c r="N73" i="5"/>
  <c r="N17" i="5"/>
  <c r="N55" i="5"/>
  <c r="N56" i="5"/>
  <c r="N18" i="5"/>
  <c r="N57" i="5"/>
  <c r="N31" i="5"/>
  <c r="N58" i="5"/>
  <c r="N74" i="5"/>
  <c r="N46" i="5"/>
  <c r="N81" i="5"/>
  <c r="N19" i="5"/>
  <c r="N47" i="5"/>
  <c r="N82" i="5"/>
  <c r="N94" i="5"/>
  <c r="N99" i="5"/>
  <c r="N93" i="5"/>
  <c r="N83" i="5"/>
  <c r="N59" i="5"/>
  <c r="N92" i="5"/>
  <c r="N32" i="5"/>
  <c r="N60" i="5"/>
  <c r="N100" i="5"/>
  <c r="N48" i="5"/>
  <c r="N75" i="5"/>
  <c r="N61" i="5"/>
  <c r="I213" i="2"/>
  <c r="J213" i="2" s="1"/>
  <c r="I125" i="2"/>
  <c r="J125" i="2" s="1"/>
  <c r="I38" i="2"/>
  <c r="J38" i="2" s="1"/>
  <c r="I180" i="2"/>
  <c r="J180" i="2" s="1"/>
  <c r="I223" i="2"/>
  <c r="J223" i="2" s="1"/>
  <c r="I126" i="2"/>
  <c r="J126" i="2" s="1"/>
  <c r="I250" i="2"/>
  <c r="J250" i="2" s="1"/>
  <c r="I206" i="2"/>
  <c r="J206" i="2" s="1"/>
  <c r="I93" i="2"/>
  <c r="J93" i="2" s="1"/>
  <c r="I94" i="2"/>
  <c r="J94" i="2" s="1"/>
  <c r="I181" i="2"/>
  <c r="J181" i="2" s="1"/>
  <c r="I39" i="2"/>
  <c r="J39" i="2" s="1"/>
  <c r="I182" i="2"/>
  <c r="J182" i="2" s="1"/>
  <c r="I224" i="2"/>
  <c r="J224" i="2" s="1"/>
  <c r="I40" i="2"/>
  <c r="J40" i="2" s="1"/>
  <c r="I41" i="2"/>
  <c r="J41" i="2" s="1"/>
  <c r="I225" i="2"/>
  <c r="J225" i="2" s="1"/>
  <c r="I247" i="2"/>
  <c r="J247" i="2" s="1"/>
  <c r="I241" i="2"/>
  <c r="J241" i="2" s="1"/>
  <c r="I251" i="2"/>
  <c r="J251" i="2" s="1"/>
  <c r="I157" i="2"/>
  <c r="J157" i="2" s="1"/>
  <c r="I226" i="2"/>
  <c r="J226" i="2" s="1"/>
  <c r="I42" i="2"/>
  <c r="J42" i="2" s="1"/>
  <c r="I95" i="2"/>
  <c r="J95" i="2" s="1"/>
  <c r="I242" i="2"/>
  <c r="J242" i="2" s="1"/>
  <c r="I96" i="2"/>
  <c r="J96" i="2" s="1"/>
  <c r="I183" i="2"/>
  <c r="J183" i="2" s="1"/>
  <c r="I127" i="2"/>
  <c r="J127" i="2" s="1"/>
  <c r="I43" i="2"/>
  <c r="J43" i="2" s="1"/>
  <c r="I184" i="2"/>
  <c r="J184" i="2" s="1"/>
  <c r="I151" i="2"/>
  <c r="J151" i="2" s="1"/>
  <c r="I72" i="2"/>
  <c r="J72" i="2" s="1"/>
  <c r="I112" i="2"/>
  <c r="J112" i="2" s="1"/>
  <c r="I113" i="2"/>
  <c r="J113" i="2" s="1"/>
  <c r="I152" i="2"/>
  <c r="J152" i="2" s="1"/>
  <c r="I73" i="2"/>
  <c r="J73" i="2" s="1"/>
  <c r="I74" i="2"/>
  <c r="J74" i="2" s="1"/>
  <c r="I31" i="2"/>
  <c r="J31" i="2" s="1"/>
  <c r="I175" i="2"/>
  <c r="J175" i="2" s="1"/>
  <c r="I32" i="2"/>
  <c r="J32" i="2" s="1"/>
  <c r="I75" i="2"/>
  <c r="J75" i="2" s="1"/>
  <c r="I33" i="2"/>
  <c r="J33" i="2" s="1"/>
  <c r="I220" i="2"/>
  <c r="J220" i="2" s="1"/>
  <c r="I76" i="2"/>
  <c r="J76" i="2" s="1"/>
  <c r="I114" i="2"/>
  <c r="J114" i="2" s="1"/>
  <c r="I153" i="2"/>
  <c r="J153" i="2" s="1"/>
  <c r="I77" i="2"/>
  <c r="J77" i="2" s="1"/>
  <c r="I246" i="2"/>
  <c r="J246" i="2" s="1"/>
  <c r="I78" i="2"/>
  <c r="J78" i="2" s="1"/>
  <c r="I34" i="2"/>
  <c r="J34" i="2" s="1"/>
  <c r="I239" i="2"/>
  <c r="J239" i="2" s="1"/>
  <c r="I79" i="2"/>
  <c r="J79" i="2" s="1"/>
  <c r="I80" i="2"/>
  <c r="J80" i="2" s="1"/>
  <c r="I81" i="2"/>
  <c r="J81" i="2" s="1"/>
  <c r="I154" i="2"/>
  <c r="J154" i="2" s="1"/>
  <c r="I240" i="2"/>
  <c r="J240" i="2" s="1"/>
  <c r="I221" i="2"/>
  <c r="J221" i="2" s="1"/>
  <c r="I115" i="2"/>
  <c r="J115" i="2" s="1"/>
  <c r="I35" i="2"/>
  <c r="J35" i="2" s="1"/>
  <c r="I116" i="2"/>
  <c r="J116" i="2" s="1"/>
  <c r="I141" i="2"/>
  <c r="J141" i="2" s="1"/>
  <c r="I167" i="2"/>
  <c r="J167" i="2" s="1"/>
  <c r="I142" i="2"/>
  <c r="J142" i="2" s="1"/>
  <c r="I168" i="2"/>
  <c r="J168" i="2" s="1"/>
  <c r="I143" i="2"/>
  <c r="J143" i="2" s="1"/>
  <c r="I144" i="2"/>
  <c r="J144" i="2" s="1"/>
  <c r="I217" i="2"/>
  <c r="J217" i="2" s="1"/>
  <c r="I236" i="2"/>
  <c r="J236" i="2" s="1"/>
  <c r="I218" i="2"/>
  <c r="J218" i="2" s="1"/>
  <c r="I169" i="2"/>
  <c r="J169" i="2" s="1"/>
  <c r="I61" i="2"/>
  <c r="J61" i="2" s="1"/>
  <c r="I62" i="2"/>
  <c r="J62" i="2" s="1"/>
  <c r="I63" i="2"/>
  <c r="J63" i="2" s="1"/>
  <c r="I248" i="2"/>
  <c r="J248" i="2" s="1"/>
  <c r="I145" i="2"/>
  <c r="J145" i="2" s="1"/>
  <c r="I170" i="2"/>
  <c r="J170" i="2" s="1"/>
  <c r="I171" i="2"/>
  <c r="J171" i="2" s="1"/>
  <c r="I105" i="2"/>
  <c r="J105" i="2" s="1"/>
  <c r="I146" i="2"/>
  <c r="J146" i="2" s="1"/>
  <c r="I64" i="2"/>
  <c r="J64" i="2" s="1"/>
  <c r="I249" i="2"/>
  <c r="J249" i="2" s="1"/>
  <c r="I172" i="2"/>
  <c r="J172" i="2" s="1"/>
  <c r="I199" i="2"/>
  <c r="J199" i="2" s="1"/>
  <c r="I19" i="2"/>
  <c r="J19" i="2" s="1"/>
  <c r="I65" i="2"/>
  <c r="J65" i="2" s="1"/>
  <c r="I20" i="2"/>
  <c r="J20" i="2" s="1"/>
  <c r="I106" i="2"/>
  <c r="J106" i="2" s="1"/>
  <c r="I200" i="2"/>
  <c r="J200" i="2" s="1"/>
  <c r="I219" i="2"/>
  <c r="J219" i="2" s="1"/>
  <c r="I147" i="2"/>
  <c r="J147" i="2" s="1"/>
  <c r="I52" i="2"/>
  <c r="J52" i="2" s="1"/>
  <c r="I244" i="2"/>
  <c r="J244" i="2" s="1"/>
  <c r="I11" i="2"/>
  <c r="J11" i="2" s="1"/>
  <c r="I12" i="2"/>
  <c r="J12" i="2" s="1"/>
  <c r="I53" i="2"/>
  <c r="J53" i="2" s="1"/>
  <c r="I212" i="2"/>
  <c r="J212" i="2" s="1"/>
  <c r="I187" i="2"/>
  <c r="J187" i="2" s="1"/>
  <c r="I13" i="2"/>
  <c r="J13" i="2" s="1"/>
  <c r="I54" i="2"/>
  <c r="J54" i="2" s="1"/>
  <c r="I159" i="2"/>
  <c r="J159" i="2" s="1"/>
  <c r="I234" i="2"/>
  <c r="J234" i="2" s="1"/>
  <c r="I134" i="2"/>
  <c r="J134" i="2" s="1"/>
  <c r="I188" i="2"/>
  <c r="J188" i="2" s="1"/>
  <c r="I135" i="2"/>
  <c r="J135" i="2" s="1"/>
  <c r="I189" i="2"/>
  <c r="J189" i="2" s="1"/>
  <c r="I55" i="2"/>
  <c r="J55" i="2" s="1"/>
  <c r="I136" i="2"/>
  <c r="J136" i="2" s="1"/>
  <c r="I99" i="2"/>
  <c r="J99" i="2" s="1"/>
  <c r="I137" i="2"/>
  <c r="J137" i="2" s="1"/>
  <c r="I190" i="2"/>
  <c r="J190" i="2" s="1"/>
  <c r="I14" i="2"/>
  <c r="J14" i="2" s="1"/>
  <c r="I191" i="2"/>
  <c r="J191" i="2" s="1"/>
  <c r="I235" i="2"/>
  <c r="J235" i="2" s="1"/>
  <c r="I160" i="2"/>
  <c r="J160" i="2" s="1"/>
  <c r="I214" i="2"/>
  <c r="J214" i="2" s="1"/>
  <c r="I15" i="2"/>
  <c r="J15" i="2" s="1"/>
  <c r="I16" i="2"/>
  <c r="J16" i="2" s="1"/>
  <c r="I56" i="2"/>
  <c r="J56" i="2" s="1"/>
  <c r="I17" i="2"/>
  <c r="J17" i="2" s="1"/>
  <c r="I228" i="2"/>
  <c r="J228" i="2" s="1"/>
  <c r="I229" i="2"/>
  <c r="J229" i="2" s="1"/>
  <c r="I128" i="2"/>
  <c r="J128" i="2" s="1"/>
  <c r="I5" i="2"/>
  <c r="J5" i="2" s="1"/>
  <c r="I45" i="2"/>
  <c r="J45" i="2" s="1"/>
  <c r="I37" i="2"/>
  <c r="J37" i="2" s="1"/>
  <c r="AI61" i="5" l="1"/>
  <c r="AI78" i="5" l="1"/>
  <c r="N70" i="5"/>
  <c r="N53" i="5"/>
  <c r="AI92" i="5"/>
  <c r="AI33" i="5"/>
  <c r="AI68" i="5"/>
  <c r="AI24" i="5"/>
  <c r="AI57" i="5"/>
  <c r="AI17" i="5"/>
  <c r="AI63" i="5"/>
  <c r="AI8" i="5"/>
  <c r="AI88" i="5"/>
  <c r="AI22" i="5"/>
  <c r="AI64" i="5"/>
  <c r="AI20" i="5"/>
  <c r="AI36" i="5"/>
  <c r="AI3" i="5"/>
  <c r="AI37" i="5"/>
  <c r="AI56" i="5"/>
  <c r="AI71" i="5"/>
  <c r="AI100" i="5"/>
  <c r="AI50" i="5"/>
  <c r="AI84" i="5"/>
  <c r="AI87" i="5"/>
  <c r="AI59" i="5"/>
  <c r="AI12" i="5"/>
  <c r="AI35" i="5"/>
  <c r="AI97" i="5"/>
  <c r="AI42" i="5"/>
  <c r="AI46" i="5"/>
  <c r="AI99" i="5"/>
  <c r="AI62" i="5"/>
  <c r="AI66" i="5"/>
  <c r="AI65" i="5"/>
  <c r="AI21" i="5"/>
  <c r="AI34" i="5"/>
  <c r="AI13" i="5"/>
  <c r="AI38" i="5"/>
  <c r="AI27" i="5"/>
  <c r="AI39" i="5"/>
  <c r="AI28" i="5"/>
  <c r="AI4" i="5"/>
  <c r="AI91" i="5"/>
  <c r="AI45" i="5"/>
  <c r="AI79" i="5"/>
  <c r="AI41" i="5"/>
  <c r="AI83" i="5"/>
  <c r="AI93" i="5"/>
  <c r="AI48" i="5"/>
  <c r="AI67" i="5"/>
  <c r="AI11" i="5"/>
  <c r="AI101" i="5"/>
  <c r="AI14" i="5"/>
  <c r="AI26" i="5"/>
  <c r="AI40" i="5"/>
  <c r="AI29" i="5"/>
  <c r="AI55" i="5"/>
  <c r="AI96" i="5"/>
  <c r="AI90" i="5"/>
  <c r="AI30" i="5"/>
  <c r="AI5" i="5"/>
  <c r="AI81" i="5"/>
  <c r="AI23" i="5"/>
  <c r="AI9" i="5"/>
  <c r="AI76" i="5"/>
  <c r="AI6" i="5"/>
  <c r="AI25" i="5"/>
  <c r="AI51" i="5"/>
  <c r="AI77" i="5"/>
  <c r="AI15" i="5"/>
  <c r="AI52" i="5"/>
  <c r="AI69" i="5"/>
  <c r="AI16" i="5"/>
  <c r="AI98" i="5"/>
  <c r="AI72" i="5"/>
  <c r="AI54" i="5"/>
  <c r="AI82" i="5"/>
  <c r="AI60" i="5"/>
  <c r="AI32" i="5"/>
  <c r="AI75" i="5"/>
  <c r="AI94" i="5"/>
  <c r="AI19" i="5"/>
  <c r="AI47" i="5"/>
  <c r="AI31" i="5"/>
  <c r="AI7" i="5"/>
  <c r="AI80" i="5"/>
  <c r="AI44" i="5"/>
  <c r="AI18" i="5"/>
  <c r="AI102" i="5"/>
  <c r="AI43" i="5"/>
  <c r="AI74" i="5"/>
  <c r="AI10" i="5"/>
  <c r="AI73" i="5"/>
  <c r="AI58" i="5"/>
  <c r="AI49" i="5"/>
  <c r="AI95" i="5"/>
  <c r="AI86" i="5"/>
  <c r="AI70" i="5" l="1"/>
  <c r="AI53" i="5"/>
</calcChain>
</file>

<file path=xl/sharedStrings.xml><?xml version="1.0" encoding="utf-8"?>
<sst xmlns="http://schemas.openxmlformats.org/spreadsheetml/2006/main" count="3870" uniqueCount="700">
  <si>
    <t>Belmont</t>
  </si>
  <si>
    <t>Belmont Creek</t>
  </si>
  <si>
    <t>BEL01</t>
  </si>
  <si>
    <t>Targeted</t>
  </si>
  <si>
    <t>SMCWPPP</t>
  </si>
  <si>
    <t>Earthen</t>
  </si>
  <si>
    <t>205R00878</t>
  </si>
  <si>
    <t>Probabilistic</t>
  </si>
  <si>
    <t>ACCWP</t>
  </si>
  <si>
    <t>Natural</t>
  </si>
  <si>
    <t>204R00852</t>
  </si>
  <si>
    <t>204R00831</t>
  </si>
  <si>
    <t>204R00711</t>
  </si>
  <si>
    <t>Concrete</t>
  </si>
  <si>
    <t>205R00686</t>
  </si>
  <si>
    <t>204R00639</t>
  </si>
  <si>
    <t>205R00622</t>
  </si>
  <si>
    <t>204R00596</t>
  </si>
  <si>
    <t>204R00583</t>
  </si>
  <si>
    <t>204R00575</t>
  </si>
  <si>
    <t>205R00535</t>
  </si>
  <si>
    <t>204R00473</t>
  </si>
  <si>
    <t>204R00447</t>
  </si>
  <si>
    <t>205R00430</t>
  </si>
  <si>
    <t>204R00391</t>
  </si>
  <si>
    <t>204R00383</t>
  </si>
  <si>
    <t>204R00367</t>
  </si>
  <si>
    <t>204R00356</t>
  </si>
  <si>
    <t>204R00340</t>
  </si>
  <si>
    <t>204R00334</t>
  </si>
  <si>
    <t>204R00327</t>
  </si>
  <si>
    <t>204R00303</t>
  </si>
  <si>
    <t>204R00292</t>
  </si>
  <si>
    <t>205R00279</t>
  </si>
  <si>
    <t>204R00191</t>
  </si>
  <si>
    <t>205R00110</t>
  </si>
  <si>
    <t>204R00100</t>
  </si>
  <si>
    <t>204R00084</t>
  </si>
  <si>
    <t>204R00068</t>
  </si>
  <si>
    <t>204R00047</t>
  </si>
  <si>
    <t>Franklin Creek</t>
  </si>
  <si>
    <t>207R01447</t>
  </si>
  <si>
    <t>CCCWP</t>
  </si>
  <si>
    <t>Marsh Creek</t>
  </si>
  <si>
    <t>544R01305</t>
  </si>
  <si>
    <t>Grayson Creek</t>
  </si>
  <si>
    <t>207R01291</t>
  </si>
  <si>
    <t>Walnut Creek</t>
  </si>
  <si>
    <t>207R01271</t>
  </si>
  <si>
    <t>San Ramon Creek</t>
  </si>
  <si>
    <t>207R01227</t>
  </si>
  <si>
    <t>207R01163</t>
  </si>
  <si>
    <t>Dry Creek</t>
  </si>
  <si>
    <t>544R01049</t>
  </si>
  <si>
    <t>Rodeo Creek</t>
  </si>
  <si>
    <t>206R01024</t>
  </si>
  <si>
    <t>206R00960</t>
  </si>
  <si>
    <t>Castro Creek</t>
  </si>
  <si>
    <t>206R00919</t>
  </si>
  <si>
    <t>Green Valley Creek</t>
  </si>
  <si>
    <t>207R00891</t>
  </si>
  <si>
    <t>207R00880</t>
  </si>
  <si>
    <t>Grizzly Creek</t>
  </si>
  <si>
    <t>207R00843</t>
  </si>
  <si>
    <t>Galindo Creek</t>
  </si>
  <si>
    <t>207R00823</t>
  </si>
  <si>
    <t>Pinole Creek</t>
  </si>
  <si>
    <t>207R00631</t>
  </si>
  <si>
    <t>Donner Creek</t>
  </si>
  <si>
    <t>207R00619</t>
  </si>
  <si>
    <t>Shoreline</t>
  </si>
  <si>
    <t>Dutch Slough</t>
  </si>
  <si>
    <t>544R00598</t>
  </si>
  <si>
    <t>Trib of Walnut Creek</t>
  </si>
  <si>
    <t>207R00567</t>
  </si>
  <si>
    <t>Pine Creek</t>
  </si>
  <si>
    <t>207R00503</t>
  </si>
  <si>
    <t>San Joaquin River</t>
  </si>
  <si>
    <t>544R00464</t>
  </si>
  <si>
    <t>Las Trampas Creek</t>
  </si>
  <si>
    <t>207R00395</t>
  </si>
  <si>
    <t>West Branch Alamo Creek</t>
  </si>
  <si>
    <t>204R00388</t>
  </si>
  <si>
    <t>544R00342</t>
  </si>
  <si>
    <t>544R00281</t>
  </si>
  <si>
    <t>207R00247</t>
  </si>
  <si>
    <t>Deer Creek</t>
  </si>
  <si>
    <t>543R00137</t>
  </si>
  <si>
    <t>207R00027</t>
  </si>
  <si>
    <t>544R00025</t>
  </si>
  <si>
    <t>South San Ramon Creek</t>
  </si>
  <si>
    <t>204R00020</t>
  </si>
  <si>
    <t>Redwood City</t>
  </si>
  <si>
    <t>Cordilleras Creek</t>
  </si>
  <si>
    <t>204R02548</t>
  </si>
  <si>
    <t>SFPUC</t>
  </si>
  <si>
    <t>Polhemus Creek</t>
  </si>
  <si>
    <t>204R02504</t>
  </si>
  <si>
    <t>San Mateo</t>
  </si>
  <si>
    <t>Marina Lagoon</t>
  </si>
  <si>
    <t>204R02312</t>
  </si>
  <si>
    <t>Laurel Creek</t>
  </si>
  <si>
    <t>204R02248</t>
  </si>
  <si>
    <t>Hillsborough</t>
  </si>
  <si>
    <t>San Mateo Creek</t>
  </si>
  <si>
    <t>204R02228</t>
  </si>
  <si>
    <t>204R02056</t>
  </si>
  <si>
    <t>204R01972</t>
  </si>
  <si>
    <t>Portola Valley</t>
  </si>
  <si>
    <t>Corte Madera Creek</t>
  </si>
  <si>
    <t>205R01816</t>
  </si>
  <si>
    <t>Woodside</t>
  </si>
  <si>
    <t>205R01704</t>
  </si>
  <si>
    <t>Pacifica</t>
  </si>
  <si>
    <t>Middle Fork San Pedro Creek</t>
  </si>
  <si>
    <t>202R01612</t>
  </si>
  <si>
    <t>Sanchez Creek</t>
  </si>
  <si>
    <t>204R01460</t>
  </si>
  <si>
    <t>202R01356</t>
  </si>
  <si>
    <t>Half Moon Bay</t>
  </si>
  <si>
    <t>Pilarcitos Creek</t>
  </si>
  <si>
    <t>202R01308</t>
  </si>
  <si>
    <t>San Mateo/Belmont</t>
  </si>
  <si>
    <t>204R01288</t>
  </si>
  <si>
    <t>Redwood Creek</t>
  </si>
  <si>
    <t>204R01268</t>
  </si>
  <si>
    <t>Arroyo Ojo De Agua</t>
  </si>
  <si>
    <t>204R01256</t>
  </si>
  <si>
    <t>County</t>
  </si>
  <si>
    <t>204R01012</t>
  </si>
  <si>
    <t>Bear Gulch</t>
  </si>
  <si>
    <t>205R00984</t>
  </si>
  <si>
    <t>Burlingame</t>
  </si>
  <si>
    <t>Easton Creek</t>
  </si>
  <si>
    <t>204R00884</t>
  </si>
  <si>
    <t>Bear Creek</t>
  </si>
  <si>
    <t>205R00872</t>
  </si>
  <si>
    <t>South San Francisco</t>
  </si>
  <si>
    <t>Colma Creek</t>
  </si>
  <si>
    <t>204R00807</t>
  </si>
  <si>
    <t>204R00712</t>
  </si>
  <si>
    <t>204R00680</t>
  </si>
  <si>
    <t>204R00520</t>
  </si>
  <si>
    <t>204R00436</t>
  </si>
  <si>
    <t>Denniston Creek</t>
  </si>
  <si>
    <t>202R00284</t>
  </si>
  <si>
    <t>Trib to Ojo de Agua</t>
  </si>
  <si>
    <t>204R00244</t>
  </si>
  <si>
    <t>204R00232</t>
  </si>
  <si>
    <t>204R00200</t>
  </si>
  <si>
    <t>204R00180</t>
  </si>
  <si>
    <t>San Jose</t>
  </si>
  <si>
    <t>Upper Penitencia Creek</t>
  </si>
  <si>
    <t>205R00707</t>
  </si>
  <si>
    <t>SCVURPPP</t>
  </si>
  <si>
    <t>Thompson Creek</t>
  </si>
  <si>
    <t>205R00659</t>
  </si>
  <si>
    <t>Santa Clara</t>
  </si>
  <si>
    <t>Calabazas Creek</t>
  </si>
  <si>
    <t>205R00627</t>
  </si>
  <si>
    <t>Alamitos Creek</t>
  </si>
  <si>
    <t>205R00602</t>
  </si>
  <si>
    <t>Los Gatos</t>
  </si>
  <si>
    <t>Los Gatos Creek</t>
  </si>
  <si>
    <t>205R00586</t>
  </si>
  <si>
    <t>Saratoga</t>
  </si>
  <si>
    <t>San Thomas Aquino</t>
  </si>
  <si>
    <t>205R00554</t>
  </si>
  <si>
    <t>205R00547</t>
  </si>
  <si>
    <t>Shannon Creek</t>
  </si>
  <si>
    <t>205R00538</t>
  </si>
  <si>
    <t>Coyote Creek</t>
  </si>
  <si>
    <t>205R00474</t>
  </si>
  <si>
    <t>205R00451</t>
  </si>
  <si>
    <t>Cupertino</t>
  </si>
  <si>
    <t>Stevens Creek</t>
  </si>
  <si>
    <t>205R00419</t>
  </si>
  <si>
    <t>Milpitas</t>
  </si>
  <si>
    <t>Calera Creek</t>
  </si>
  <si>
    <t>205R00387</t>
  </si>
  <si>
    <t>205R00374</t>
  </si>
  <si>
    <t>Saratoga Creek</t>
  </si>
  <si>
    <t>205R00355</t>
  </si>
  <si>
    <t>Guadalupe River</t>
  </si>
  <si>
    <t>205R00346</t>
  </si>
  <si>
    <t>Guadalupe Creek</t>
  </si>
  <si>
    <t>205R00282</t>
  </si>
  <si>
    <t>205R00259</t>
  </si>
  <si>
    <t>Upper Silver Creek</t>
  </si>
  <si>
    <t>205R00234</t>
  </si>
  <si>
    <t>Palo Alto</t>
  </si>
  <si>
    <t>Matadero Creek</t>
  </si>
  <si>
    <t>205R00227</t>
  </si>
  <si>
    <t>205R00218</t>
  </si>
  <si>
    <t>Canoas Creek</t>
  </si>
  <si>
    <t>205R00154</t>
  </si>
  <si>
    <t>Lower Penitencia Creek</t>
  </si>
  <si>
    <t>205R00131</t>
  </si>
  <si>
    <t>Mountain View</t>
  </si>
  <si>
    <t>205R00115</t>
  </si>
  <si>
    <t>205R00099</t>
  </si>
  <si>
    <t>205R00090</t>
  </si>
  <si>
    <t>205R00035</t>
  </si>
  <si>
    <t>205R00026</t>
  </si>
  <si>
    <t>chType</t>
  </si>
  <si>
    <t>usLat</t>
  </si>
  <si>
    <t>usLong</t>
  </si>
  <si>
    <t>dsLong</t>
  </si>
  <si>
    <t>dsLat</t>
  </si>
  <si>
    <t>juris</t>
  </si>
  <si>
    <t>wbodName</t>
  </si>
  <si>
    <t>siteID</t>
  </si>
  <si>
    <t>siteAbbr</t>
  </si>
  <si>
    <t>siteType</t>
  </si>
  <si>
    <t>agency</t>
  </si>
  <si>
    <t>season</t>
  </si>
  <si>
    <t>date</t>
  </si>
  <si>
    <t>crewSup</t>
  </si>
  <si>
    <t>agencyOrg</t>
  </si>
  <si>
    <t>timeStart</t>
  </si>
  <si>
    <t>timeEnd</t>
  </si>
  <si>
    <t>duration</t>
  </si>
  <si>
    <t>flow</t>
  </si>
  <si>
    <t>clarDep</t>
  </si>
  <si>
    <t>bankAng</t>
  </si>
  <si>
    <t>sinuousity</t>
  </si>
  <si>
    <t>length</t>
  </si>
  <si>
    <t>dsBankfull</t>
  </si>
  <si>
    <t>mwBankfull</t>
  </si>
  <si>
    <t>usBankfull</t>
  </si>
  <si>
    <t>dsConWidth</t>
  </si>
  <si>
    <t>mwConWidth</t>
  </si>
  <si>
    <t>usConWidth</t>
  </si>
  <si>
    <t>landuse1</t>
  </si>
  <si>
    <t>landuse2</t>
  </si>
  <si>
    <t>landuse3</t>
  </si>
  <si>
    <t>landuse4</t>
  </si>
  <si>
    <t>pubUseLvl</t>
  </si>
  <si>
    <t>outfall18_24</t>
  </si>
  <si>
    <t>outfall24_36</t>
  </si>
  <si>
    <t>outfall36_48</t>
  </si>
  <si>
    <t>outfallOver48</t>
  </si>
  <si>
    <t>lastCleanup</t>
  </si>
  <si>
    <t>trashCond</t>
  </si>
  <si>
    <t>percGrasses</t>
  </si>
  <si>
    <t>percBushes</t>
  </si>
  <si>
    <t>percTrees</t>
  </si>
  <si>
    <t>percOpen</t>
  </si>
  <si>
    <t>percArm</t>
  </si>
  <si>
    <t>percWood</t>
  </si>
  <si>
    <t>percAqVeg</t>
  </si>
  <si>
    <t>percDry</t>
  </si>
  <si>
    <t>percEncamp</t>
  </si>
  <si>
    <t>percDump</t>
  </si>
  <si>
    <t>percOther</t>
  </si>
  <si>
    <t>vegComm</t>
  </si>
  <si>
    <t>qualComm</t>
  </si>
  <si>
    <t>sourceComm</t>
  </si>
  <si>
    <t>asmntArea</t>
  </si>
  <si>
    <t>gallAcre</t>
  </si>
  <si>
    <t>gallEst</t>
  </si>
  <si>
    <t>Wet</t>
  </si>
  <si>
    <t>Dry</t>
  </si>
  <si>
    <t>Shallow/clear</t>
  </si>
  <si>
    <t>Moderate</t>
  </si>
  <si>
    <t>None</t>
  </si>
  <si>
    <t>Low</t>
  </si>
  <si>
    <t>High</t>
  </si>
  <si>
    <t>Shallow</t>
  </si>
  <si>
    <t>Sinuous</t>
  </si>
  <si>
    <t>Undercut</t>
  </si>
  <si>
    <t>Meandering</t>
  </si>
  <si>
    <t>NR</t>
  </si>
  <si>
    <t>Single Use Plastic Carryout Bags</t>
  </si>
  <si>
    <t>Beverage Bottles</t>
  </si>
  <si>
    <t>Other Plastic</t>
  </si>
  <si>
    <t>Fabric and Cloth</t>
  </si>
  <si>
    <t>buckLW</t>
  </si>
  <si>
    <t>buckSizeLW</t>
  </si>
  <si>
    <t>buckEncamp</t>
  </si>
  <si>
    <t>buckSizeEncamp</t>
  </si>
  <si>
    <t>buckDump</t>
  </si>
  <si>
    <t>buckSizeDump</t>
  </si>
  <si>
    <t>buckUS</t>
  </si>
  <si>
    <t>buckSizeUS</t>
  </si>
  <si>
    <t>bagSizeLW</t>
  </si>
  <si>
    <t>bagSizeEncamp</t>
  </si>
  <si>
    <t>numBagLW</t>
  </si>
  <si>
    <t>numBagEncamp</t>
  </si>
  <si>
    <t>bagSizeDump</t>
  </si>
  <si>
    <t>numBagDump</t>
  </si>
  <si>
    <t>numBagUS</t>
  </si>
  <si>
    <t>bagSizeUS</t>
  </si>
  <si>
    <t>volLrgEncamp</t>
  </si>
  <si>
    <t>volLrgDump</t>
  </si>
  <si>
    <t>galLW</t>
  </si>
  <si>
    <t>galEncamp</t>
  </si>
  <si>
    <t>galDump</t>
  </si>
  <si>
    <t>USDump</t>
  </si>
  <si>
    <t>totTrash</t>
  </si>
  <si>
    <t>prevItem1</t>
  </si>
  <si>
    <t>prevItem2</t>
  </si>
  <si>
    <t>prevItem3</t>
  </si>
  <si>
    <t>prevItem4</t>
  </si>
  <si>
    <t>prevItem5</t>
  </si>
  <si>
    <t>percLW</t>
  </si>
  <si>
    <t>Variable</t>
  </si>
  <si>
    <t>Definition</t>
  </si>
  <si>
    <t>site type</t>
  </si>
  <si>
    <t>time start</t>
  </si>
  <si>
    <t>time end</t>
  </si>
  <si>
    <t>site abbreviation</t>
  </si>
  <si>
    <t>site ID</t>
  </si>
  <si>
    <t>waterbody name</t>
  </si>
  <si>
    <t>jurisdiction</t>
  </si>
  <si>
    <t>downstream latitude</t>
  </si>
  <si>
    <t>downstream longitude</t>
  </si>
  <si>
    <t>upstream longitude</t>
  </si>
  <si>
    <t>upstream latitude</t>
  </si>
  <si>
    <t>channel type</t>
  </si>
  <si>
    <t>crew supervisor</t>
  </si>
  <si>
    <t>agency/organization</t>
  </si>
  <si>
    <t>clarity/depth</t>
  </si>
  <si>
    <t>bank angle</t>
  </si>
  <si>
    <t>sinuosity</t>
  </si>
  <si>
    <t>length (ft)</t>
  </si>
  <si>
    <t>downstream bankfull width (ft)</t>
  </si>
  <si>
    <t>midway bankfull width (ft)</t>
  </si>
  <si>
    <t>upstream bankfull width (ft)</t>
  </si>
  <si>
    <t>downstream contour width (ft)</t>
  </si>
  <si>
    <t>midway contour width (ft)</t>
  </si>
  <si>
    <t>upstream contour width (ft)</t>
  </si>
  <si>
    <t>landuse #1</t>
  </si>
  <si>
    <t>landuse #2</t>
  </si>
  <si>
    <t>landuse #3</t>
  </si>
  <si>
    <t>landuse #4</t>
  </si>
  <si>
    <t>public use level</t>
  </si>
  <si>
    <t>outfalls 18-24"</t>
  </si>
  <si>
    <t>outfalls 24-36"</t>
  </si>
  <si>
    <t>outfalls 36-48"</t>
  </si>
  <si>
    <t>outfalls &gt;48"</t>
  </si>
  <si>
    <t>date of last cleanup</t>
  </si>
  <si>
    <t>trash condition</t>
  </si>
  <si>
    <t>% grasses</t>
  </si>
  <si>
    <t>% bushes</t>
  </si>
  <si>
    <t>% trees</t>
  </si>
  <si>
    <t>% open/exposed</t>
  </si>
  <si>
    <t>% armored</t>
  </si>
  <si>
    <t>% woody</t>
  </si>
  <si>
    <t>% aquatic vegetation</t>
  </si>
  <si>
    <t>% open wetted</t>
  </si>
  <si>
    <t>% dry</t>
  </si>
  <si>
    <t>% litter/wind</t>
  </si>
  <si>
    <t>% illegal encampment</t>
  </si>
  <si>
    <t>% illegal dumping</t>
  </si>
  <si>
    <t>% other</t>
  </si>
  <si>
    <t>comments for vegetated condition</t>
  </si>
  <si>
    <t>comments for qualitative assessment</t>
  </si>
  <si>
    <t>trash sources present in adjacent land uses</t>
  </si>
  <si>
    <t>trash assessment area (ft3)</t>
  </si>
  <si>
    <t>gallons per acre trash estimate</t>
  </si>
  <si>
    <t>total gallons trash estimate</t>
  </si>
  <si>
    <t># of buckets litter/wind</t>
  </si>
  <si>
    <t>bucket size litter/wind</t>
  </si>
  <si>
    <t># of buckets illegal encampment</t>
  </si>
  <si>
    <t>bucket size illegal encampment</t>
  </si>
  <si>
    <t># of buckets illegal dumping</t>
  </si>
  <si>
    <t>bucket size illegal dumping</t>
  </si>
  <si>
    <t># of buckets upstream</t>
  </si>
  <si>
    <t>bucket size upstream</t>
  </si>
  <si>
    <t># of bags litter/wind</t>
  </si>
  <si>
    <t>bag size litter/wind</t>
  </si>
  <si>
    <t># of bags illegal encampment</t>
  </si>
  <si>
    <t>bag size illegal encampment</t>
  </si>
  <si>
    <t># of bags illegal dumping</t>
  </si>
  <si>
    <t>bag size illegal dumping</t>
  </si>
  <si>
    <t># bags upstream</t>
  </si>
  <si>
    <t>bag size upstream</t>
  </si>
  <si>
    <t>volume (ft3) of large items illegal encampment</t>
  </si>
  <si>
    <t>volume (ft3) of large items illegal dumping</t>
  </si>
  <si>
    <t>gallons illegal encampment</t>
  </si>
  <si>
    <t>gallons litter/wind</t>
  </si>
  <si>
    <t>gallons illegal dumping</t>
  </si>
  <si>
    <t>gallons upstream sources</t>
  </si>
  <si>
    <t>total trash</t>
  </si>
  <si>
    <t>prevalent item #1</t>
  </si>
  <si>
    <t>prevalent item #2</t>
  </si>
  <si>
    <t>prevalent item #3</t>
  </si>
  <si>
    <t>prevalent item #4</t>
  </si>
  <si>
    <t>prevalent item #5</t>
  </si>
  <si>
    <t>Cigarette butts</t>
  </si>
  <si>
    <t>Polystyrene</t>
  </si>
  <si>
    <t>Broken glass</t>
  </si>
  <si>
    <t>Other plastic</t>
  </si>
  <si>
    <t>crewNum</t>
  </si>
  <si>
    <t>personHrs</t>
  </si>
  <si>
    <t>quanComm</t>
  </si>
  <si>
    <t>BUR01</t>
  </si>
  <si>
    <t>Aluminum cans</t>
  </si>
  <si>
    <t>DCY04</t>
  </si>
  <si>
    <t>Brisbane</t>
  </si>
  <si>
    <t>San Francisco Bay</t>
  </si>
  <si>
    <t>Artificial Shoreline</t>
  </si>
  <si>
    <t>Vista Grande Canal</t>
  </si>
  <si>
    <t>Daly City</t>
  </si>
  <si>
    <t>Single Use Plastic Grovery Bags</t>
  </si>
  <si>
    <t>Fabric and cloth</t>
  </si>
  <si>
    <t>DCY02</t>
  </si>
  <si>
    <t>Pacific Ocean</t>
  </si>
  <si>
    <t>No Flow</t>
  </si>
  <si>
    <t>1-5cfs</t>
  </si>
  <si>
    <t>landuse5</t>
  </si>
  <si>
    <t>landuse #5</t>
  </si>
  <si>
    <t>total number of field crew memebers</t>
  </si>
  <si>
    <t>comments for quantitative monitoring</t>
  </si>
  <si>
    <t>total number of person hours for quantitative monitoring event</t>
  </si>
  <si>
    <t>landuse6</t>
  </si>
  <si>
    <t>landuse7</t>
  </si>
  <si>
    <t>landuse8</t>
  </si>
  <si>
    <t>landuse #6</t>
  </si>
  <si>
    <t>landuse #7</t>
  </si>
  <si>
    <t>landuse #8</t>
  </si>
  <si>
    <t>pubComm</t>
  </si>
  <si>
    <t>comments on public use</t>
  </si>
  <si>
    <t>Convenience/Fast Food items</t>
  </si>
  <si>
    <t>Wood material/debris</t>
  </si>
  <si>
    <t>Tires</t>
  </si>
  <si>
    <t>Bicycles</t>
  </si>
  <si>
    <t>Shopping carts</t>
  </si>
  <si>
    <t>Paper and cardboard</t>
  </si>
  <si>
    <t>Other: fireworks</t>
  </si>
  <si>
    <t>Pulgas Creek</t>
  </si>
  <si>
    <t>San Carlos</t>
  </si>
  <si>
    <t>Earthen, Concrete</t>
  </si>
  <si>
    <t>SMO01</t>
  </si>
  <si>
    <t>City of San Mateo</t>
  </si>
  <si>
    <t>0.1-1cfs</t>
  </si>
  <si>
    <t>SMO03</t>
  </si>
  <si>
    <t>20-50cfs</t>
  </si>
  <si>
    <t>Single Use Plastic Grocery Bags</t>
  </si>
  <si>
    <t>SCP02</t>
  </si>
  <si>
    <t>San Mateo County</t>
  </si>
  <si>
    <t>SCF02</t>
  </si>
  <si>
    <t>San Bruno Creek</t>
  </si>
  <si>
    <t>Murky/deep</t>
  </si>
  <si>
    <t>SSF01</t>
  </si>
  <si>
    <t>Natural, Earthen, Concrete</t>
  </si>
  <si>
    <t>Natural, Concrete</t>
  </si>
  <si>
    <t>Natural, Earthen</t>
  </si>
  <si>
    <t>Public, Open Space</t>
  </si>
  <si>
    <t>Castro Valley Creek</t>
  </si>
  <si>
    <t>ACFCWCD</t>
  </si>
  <si>
    <t>Collier Canyon Creek</t>
  </si>
  <si>
    <t>Zone 7</t>
  </si>
  <si>
    <t>Dublin Creek</t>
  </si>
  <si>
    <t>Arroyo Mocho</t>
  </si>
  <si>
    <t>Arroyo Valle</t>
  </si>
  <si>
    <t>Zone 5 Line D</t>
  </si>
  <si>
    <t>HARD</t>
  </si>
  <si>
    <t>Zone 3A Line A-3</t>
  </si>
  <si>
    <t>CEMEX</t>
  </si>
  <si>
    <t>Big Canyon Creek</t>
  </si>
  <si>
    <t>Arroyo de la Laguna</t>
  </si>
  <si>
    <t>Ward Creek</t>
  </si>
  <si>
    <t>Sulphur Creek</t>
  </si>
  <si>
    <t>Zone 5 Line M</t>
  </si>
  <si>
    <t>Agua Fria</t>
  </si>
  <si>
    <t>Kottinger Creek</t>
  </si>
  <si>
    <t>City of Pleasanton</t>
  </si>
  <si>
    <t>Livermore ARPD</t>
  </si>
  <si>
    <t>Plummer Creek</t>
  </si>
  <si>
    <t>San Lorenzo Creek</t>
  </si>
  <si>
    <t>Zone 3A Line D</t>
  </si>
  <si>
    <t>Zone 7 Line G-2</t>
  </si>
  <si>
    <t>Zone 6 Line L</t>
  </si>
  <si>
    <t>Canada del Aliso</t>
  </si>
  <si>
    <t>San Leandro Creek</t>
  </si>
  <si>
    <t>Old Alameda Creek</t>
  </si>
  <si>
    <t>City of San Leandro</t>
  </si>
  <si>
    <t>Alamo Creek</t>
  </si>
  <si>
    <t>Zone 5 Line B</t>
  </si>
  <si>
    <t>(?) Creek</t>
  </si>
  <si>
    <t>5-20cfs</t>
  </si>
  <si>
    <t>Isolated Pool</t>
  </si>
  <si>
    <t>Fairfield</t>
  </si>
  <si>
    <t>Solano County</t>
  </si>
  <si>
    <t>Suison Marsh</t>
  </si>
  <si>
    <t>207R00688</t>
  </si>
  <si>
    <t>San Pablo Bay</t>
  </si>
  <si>
    <t>Vallejo</t>
  </si>
  <si>
    <t>207R02480</t>
  </si>
  <si>
    <t>207R03504</t>
  </si>
  <si>
    <t>207R00428</t>
  </si>
  <si>
    <t>207R00476</t>
  </si>
  <si>
    <t>Other: Wood</t>
  </si>
  <si>
    <t>Spray paint cans</t>
  </si>
  <si>
    <t>FF01</t>
  </si>
  <si>
    <t>FF03</t>
  </si>
  <si>
    <t>Metal Material</t>
  </si>
  <si>
    <t>FF04</t>
  </si>
  <si>
    <t>Suisun Marsh</t>
  </si>
  <si>
    <t xml:space="preserve">Earthen </t>
  </si>
  <si>
    <t>Zone 5 Line</t>
  </si>
  <si>
    <t>Agua Caliente</t>
  </si>
  <si>
    <t xml:space="preserve">Other: Balls (soccer, basket, tennis) </t>
  </si>
  <si>
    <t>Other: E-waste</t>
  </si>
  <si>
    <t>Chabot Creek</t>
  </si>
  <si>
    <t>Estudillo Canal</t>
  </si>
  <si>
    <t>Other: Cigar wrappers</t>
  </si>
  <si>
    <t>Seminary Creek</t>
  </si>
  <si>
    <t>Metal Materials</t>
  </si>
  <si>
    <t>Alameda Trash Hotspot 3</t>
  </si>
  <si>
    <t>Alameda</t>
  </si>
  <si>
    <t>Tidal</t>
  </si>
  <si>
    <t>Biohazards</t>
  </si>
  <si>
    <t>Dublin</t>
  </si>
  <si>
    <t>Paper and Cardboard</t>
  </si>
  <si>
    <t>Other: PVC Pipe</t>
  </si>
  <si>
    <t>Fremont</t>
  </si>
  <si>
    <t>FRE_LAG_5</t>
  </si>
  <si>
    <t>ACF_5C_1</t>
  </si>
  <si>
    <t>ACF_5D_1</t>
  </si>
  <si>
    <t>ACF_CAL_1</t>
  </si>
  <si>
    <t>ACF_WAR_1</t>
  </si>
  <si>
    <t>ACF_WAR_2</t>
  </si>
  <si>
    <t>ALA_CAS_1</t>
  </si>
  <si>
    <t>ALA_CHA_1</t>
  </si>
  <si>
    <t>ALA_EST_1</t>
  </si>
  <si>
    <t>ALA_SAN_2</t>
  </si>
  <si>
    <t>ALA_SAN_3</t>
  </si>
  <si>
    <t>ALA_SEM_2</t>
  </si>
  <si>
    <t>ALA_SITE3</t>
  </si>
  <si>
    <t>DUB_ALA_1</t>
  </si>
  <si>
    <t>FRE_CRAN_1</t>
  </si>
  <si>
    <t>FRE_LAG_3</t>
  </si>
  <si>
    <t>Laguna Creek</t>
  </si>
  <si>
    <t>FRE_TULE_7</t>
  </si>
  <si>
    <t>Tule Ponds</t>
  </si>
  <si>
    <t>HAY_ACF_1</t>
  </si>
  <si>
    <t>Zone 3A Line M</t>
  </si>
  <si>
    <t>Hayward</t>
  </si>
  <si>
    <t>HAY_DEP_3</t>
  </si>
  <si>
    <t>Zone 4 Line E</t>
  </si>
  <si>
    <t>HAY_SFB_7</t>
  </si>
  <si>
    <t>SF Bay Shoreline Hayward</t>
  </si>
  <si>
    <t>Batteries</t>
  </si>
  <si>
    <t>LIV_ALP_1</t>
  </si>
  <si>
    <t>Arroyo Los Positos</t>
  </si>
  <si>
    <t>Livermore</t>
  </si>
  <si>
    <t>LIV_ALT_1</t>
  </si>
  <si>
    <t>Altamont Creek</t>
  </si>
  <si>
    <t>Other: balls</t>
  </si>
  <si>
    <t>OAK_ARR_1</t>
  </si>
  <si>
    <t>Arroyo Viejo</t>
  </si>
  <si>
    <t>Oakland</t>
  </si>
  <si>
    <t>Shopping Carts</t>
  </si>
  <si>
    <t>OAK_COU_1</t>
  </si>
  <si>
    <t>Courtland Creek</t>
  </si>
  <si>
    <t>Appliances</t>
  </si>
  <si>
    <t>OAK_LMC_!</t>
  </si>
  <si>
    <t>OAK_PER_1</t>
  </si>
  <si>
    <t>Peralta Creek</t>
  </si>
  <si>
    <t>OAK_SAU_2</t>
  </si>
  <si>
    <t>Oak Est @ Sosual Outfall</t>
  </si>
  <si>
    <t>UNI_DRY_1</t>
  </si>
  <si>
    <t>Union City</t>
  </si>
  <si>
    <t>UNI_OAC_2</t>
  </si>
  <si>
    <t>East Antioch Creek</t>
  </si>
  <si>
    <t>BRE_02</t>
  </si>
  <si>
    <t>ANT_04</t>
  </si>
  <si>
    <t>CCC_SF_2</t>
  </si>
  <si>
    <t xml:space="preserve">Other: balls </t>
  </si>
  <si>
    <t>CLA_01</t>
  </si>
  <si>
    <t>Mount Diablo Creek</t>
  </si>
  <si>
    <t>CON_01</t>
  </si>
  <si>
    <t>DAN_01</t>
  </si>
  <si>
    <t>Tributary of San Ramon</t>
  </si>
  <si>
    <t>ELC_01</t>
  </si>
  <si>
    <t xml:space="preserve">Cerrito Creek </t>
  </si>
  <si>
    <t>MOR_01</t>
  </si>
  <si>
    <t>MTZ_01</t>
  </si>
  <si>
    <t>Alhambra Creek</t>
  </si>
  <si>
    <t>OAK_01</t>
  </si>
  <si>
    <t>ORI_01</t>
  </si>
  <si>
    <t>San Pablo Creek</t>
  </si>
  <si>
    <t>Spray Paint Cans</t>
  </si>
  <si>
    <t>Wood material</t>
  </si>
  <si>
    <t>PIN_01</t>
  </si>
  <si>
    <t>PIT_01</t>
  </si>
  <si>
    <t>Kirker Creek</t>
  </si>
  <si>
    <t>PIT_04</t>
  </si>
  <si>
    <t>PLH_01</t>
  </si>
  <si>
    <t>East Branch Canyon</t>
  </si>
  <si>
    <t>RIC_01</t>
  </si>
  <si>
    <t xml:space="preserve">Baxter Creek </t>
  </si>
  <si>
    <t>SPB_01</t>
  </si>
  <si>
    <t>Wildcat Creek</t>
  </si>
  <si>
    <t>SRM_02</t>
  </si>
  <si>
    <t>Car parts</t>
  </si>
  <si>
    <t>East Branch Grayson Creek</t>
  </si>
  <si>
    <t>Natural, concrete</t>
  </si>
  <si>
    <t>Tributary to Bay</t>
  </si>
  <si>
    <t>WCR_02</t>
  </si>
  <si>
    <t>SCL01</t>
  </si>
  <si>
    <t>SCL02</t>
  </si>
  <si>
    <t>SCL03</t>
  </si>
  <si>
    <t>San Tomas Aquino</t>
  </si>
  <si>
    <t>CUO01</t>
  </si>
  <si>
    <t>CUO02</t>
  </si>
  <si>
    <t>SCC02</t>
  </si>
  <si>
    <t>Santa Clara County</t>
  </si>
  <si>
    <t>City of Santa Clara</t>
  </si>
  <si>
    <t>SCC03</t>
  </si>
  <si>
    <t>SWD_06</t>
  </si>
  <si>
    <t>SCVWD</t>
  </si>
  <si>
    <t>SWD_08B</t>
  </si>
  <si>
    <t>Furniture</t>
  </si>
  <si>
    <t>SWD_11</t>
  </si>
  <si>
    <t>Lower Silver Creek</t>
  </si>
  <si>
    <t>SWD_13</t>
  </si>
  <si>
    <t>SWD_19</t>
  </si>
  <si>
    <t>SNV_02</t>
  </si>
  <si>
    <t xml:space="preserve">Sunnyvale East Channel </t>
  </si>
  <si>
    <t>Sunnyvale</t>
  </si>
  <si>
    <t>SNV_01</t>
  </si>
  <si>
    <t>Guadalupe Slough</t>
  </si>
  <si>
    <t>Other: Spent shotgun shells</t>
  </si>
  <si>
    <t>Other: Doritos</t>
  </si>
  <si>
    <t>LOA_01</t>
  </si>
  <si>
    <t>Los Altos</t>
  </si>
  <si>
    <t xml:space="preserve">Natural </t>
  </si>
  <si>
    <t>Natural, rip rap</t>
  </si>
  <si>
    <t>MOV_01</t>
  </si>
  <si>
    <t>RCY03</t>
  </si>
  <si>
    <t>Bayfront Canal</t>
  </si>
  <si>
    <t>RCY01</t>
  </si>
  <si>
    <t>206R01495</t>
  </si>
  <si>
    <t>205R00241</t>
  </si>
  <si>
    <t>MOV_02</t>
  </si>
  <si>
    <t xml:space="preserve">SJC02 </t>
  </si>
  <si>
    <t xml:space="preserve">SJC10 </t>
  </si>
  <si>
    <t xml:space="preserve">SJC15A </t>
  </si>
  <si>
    <t xml:space="preserve">SJC18 </t>
  </si>
  <si>
    <t xml:space="preserve">SJC22A </t>
  </si>
  <si>
    <t xml:space="preserve">SJC23 </t>
  </si>
  <si>
    <t xml:space="preserve">SJC25B </t>
  </si>
  <si>
    <t xml:space="preserve">SJC29 </t>
  </si>
  <si>
    <t xml:space="preserve">WVC02 </t>
  </si>
  <si>
    <t xml:space="preserve">WVC03 </t>
  </si>
  <si>
    <t xml:space="preserve">SJC30 </t>
  </si>
  <si>
    <t xml:space="preserve">SJC31 </t>
  </si>
  <si>
    <t>West Valley</t>
  </si>
  <si>
    <t>SJC1a</t>
  </si>
  <si>
    <t>MIP-01</t>
  </si>
  <si>
    <t>MIP-05</t>
  </si>
  <si>
    <t>Los Coches Creek</t>
  </si>
  <si>
    <t>BRI02</t>
  </si>
  <si>
    <t>HMB01</t>
  </si>
  <si>
    <t>PAC01</t>
  </si>
  <si>
    <t>SCS01</t>
  </si>
  <si>
    <t>VA01</t>
  </si>
  <si>
    <t>VA02</t>
  </si>
  <si>
    <t>Crandall Creek</t>
  </si>
  <si>
    <t>205R00067</t>
  </si>
  <si>
    <t>205R00042</t>
  </si>
  <si>
    <t>aveConWidth</t>
  </si>
  <si>
    <t>aveConWid</t>
  </si>
  <si>
    <t>Concrete/Armored</t>
  </si>
  <si>
    <t>Lake Merrit Channel</t>
  </si>
  <si>
    <t>OAK_LMC_1</t>
  </si>
  <si>
    <t>Trash Pathways (%)</t>
  </si>
  <si>
    <t>Percent Channel Cover</t>
  </si>
  <si>
    <t>Percent Bank Cover</t>
  </si>
  <si>
    <t>Site Dimensions</t>
  </si>
  <si>
    <t>Very High</t>
  </si>
  <si>
    <t>Trash Condition</t>
  </si>
  <si>
    <t>Trash Items</t>
  </si>
  <si>
    <t>Trash Volume Measurement by pathway</t>
  </si>
  <si>
    <t>armored</t>
  </si>
  <si>
    <t>wood</t>
  </si>
  <si>
    <t>open</t>
  </si>
  <si>
    <t>dry</t>
  </si>
  <si>
    <t>litter_wind</t>
  </si>
  <si>
    <t>illegal_camp</t>
  </si>
  <si>
    <t>dumping</t>
  </si>
  <si>
    <t>other</t>
  </si>
  <si>
    <t>grasses</t>
  </si>
  <si>
    <t>trees</t>
  </si>
  <si>
    <t>area</t>
  </si>
  <si>
    <t>trash_area</t>
  </si>
  <si>
    <t>bushes</t>
  </si>
  <si>
    <t>aqVeg</t>
  </si>
  <si>
    <t>trashCat</t>
  </si>
  <si>
    <t>tc_score</t>
  </si>
  <si>
    <t>illegal_camp_v</t>
  </si>
  <si>
    <t>litter_wind_v</t>
  </si>
  <si>
    <t>dumping_v</t>
  </si>
  <si>
    <t>other_v</t>
  </si>
  <si>
    <t>total_v</t>
  </si>
  <si>
    <t>tot_gal_sqft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</si>
</sst>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m/dd/yyyy;@"/>
    <numFmt numFmtId="165" formatCode="0.0"/>
    <numFmt numFmtId="166" formatCode="0.0000"/>
    <numFmt numFmtId="167" formatCode="0.00000"/>
    <numFmt numFmtId="168" formatCode="mm/d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3" fontId="5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 wrapText="1"/>
    </xf>
    <xf numFmtId="0" fontId="0" fillId="0" borderId="0" xfId="0" applyNumberForma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" xfId="0" applyNumberForma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Font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6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 wrapText="1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165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0" applyNumberFormat="1" applyFont="1" applyFill="1" applyAlignment="1">
      <alignment horizontal="center"/>
    </xf>
    <xf numFmtId="167" fontId="0" fillId="0" borderId="0" xfId="0" applyNumberFormat="1" applyBorder="1" applyAlignment="1">
      <alignment horizontal="center" wrapText="1"/>
    </xf>
    <xf numFmtId="167" fontId="0" fillId="0" borderId="0" xfId="0" applyNumberFormat="1"/>
    <xf numFmtId="0" fontId="0" fillId="2" borderId="8" xfId="0" applyFill="1" applyBorder="1" applyAlignment="1">
      <alignment horizontal="center" wrapText="1"/>
    </xf>
    <xf numFmtId="16" fontId="0" fillId="0" borderId="1" xfId="0" applyNumberFormat="1" applyFill="1" applyBorder="1" applyAlignment="1">
      <alignment horizontal="center"/>
    </xf>
    <xf numFmtId="14" fontId="0" fillId="0" borderId="0" xfId="0" applyNumberFormat="1" applyFill="1"/>
    <xf numFmtId="0" fontId="0" fillId="0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0" fillId="5" borderId="0" xfId="1" applyFont="1" applyFill="1" applyBorder="1" applyAlignment="1">
      <alignment horizontal="center"/>
    </xf>
    <xf numFmtId="0" fontId="0" fillId="5" borderId="2" xfId="1" applyFont="1" applyFill="1" applyBorder="1" applyAlignment="1">
      <alignment horizontal="center"/>
    </xf>
    <xf numFmtId="0" fontId="0" fillId="2" borderId="3" xfId="1" applyFont="1" applyFill="1" applyBorder="1" applyAlignment="1">
      <alignment horizontal="center"/>
    </xf>
    <xf numFmtId="0" fontId="0" fillId="4" borderId="6" xfId="0" applyFill="1" applyBorder="1" applyAlignment="1">
      <alignment horizontal="center" wrapText="1"/>
    </xf>
    <xf numFmtId="165" fontId="0" fillId="4" borderId="5" xfId="0" applyNumberForma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0" fontId="0" fillId="6" borderId="5" xfId="0" applyFill="1" applyBorder="1"/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0" fillId="7" borderId="0" xfId="0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6" fontId="0" fillId="7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165" fontId="0" fillId="4" borderId="9" xfId="0" applyNumberForma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1" fillId="7" borderId="9" xfId="0" applyFont="1" applyFill="1" applyBorder="1" applyAlignment="1">
      <alignment horizontal="center" wrapText="1"/>
    </xf>
    <xf numFmtId="165" fontId="1" fillId="7" borderId="9" xfId="0" applyNumberFormat="1" applyFont="1" applyFill="1" applyBorder="1" applyAlignment="1">
      <alignment horizontal="center" wrapText="1"/>
    </xf>
    <xf numFmtId="166" fontId="1" fillId="7" borderId="9" xfId="0" applyNumberFormat="1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14" fontId="0" fillId="6" borderId="0" xfId="0" applyNumberFormat="1" applyFill="1"/>
    <xf numFmtId="14" fontId="0" fillId="6" borderId="5" xfId="0" applyNumberForma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ont="1" applyFill="1" applyBorder="1" applyAlignment="1">
      <alignment horizontal="center" vertical="center"/>
    </xf>
    <xf numFmtId="14" fontId="0" fillId="6" borderId="0" xfId="0" applyNumberFormat="1" applyFont="1" applyFill="1" applyAlignment="1">
      <alignment horizontal="center"/>
    </xf>
    <xf numFmtId="1" fontId="0" fillId="6" borderId="0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8" fontId="0" fillId="6" borderId="0" xfId="0" applyNumberFormat="1" applyFill="1" applyAlignment="1">
      <alignment horizontal="center"/>
    </xf>
    <xf numFmtId="168" fontId="0" fillId="6" borderId="0" xfId="0" applyNumberFormat="1" applyFont="1" applyFill="1" applyBorder="1" applyAlignment="1">
      <alignment horizontal="center"/>
    </xf>
    <xf numFmtId="168" fontId="0" fillId="6" borderId="0" xfId="1" applyNumberFormat="1" applyFont="1" applyFill="1" applyBorder="1" applyAlignment="1">
      <alignment horizontal="center"/>
    </xf>
    <xf numFmtId="168" fontId="0" fillId="6" borderId="0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on\Dropbox\CalAm\CalAm%20CTD%20Data\2018\12.12.2018\F:\SCVURPPP%20(SC)\SC85%20(2017-18)\Receiving%20Water%20Trash%20Monitoring%20Plan\Probabilistic%20Site%20Field%20Data\Trash%20Assessment%20Data%20Results\AC_Trash_WY18_wet_summary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on\Dropbox\CalAm\CalAm%20CTD%20Data\2018\12.12.2018\F:\SCVURPPP%20(SC)\SC85%20(2017-18)\Receiving%20Water%20Trash%20Monitoring%20Plan\Probabilistic%20Site%20Field%20Data\Trash%20Assessment%20Data%20Results\SCC%20Dry%20Season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8"/>
  <sheetViews>
    <sheetView zoomScale="90" zoomScaleNormal="90" workbookViewId="0">
      <pane ySplit="2" topLeftCell="A3" activePane="bottomLeft" state="frozen"/>
      <selection pane="bottomLeft" activeCell="D1" sqref="D1"/>
    </sheetView>
  </sheetViews>
  <sheetFormatPr defaultColWidth="8.7109375" defaultRowHeight="15" x14ac:dyDescent="0.25"/>
  <cols>
    <col min="1" max="1" width="13.7109375" bestFit="1" customWidth="1"/>
    <col min="2" max="2" width="12.42578125" bestFit="1" customWidth="1"/>
    <col min="3" max="3" width="12.140625" style="38" bestFit="1" customWidth="1"/>
    <col min="4" max="4" width="27" bestFit="1" customWidth="1"/>
    <col min="5" max="5" width="19" bestFit="1" customWidth="1"/>
    <col min="6" max="6" width="13.42578125" style="59" bestFit="1" customWidth="1"/>
    <col min="7" max="7" width="18.7109375" style="59" bestFit="1" customWidth="1"/>
    <col min="8" max="8" width="13.42578125" style="59" bestFit="1" customWidth="1"/>
    <col min="9" max="9" width="14.140625" style="59" bestFit="1" customWidth="1"/>
    <col min="10" max="10" width="24.7109375" bestFit="1" customWidth="1"/>
  </cols>
  <sheetData>
    <row r="2" spans="1:10" x14ac:dyDescent="0.25">
      <c r="A2" s="8" t="s">
        <v>214</v>
      </c>
      <c r="B2" s="8" t="s">
        <v>213</v>
      </c>
      <c r="C2" s="37" t="s">
        <v>211</v>
      </c>
      <c r="D2" s="8" t="s">
        <v>210</v>
      </c>
      <c r="E2" s="8" t="s">
        <v>209</v>
      </c>
      <c r="F2" s="58" t="s">
        <v>208</v>
      </c>
      <c r="G2" s="58" t="s">
        <v>207</v>
      </c>
      <c r="H2" s="58" t="s">
        <v>206</v>
      </c>
      <c r="I2" s="58" t="s">
        <v>205</v>
      </c>
      <c r="J2" s="7" t="s">
        <v>204</v>
      </c>
    </row>
    <row r="3" spans="1:10" x14ac:dyDescent="0.25">
      <c r="A3" s="2" t="s">
        <v>8</v>
      </c>
      <c r="B3" s="2" t="s">
        <v>7</v>
      </c>
      <c r="C3" s="2" t="s">
        <v>39</v>
      </c>
      <c r="D3" s="2" t="s">
        <v>450</v>
      </c>
      <c r="E3" s="2" t="s">
        <v>451</v>
      </c>
      <c r="F3" s="53">
        <v>37.688110000000002</v>
      </c>
      <c r="G3" s="53">
        <v>-122.07266</v>
      </c>
      <c r="H3" s="53">
        <v>37.688800000000001</v>
      </c>
      <c r="I3" s="53">
        <v>-122.07217</v>
      </c>
      <c r="J3" s="2" t="s">
        <v>13</v>
      </c>
    </row>
    <row r="4" spans="1:10" x14ac:dyDescent="0.25">
      <c r="A4" s="2" t="s">
        <v>8</v>
      </c>
      <c r="B4" s="2" t="s">
        <v>7</v>
      </c>
      <c r="C4" s="2" t="s">
        <v>38</v>
      </c>
      <c r="D4" s="2" t="s">
        <v>452</v>
      </c>
      <c r="E4" s="2" t="s">
        <v>453</v>
      </c>
      <c r="F4" s="53">
        <v>37.698189999999997</v>
      </c>
      <c r="G4" s="53">
        <v>-121.80936</v>
      </c>
      <c r="H4" s="53">
        <v>37.698909999999998</v>
      </c>
      <c r="I4" s="53">
        <v>-121.80946</v>
      </c>
      <c r="J4" s="2" t="s">
        <v>13</v>
      </c>
    </row>
    <row r="5" spans="1:10" x14ac:dyDescent="0.25">
      <c r="A5" s="2" t="s">
        <v>8</v>
      </c>
      <c r="B5" s="2" t="s">
        <v>7</v>
      </c>
      <c r="C5" s="2" t="s">
        <v>37</v>
      </c>
      <c r="D5" s="2" t="s">
        <v>454</v>
      </c>
      <c r="E5" s="2" t="s">
        <v>453</v>
      </c>
      <c r="F5" s="53">
        <v>37.700809999999997</v>
      </c>
      <c r="G5" s="53">
        <v>-121.92637000000001</v>
      </c>
      <c r="H5" s="53">
        <v>37.700539999999997</v>
      </c>
      <c r="I5" s="53">
        <v>-121.92716</v>
      </c>
      <c r="J5" s="2" t="s">
        <v>5</v>
      </c>
    </row>
    <row r="6" spans="1:10" x14ac:dyDescent="0.25">
      <c r="A6" s="2" t="s">
        <v>8</v>
      </c>
      <c r="B6" s="2" t="s">
        <v>7</v>
      </c>
      <c r="C6" s="2" t="s">
        <v>36</v>
      </c>
      <c r="D6" s="2" t="s">
        <v>455</v>
      </c>
      <c r="E6" s="2" t="s">
        <v>453</v>
      </c>
      <c r="F6" s="53">
        <v>37.682499999999997</v>
      </c>
      <c r="G6" s="53">
        <v>-121.8965</v>
      </c>
      <c r="H6" s="53">
        <v>37.6828</v>
      </c>
      <c r="I6" s="53">
        <v>-121.8955</v>
      </c>
      <c r="J6" s="2" t="s">
        <v>5</v>
      </c>
    </row>
    <row r="7" spans="1:10" x14ac:dyDescent="0.25">
      <c r="A7" s="2" t="s">
        <v>8</v>
      </c>
      <c r="B7" s="2" t="s">
        <v>7</v>
      </c>
      <c r="C7" s="2" t="s">
        <v>35</v>
      </c>
      <c r="D7" s="2" t="s">
        <v>503</v>
      </c>
      <c r="E7" s="2" t="s">
        <v>451</v>
      </c>
      <c r="F7" s="53">
        <v>37.502560000000003</v>
      </c>
      <c r="G7" s="53">
        <v>-121.91836000000001</v>
      </c>
      <c r="H7" s="53">
        <v>37.502850000000002</v>
      </c>
      <c r="I7" s="53">
        <v>-121.91293</v>
      </c>
      <c r="J7" s="2" t="s">
        <v>9</v>
      </c>
    </row>
    <row r="8" spans="1:10" x14ac:dyDescent="0.25">
      <c r="A8" s="2" t="s">
        <v>8</v>
      </c>
      <c r="B8" s="2" t="s">
        <v>7</v>
      </c>
      <c r="C8" s="2" t="s">
        <v>34</v>
      </c>
      <c r="D8" s="2" t="s">
        <v>456</v>
      </c>
      <c r="E8" s="2" t="s">
        <v>453</v>
      </c>
      <c r="F8" s="53">
        <v>37.665709999999997</v>
      </c>
      <c r="G8" s="53">
        <v>-121.880036</v>
      </c>
      <c r="H8" s="53">
        <v>37.665959999999998</v>
      </c>
      <c r="I8" s="53">
        <v>-121.87906</v>
      </c>
      <c r="J8" s="2" t="s">
        <v>9</v>
      </c>
    </row>
    <row r="9" spans="1:10" x14ac:dyDescent="0.25">
      <c r="A9" s="2" t="s">
        <v>8</v>
      </c>
      <c r="B9" s="2" t="s">
        <v>7</v>
      </c>
      <c r="C9" s="2" t="s">
        <v>33</v>
      </c>
      <c r="D9" s="2" t="s">
        <v>457</v>
      </c>
      <c r="E9" s="2" t="s">
        <v>451</v>
      </c>
      <c r="F9" s="53">
        <v>37.310989999999997</v>
      </c>
      <c r="G9" s="53">
        <v>-122.00529</v>
      </c>
      <c r="H9" s="53">
        <v>37.511409999999998</v>
      </c>
      <c r="I9" s="53">
        <v>-122.00458</v>
      </c>
      <c r="J9" s="2" t="s">
        <v>5</v>
      </c>
    </row>
    <row r="10" spans="1:10" x14ac:dyDescent="0.25">
      <c r="A10" s="2" t="s">
        <v>8</v>
      </c>
      <c r="B10" s="2" t="s">
        <v>7</v>
      </c>
      <c r="C10" s="2" t="s">
        <v>32</v>
      </c>
      <c r="D10" s="2" t="s">
        <v>455</v>
      </c>
      <c r="E10" s="2" t="s">
        <v>453</v>
      </c>
      <c r="F10" s="53">
        <v>37.67783</v>
      </c>
      <c r="G10" s="53">
        <v>-121.91222</v>
      </c>
      <c r="H10" s="53">
        <v>37.678130000000003</v>
      </c>
      <c r="I10" s="53">
        <v>-121.91128999999999</v>
      </c>
      <c r="J10" s="2" t="s">
        <v>5</v>
      </c>
    </row>
    <row r="11" spans="1:10" x14ac:dyDescent="0.25">
      <c r="A11" s="2" t="s">
        <v>8</v>
      </c>
      <c r="B11" s="2" t="s">
        <v>7</v>
      </c>
      <c r="C11" s="2" t="s">
        <v>31</v>
      </c>
      <c r="D11" s="2" t="s">
        <v>481</v>
      </c>
      <c r="E11" s="2" t="s">
        <v>458</v>
      </c>
      <c r="F11" s="53">
        <v>37.683410000000002</v>
      </c>
      <c r="G11" s="53">
        <v>-122.08184</v>
      </c>
      <c r="H11" s="53">
        <v>37.684139999999999</v>
      </c>
      <c r="I11" s="53">
        <v>-122.08204000000001</v>
      </c>
      <c r="J11" s="2" t="s">
        <v>9</v>
      </c>
    </row>
    <row r="12" spans="1:10" x14ac:dyDescent="0.25">
      <c r="A12" s="2" t="s">
        <v>8</v>
      </c>
      <c r="B12" s="2" t="s">
        <v>7</v>
      </c>
      <c r="C12" s="2" t="s">
        <v>30</v>
      </c>
      <c r="D12" s="2" t="s">
        <v>459</v>
      </c>
      <c r="E12" s="2" t="s">
        <v>451</v>
      </c>
      <c r="F12" s="53">
        <v>37.621549999999999</v>
      </c>
      <c r="G12" s="53">
        <v>-122.10249</v>
      </c>
      <c r="H12" s="53">
        <v>37.620930000000001</v>
      </c>
      <c r="I12" s="53">
        <v>-121.10178999999999</v>
      </c>
      <c r="J12" s="2" t="s">
        <v>5</v>
      </c>
    </row>
    <row r="13" spans="1:10" x14ac:dyDescent="0.25">
      <c r="A13" s="2" t="s">
        <v>8</v>
      </c>
      <c r="B13" s="2" t="s">
        <v>7</v>
      </c>
      <c r="C13" s="2" t="s">
        <v>29</v>
      </c>
      <c r="D13" s="2" t="s">
        <v>456</v>
      </c>
      <c r="E13" s="2" t="s">
        <v>460</v>
      </c>
      <c r="F13" s="53">
        <v>37.646500000000003</v>
      </c>
      <c r="G13" s="53">
        <v>-121.78813</v>
      </c>
      <c r="H13" s="53">
        <v>37.646410000000003</v>
      </c>
      <c r="I13" s="53">
        <v>-121.78747</v>
      </c>
      <c r="J13" s="2" t="s">
        <v>9</v>
      </c>
    </row>
    <row r="14" spans="1:10" x14ac:dyDescent="0.25">
      <c r="A14" s="2" t="s">
        <v>8</v>
      </c>
      <c r="B14" s="2" t="s">
        <v>7</v>
      </c>
      <c r="C14" s="2" t="s">
        <v>28</v>
      </c>
      <c r="D14" s="2" t="s">
        <v>461</v>
      </c>
      <c r="E14" s="2" t="s">
        <v>453</v>
      </c>
      <c r="F14" s="53">
        <v>37.702449999999999</v>
      </c>
      <c r="G14" s="53">
        <v>-121.92061</v>
      </c>
      <c r="H14" s="53">
        <v>37.702669999999998</v>
      </c>
      <c r="I14" s="53">
        <v>-121.92146</v>
      </c>
      <c r="J14" s="2" t="s">
        <v>5</v>
      </c>
    </row>
    <row r="15" spans="1:10" x14ac:dyDescent="0.25">
      <c r="A15" s="2" t="s">
        <v>8</v>
      </c>
      <c r="B15" s="2" t="s">
        <v>7</v>
      </c>
      <c r="C15" s="2" t="s">
        <v>27</v>
      </c>
      <c r="D15" s="2" t="s">
        <v>462</v>
      </c>
      <c r="E15" s="2" t="s">
        <v>453</v>
      </c>
      <c r="F15" s="53">
        <v>37.669159999999998</v>
      </c>
      <c r="G15" s="54">
        <v>-121.90916</v>
      </c>
      <c r="H15" s="53">
        <v>37.669939999999997</v>
      </c>
      <c r="I15" s="53">
        <v>-121.90944</v>
      </c>
      <c r="J15" s="2" t="s">
        <v>5</v>
      </c>
    </row>
    <row r="16" spans="1:10" x14ac:dyDescent="0.25">
      <c r="A16" s="2" t="s">
        <v>8</v>
      </c>
      <c r="B16" s="2" t="s">
        <v>7</v>
      </c>
      <c r="C16" s="2" t="s">
        <v>26</v>
      </c>
      <c r="D16" s="2" t="s">
        <v>463</v>
      </c>
      <c r="E16" s="2" t="s">
        <v>458</v>
      </c>
      <c r="F16" s="53">
        <v>37.6601</v>
      </c>
      <c r="G16" s="53">
        <v>-122.04313999999999</v>
      </c>
      <c r="H16" s="53">
        <v>37.659660000000002</v>
      </c>
      <c r="I16" s="53">
        <v>-122.04226</v>
      </c>
      <c r="J16" s="2" t="s">
        <v>9</v>
      </c>
    </row>
    <row r="17" spans="1:10" x14ac:dyDescent="0.25">
      <c r="A17" s="2" t="s">
        <v>8</v>
      </c>
      <c r="B17" s="2" t="s">
        <v>7</v>
      </c>
      <c r="C17" s="2" t="s">
        <v>25</v>
      </c>
      <c r="D17" s="2" t="s">
        <v>464</v>
      </c>
      <c r="E17" s="2" t="s">
        <v>451</v>
      </c>
      <c r="F17" s="53">
        <v>37.65916</v>
      </c>
      <c r="G17" s="53">
        <v>-122.13669</v>
      </c>
      <c r="H17" s="53">
        <v>37.659559999999999</v>
      </c>
      <c r="I17" s="53">
        <v>-122.1358</v>
      </c>
      <c r="J17" s="2" t="s">
        <v>5</v>
      </c>
    </row>
    <row r="18" spans="1:10" x14ac:dyDescent="0.25">
      <c r="A18" s="2" t="s">
        <v>8</v>
      </c>
      <c r="B18" s="2" t="s">
        <v>7</v>
      </c>
      <c r="C18" s="2" t="s">
        <v>24</v>
      </c>
      <c r="D18" s="2" t="s">
        <v>465</v>
      </c>
      <c r="E18" s="2" t="s">
        <v>451</v>
      </c>
      <c r="F18" s="53">
        <v>37.586880000000001</v>
      </c>
      <c r="G18" s="53">
        <v>-122.02347</v>
      </c>
      <c r="H18" s="53">
        <v>37.58643</v>
      </c>
      <c r="I18" s="53">
        <v>-122.02428999999999</v>
      </c>
      <c r="J18" s="2" t="s">
        <v>5</v>
      </c>
    </row>
    <row r="19" spans="1:10" x14ac:dyDescent="0.25">
      <c r="A19" s="2" t="s">
        <v>8</v>
      </c>
      <c r="B19" s="2" t="s">
        <v>7</v>
      </c>
      <c r="C19" s="2" t="s">
        <v>23</v>
      </c>
      <c r="D19" s="2" t="s">
        <v>466</v>
      </c>
      <c r="E19" s="2" t="s">
        <v>451</v>
      </c>
      <c r="F19" s="53">
        <v>37.481699999999996</v>
      </c>
      <c r="G19" s="53">
        <v>-121.9367</v>
      </c>
      <c r="H19" s="53">
        <v>37.482500000000002</v>
      </c>
      <c r="I19" s="53">
        <v>-121.93689999999999</v>
      </c>
      <c r="J19" s="2" t="s">
        <v>13</v>
      </c>
    </row>
    <row r="20" spans="1:10" x14ac:dyDescent="0.25">
      <c r="A20" s="2" t="s">
        <v>8</v>
      </c>
      <c r="B20" s="2" t="s">
        <v>7</v>
      </c>
      <c r="C20" s="2" t="s">
        <v>22</v>
      </c>
      <c r="D20" s="2" t="s">
        <v>467</v>
      </c>
      <c r="E20" s="2" t="s">
        <v>468</v>
      </c>
      <c r="F20" s="53">
        <v>37.658499999999997</v>
      </c>
      <c r="G20" s="53">
        <v>-121.86024</v>
      </c>
      <c r="H20" s="53">
        <v>37.658000000000001</v>
      </c>
      <c r="I20" s="53">
        <v>-121.8596</v>
      </c>
      <c r="J20" s="2" t="s">
        <v>9</v>
      </c>
    </row>
    <row r="21" spans="1:10" x14ac:dyDescent="0.25">
      <c r="A21" s="2" t="s">
        <v>8</v>
      </c>
      <c r="B21" s="2" t="s">
        <v>7</v>
      </c>
      <c r="C21" s="2" t="s">
        <v>21</v>
      </c>
      <c r="D21" s="2" t="s">
        <v>455</v>
      </c>
      <c r="E21" s="2" t="s">
        <v>469</v>
      </c>
      <c r="F21" s="53">
        <v>37.670859999999998</v>
      </c>
      <c r="G21" s="53">
        <v>-121.76105</v>
      </c>
      <c r="H21" s="53">
        <v>37.670949999999998</v>
      </c>
      <c r="I21" s="53">
        <v>-121.75999</v>
      </c>
      <c r="J21" s="2" t="s">
        <v>9</v>
      </c>
    </row>
    <row r="22" spans="1:10" x14ac:dyDescent="0.25">
      <c r="A22" s="2" t="s">
        <v>8</v>
      </c>
      <c r="B22" s="2" t="s">
        <v>7</v>
      </c>
      <c r="C22" s="2" t="s">
        <v>20</v>
      </c>
      <c r="D22" s="2" t="s">
        <v>470</v>
      </c>
      <c r="E22" s="2" t="s">
        <v>451</v>
      </c>
      <c r="F22" s="53">
        <v>37.539709999999999</v>
      </c>
      <c r="G22" s="53">
        <v>-122.01984</v>
      </c>
      <c r="H22" s="53">
        <v>37.540460000000003</v>
      </c>
      <c r="I22" s="53">
        <v>-122.01929</v>
      </c>
      <c r="J22" s="2" t="s">
        <v>5</v>
      </c>
    </row>
    <row r="23" spans="1:10" x14ac:dyDescent="0.25">
      <c r="A23" s="2" t="s">
        <v>8</v>
      </c>
      <c r="B23" s="2" t="s">
        <v>7</v>
      </c>
      <c r="C23" s="2" t="s">
        <v>19</v>
      </c>
      <c r="D23" s="2" t="s">
        <v>471</v>
      </c>
      <c r="E23" s="2" t="s">
        <v>451</v>
      </c>
      <c r="F23" s="53">
        <v>37.730319999999999</v>
      </c>
      <c r="G23" s="53">
        <v>-122.19525</v>
      </c>
      <c r="H23" s="53">
        <v>37.730580000000003</v>
      </c>
      <c r="I23" s="53">
        <v>-122.19619</v>
      </c>
      <c r="J23" s="2" t="s">
        <v>5</v>
      </c>
    </row>
    <row r="24" spans="1:10" x14ac:dyDescent="0.25">
      <c r="A24" s="2" t="s">
        <v>8</v>
      </c>
      <c r="B24" s="2" t="s">
        <v>7</v>
      </c>
      <c r="C24" s="2" t="s">
        <v>18</v>
      </c>
      <c r="D24" s="2" t="s">
        <v>472</v>
      </c>
      <c r="E24" s="2" t="s">
        <v>451</v>
      </c>
      <c r="F24" s="53">
        <v>37.619300000000003</v>
      </c>
      <c r="G24" s="53">
        <v>-122.05938999999999</v>
      </c>
      <c r="H24" s="53">
        <v>37.619889999999998</v>
      </c>
      <c r="I24" s="53">
        <v>-122.05864</v>
      </c>
      <c r="J24" s="2" t="s">
        <v>5</v>
      </c>
    </row>
    <row r="25" spans="1:10" x14ac:dyDescent="0.25">
      <c r="A25" s="2" t="s">
        <v>8</v>
      </c>
      <c r="B25" s="2" t="s">
        <v>7</v>
      </c>
      <c r="C25" s="2" t="s">
        <v>17</v>
      </c>
      <c r="D25" s="2" t="s">
        <v>473</v>
      </c>
      <c r="E25" s="2" t="s">
        <v>453</v>
      </c>
      <c r="F25" s="53">
        <v>37.701230000000002</v>
      </c>
      <c r="G25" s="53">
        <v>-121.90123</v>
      </c>
      <c r="H25" s="53">
        <v>37.701259999999998</v>
      </c>
      <c r="I25" s="53">
        <v>-121.90228</v>
      </c>
      <c r="J25" s="2" t="s">
        <v>5</v>
      </c>
    </row>
    <row r="26" spans="1:10" x14ac:dyDescent="0.25">
      <c r="A26" s="2" t="s">
        <v>8</v>
      </c>
      <c r="B26" s="2" t="s">
        <v>7</v>
      </c>
      <c r="C26" s="2" t="s">
        <v>16</v>
      </c>
      <c r="D26" s="2" t="s">
        <v>474</v>
      </c>
      <c r="E26" s="2" t="s">
        <v>451</v>
      </c>
      <c r="F26" s="53">
        <v>37.54627</v>
      </c>
      <c r="G26" s="53">
        <v>-121.95824</v>
      </c>
      <c r="H26" s="53">
        <v>37.546979999999998</v>
      </c>
      <c r="I26" s="53">
        <v>121.95777</v>
      </c>
      <c r="J26" s="2" t="s">
        <v>5</v>
      </c>
    </row>
    <row r="27" spans="1:10" x14ac:dyDescent="0.25">
      <c r="A27" s="2" t="s">
        <v>8</v>
      </c>
      <c r="B27" s="2" t="s">
        <v>7</v>
      </c>
      <c r="C27" s="2" t="s">
        <v>15</v>
      </c>
      <c r="D27" s="2" t="s">
        <v>471</v>
      </c>
      <c r="E27" s="2" t="s">
        <v>451</v>
      </c>
      <c r="F27" s="53">
        <v>37.681179999999998</v>
      </c>
      <c r="G27" s="53">
        <v>-122.14409999999999</v>
      </c>
      <c r="H27" s="53">
        <v>37.681809999999999</v>
      </c>
      <c r="I27" s="53">
        <v>-122.14348</v>
      </c>
      <c r="J27" s="2" t="s">
        <v>13</v>
      </c>
    </row>
    <row r="28" spans="1:10" x14ac:dyDescent="0.25">
      <c r="A28" s="2" t="s">
        <v>8</v>
      </c>
      <c r="B28" s="2" t="s">
        <v>7</v>
      </c>
      <c r="C28" s="2" t="s">
        <v>14</v>
      </c>
      <c r="D28" s="2" t="s">
        <v>475</v>
      </c>
      <c r="E28" s="2" t="s">
        <v>451</v>
      </c>
      <c r="F28" s="53">
        <v>37.512430000000002</v>
      </c>
      <c r="G28" s="53">
        <v>-121.94403</v>
      </c>
      <c r="H28" s="53">
        <v>37.51258</v>
      </c>
      <c r="I28" s="53">
        <v>-121.94311999999999</v>
      </c>
      <c r="J28" s="2" t="s">
        <v>13</v>
      </c>
    </row>
    <row r="29" spans="1:10" x14ac:dyDescent="0.25">
      <c r="A29" s="2" t="s">
        <v>8</v>
      </c>
      <c r="B29" s="2" t="s">
        <v>7</v>
      </c>
      <c r="C29" s="2" t="s">
        <v>12</v>
      </c>
      <c r="D29" s="2" t="s">
        <v>477</v>
      </c>
      <c r="E29" s="2" t="s">
        <v>451</v>
      </c>
      <c r="F29" s="53">
        <v>37.592379999999999</v>
      </c>
      <c r="G29" s="53">
        <v>-122.0506</v>
      </c>
      <c r="H29" s="53">
        <v>37.59169</v>
      </c>
      <c r="I29" s="53">
        <v>-122.05101999999999</v>
      </c>
      <c r="J29" s="2" t="s">
        <v>9</v>
      </c>
    </row>
    <row r="30" spans="1:10" x14ac:dyDescent="0.25">
      <c r="A30" s="2" t="s">
        <v>8</v>
      </c>
      <c r="B30" s="2" t="s">
        <v>7</v>
      </c>
      <c r="C30" s="2" t="s">
        <v>11</v>
      </c>
      <c r="D30" s="2" t="s">
        <v>476</v>
      </c>
      <c r="E30" s="2" t="s">
        <v>478</v>
      </c>
      <c r="F30" s="53">
        <v>37.72636</v>
      </c>
      <c r="G30" s="53">
        <v>-122.16155999999999</v>
      </c>
      <c r="H30" s="53">
        <v>37.725999999999999</v>
      </c>
      <c r="I30" s="53">
        <v>-122.16057000000001</v>
      </c>
      <c r="J30" s="2" t="s">
        <v>9</v>
      </c>
    </row>
    <row r="31" spans="1:10" x14ac:dyDescent="0.25">
      <c r="A31" s="2" t="s">
        <v>8</v>
      </c>
      <c r="B31" s="2" t="s">
        <v>7</v>
      </c>
      <c r="C31" s="2" t="s">
        <v>10</v>
      </c>
      <c r="D31" s="2" t="s">
        <v>479</v>
      </c>
      <c r="E31" s="2" t="s">
        <v>453</v>
      </c>
      <c r="F31" s="53">
        <v>37.718580000000003</v>
      </c>
      <c r="G31" s="53">
        <v>-121.91307999999999</v>
      </c>
      <c r="H31" s="53">
        <v>37.719211000000001</v>
      </c>
      <c r="I31" s="53">
        <v>-121.91367</v>
      </c>
      <c r="J31" s="2" t="s">
        <v>9</v>
      </c>
    </row>
    <row r="32" spans="1:10" x14ac:dyDescent="0.25">
      <c r="A32" s="2" t="s">
        <v>8</v>
      </c>
      <c r="B32" s="2" t="s">
        <v>7</v>
      </c>
      <c r="C32" s="2" t="s">
        <v>6</v>
      </c>
      <c r="D32" s="2" t="s">
        <v>480</v>
      </c>
      <c r="E32" s="2" t="s">
        <v>451</v>
      </c>
      <c r="F32" s="53">
        <v>37.554470999999999</v>
      </c>
      <c r="G32" s="53">
        <v>-121.98663000000001</v>
      </c>
      <c r="H32" s="53">
        <v>37.3551</v>
      </c>
      <c r="I32" s="53">
        <v>-121.98605000000001</v>
      </c>
      <c r="J32" s="2" t="s">
        <v>5</v>
      </c>
    </row>
    <row r="33" spans="1:10" x14ac:dyDescent="0.25">
      <c r="A33" s="2" t="s">
        <v>42</v>
      </c>
      <c r="B33" s="2" t="s">
        <v>7</v>
      </c>
      <c r="C33" s="2" t="s">
        <v>91</v>
      </c>
      <c r="D33" s="3" t="s">
        <v>90</v>
      </c>
      <c r="E33" s="3" t="s">
        <v>42</v>
      </c>
      <c r="F33" s="53">
        <v>37.744999999999997</v>
      </c>
      <c r="G33" s="53">
        <v>-121.94107</v>
      </c>
      <c r="H33" s="53">
        <v>37.748612799999997</v>
      </c>
      <c r="I33" s="53">
        <v>-121.94386350000001</v>
      </c>
      <c r="J33" s="2" t="s">
        <v>5</v>
      </c>
    </row>
    <row r="34" spans="1:10" x14ac:dyDescent="0.25">
      <c r="A34" s="2" t="s">
        <v>42</v>
      </c>
      <c r="B34" s="2" t="s">
        <v>7</v>
      </c>
      <c r="C34" s="2" t="s">
        <v>82</v>
      </c>
      <c r="D34" s="3" t="s">
        <v>81</v>
      </c>
      <c r="E34" s="3" t="s">
        <v>42</v>
      </c>
      <c r="F34" s="53">
        <v>37.804000000000002</v>
      </c>
      <c r="G34" s="53">
        <v>-121.89912</v>
      </c>
      <c r="H34" s="53">
        <v>37.80453</v>
      </c>
      <c r="I34" s="53">
        <v>-121.89901999999999</v>
      </c>
      <c r="J34" s="2" t="s">
        <v>9</v>
      </c>
    </row>
    <row r="35" spans="1:10" x14ac:dyDescent="0.25">
      <c r="A35" s="2" t="s">
        <v>42</v>
      </c>
      <c r="B35" s="2" t="s">
        <v>7</v>
      </c>
      <c r="C35" s="2" t="s">
        <v>58</v>
      </c>
      <c r="D35" s="3" t="s">
        <v>57</v>
      </c>
      <c r="E35" s="3" t="s">
        <v>42</v>
      </c>
      <c r="F35" s="53">
        <v>37.960149999999999</v>
      </c>
      <c r="G35" s="53">
        <v>-122.26391</v>
      </c>
      <c r="H35" s="53">
        <v>37.960529999999999</v>
      </c>
      <c r="I35" s="53">
        <v>-122.26300999999999</v>
      </c>
      <c r="J35" s="2" t="s">
        <v>9</v>
      </c>
    </row>
    <row r="36" spans="1:10" x14ac:dyDescent="0.25">
      <c r="A36" s="2" t="s">
        <v>42</v>
      </c>
      <c r="B36" s="2" t="s">
        <v>7</v>
      </c>
      <c r="C36" s="2" t="s">
        <v>56</v>
      </c>
      <c r="D36" s="3" t="s">
        <v>54</v>
      </c>
      <c r="E36" s="3" t="s">
        <v>42</v>
      </c>
      <c r="F36" s="53">
        <v>38.007669999999997</v>
      </c>
      <c r="G36" s="53">
        <v>-122.22184</v>
      </c>
      <c r="H36" s="53">
        <v>38.007420000000003</v>
      </c>
      <c r="I36" s="53">
        <v>-122.22077</v>
      </c>
      <c r="J36" s="2" t="s">
        <v>600</v>
      </c>
    </row>
    <row r="37" spans="1:10" x14ac:dyDescent="0.25">
      <c r="A37" s="2" t="s">
        <v>42</v>
      </c>
      <c r="B37" s="2" t="s">
        <v>7</v>
      </c>
      <c r="C37" s="2" t="s">
        <v>55</v>
      </c>
      <c r="D37" s="3" t="s">
        <v>54</v>
      </c>
      <c r="E37" s="3" t="s">
        <v>42</v>
      </c>
      <c r="F37" s="53">
        <v>38.02026</v>
      </c>
      <c r="G37" s="53">
        <v>-122.25951999999999</v>
      </c>
      <c r="H37" s="53">
        <v>38.019660000000002</v>
      </c>
      <c r="I37" s="53">
        <v>-122.25883</v>
      </c>
      <c r="J37" s="2" t="s">
        <v>5</v>
      </c>
    </row>
    <row r="38" spans="1:10" x14ac:dyDescent="0.25">
      <c r="A38" s="2" t="s">
        <v>42</v>
      </c>
      <c r="B38" s="2" t="s">
        <v>7</v>
      </c>
      <c r="C38" s="2" t="s">
        <v>636</v>
      </c>
      <c r="D38" s="3" t="s">
        <v>66</v>
      </c>
      <c r="E38" s="3" t="s">
        <v>42</v>
      </c>
      <c r="F38" s="53">
        <v>37.980409999999999</v>
      </c>
      <c r="G38" s="53">
        <v>-122.26904</v>
      </c>
      <c r="H38" s="53">
        <v>37.980049999999999</v>
      </c>
      <c r="I38" s="53">
        <v>-122.26802000000001</v>
      </c>
      <c r="J38" s="2" t="s">
        <v>9</v>
      </c>
    </row>
    <row r="39" spans="1:10" x14ac:dyDescent="0.25">
      <c r="A39" s="2" t="s">
        <v>42</v>
      </c>
      <c r="B39" s="2" t="s">
        <v>7</v>
      </c>
      <c r="C39" s="2" t="s">
        <v>636</v>
      </c>
      <c r="D39" s="3" t="s">
        <v>66</v>
      </c>
      <c r="E39" s="3" t="s">
        <v>42</v>
      </c>
      <c r="F39" s="53">
        <v>37.97907</v>
      </c>
      <c r="G39" s="53">
        <v>-122.26273999999999</v>
      </c>
      <c r="H39" s="53">
        <v>37.978380000000001</v>
      </c>
      <c r="I39" s="53">
        <v>-122.26273999999999</v>
      </c>
      <c r="J39" s="2" t="s">
        <v>9</v>
      </c>
    </row>
    <row r="40" spans="1:10" x14ac:dyDescent="0.25">
      <c r="A40" s="2" t="s">
        <v>42</v>
      </c>
      <c r="B40" s="2" t="s">
        <v>7</v>
      </c>
      <c r="C40" s="2" t="s">
        <v>88</v>
      </c>
      <c r="D40" s="3" t="s">
        <v>49</v>
      </c>
      <c r="E40" s="3" t="s">
        <v>42</v>
      </c>
      <c r="F40" s="53">
        <v>37.852012999999999</v>
      </c>
      <c r="G40" s="53">
        <v>-122.02981</v>
      </c>
      <c r="H40" s="53">
        <v>37.853079999999999</v>
      </c>
      <c r="I40" s="53">
        <v>-122.02963</v>
      </c>
      <c r="J40" s="2" t="s">
        <v>433</v>
      </c>
    </row>
    <row r="41" spans="1:10" x14ac:dyDescent="0.25">
      <c r="A41" s="2" t="s">
        <v>42</v>
      </c>
      <c r="B41" s="2" t="s">
        <v>7</v>
      </c>
      <c r="C41" s="2" t="s">
        <v>85</v>
      </c>
      <c r="D41" s="3" t="s">
        <v>47</v>
      </c>
      <c r="E41" s="3" t="s">
        <v>42</v>
      </c>
      <c r="F41" s="53">
        <v>37.929250000000003</v>
      </c>
      <c r="G41" s="53">
        <v>-122.04751</v>
      </c>
      <c r="H41" s="53">
        <v>37.92671</v>
      </c>
      <c r="I41" s="53">
        <v>-122.04818</v>
      </c>
      <c r="J41" s="2" t="s">
        <v>13</v>
      </c>
    </row>
    <row r="42" spans="1:10" x14ac:dyDescent="0.25">
      <c r="A42" s="2" t="s">
        <v>42</v>
      </c>
      <c r="B42" s="2" t="s">
        <v>7</v>
      </c>
      <c r="C42" s="2" t="s">
        <v>80</v>
      </c>
      <c r="D42" s="3" t="s">
        <v>79</v>
      </c>
      <c r="E42" s="3" t="s">
        <v>42</v>
      </c>
      <c r="F42" s="53">
        <v>37.890909999999998</v>
      </c>
      <c r="G42" s="53">
        <v>-122.10293</v>
      </c>
      <c r="H42" s="53">
        <v>37.891800000000003</v>
      </c>
      <c r="I42" s="53">
        <v>-122.1035</v>
      </c>
      <c r="J42" s="2" t="s">
        <v>9</v>
      </c>
    </row>
    <row r="43" spans="1:10" x14ac:dyDescent="0.25">
      <c r="A43" s="2" t="s">
        <v>42</v>
      </c>
      <c r="B43" s="2" t="s">
        <v>7</v>
      </c>
      <c r="C43" s="2" t="s">
        <v>76</v>
      </c>
      <c r="D43" s="3" t="s">
        <v>75</v>
      </c>
      <c r="E43" s="3" t="s">
        <v>42</v>
      </c>
      <c r="F43" s="53">
        <v>37.952649999999998</v>
      </c>
      <c r="G43" s="53">
        <v>-122.02804</v>
      </c>
      <c r="H43" s="53">
        <v>37.952620000000003</v>
      </c>
      <c r="I43" s="53">
        <v>-122.02699</v>
      </c>
      <c r="J43" s="2" t="s">
        <v>13</v>
      </c>
    </row>
    <row r="44" spans="1:10" x14ac:dyDescent="0.25">
      <c r="A44" s="2" t="s">
        <v>42</v>
      </c>
      <c r="B44" s="2" t="s">
        <v>7</v>
      </c>
      <c r="C44" s="2" t="s">
        <v>74</v>
      </c>
      <c r="D44" s="3" t="s">
        <v>73</v>
      </c>
      <c r="E44" s="3" t="s">
        <v>42</v>
      </c>
      <c r="F44" s="53">
        <v>37.995379999999997</v>
      </c>
      <c r="G44" s="53">
        <v>-122.03856</v>
      </c>
      <c r="H44" s="53">
        <v>37.994979999999998</v>
      </c>
      <c r="I44" s="53">
        <v>-122.0371</v>
      </c>
      <c r="J44" s="2" t="s">
        <v>433</v>
      </c>
    </row>
    <row r="45" spans="1:10" x14ac:dyDescent="0.25">
      <c r="A45" s="2" t="s">
        <v>42</v>
      </c>
      <c r="B45" s="2" t="s">
        <v>7</v>
      </c>
      <c r="C45" s="2" t="s">
        <v>69</v>
      </c>
      <c r="D45" s="3" t="s">
        <v>68</v>
      </c>
      <c r="E45" s="3" t="s">
        <v>42</v>
      </c>
      <c r="F45" s="53">
        <v>37.928519999999999</v>
      </c>
      <c r="G45" s="53">
        <v>-121.92768</v>
      </c>
      <c r="H45" s="53">
        <v>37.92756</v>
      </c>
      <c r="I45" s="53">
        <v>-121.92784</v>
      </c>
      <c r="J45" s="2" t="s">
        <v>9</v>
      </c>
    </row>
    <row r="46" spans="1:10" x14ac:dyDescent="0.25">
      <c r="A46" s="2" t="s">
        <v>42</v>
      </c>
      <c r="B46" s="2" t="s">
        <v>7</v>
      </c>
      <c r="C46" s="2" t="s">
        <v>67</v>
      </c>
      <c r="D46" s="3" t="s">
        <v>599</v>
      </c>
      <c r="E46" s="3" t="s">
        <v>42</v>
      </c>
      <c r="F46" s="53">
        <v>37.94435</v>
      </c>
      <c r="G46" s="53">
        <v>-122.06591</v>
      </c>
      <c r="H46" s="53">
        <v>37.943840000000002</v>
      </c>
      <c r="I46" s="53">
        <v>-122.06581</v>
      </c>
      <c r="J46" s="2" t="s">
        <v>448</v>
      </c>
    </row>
    <row r="47" spans="1:10" x14ac:dyDescent="0.25">
      <c r="A47" s="2" t="s">
        <v>42</v>
      </c>
      <c r="B47" s="2" t="s">
        <v>7</v>
      </c>
      <c r="C47" s="2" t="s">
        <v>65</v>
      </c>
      <c r="D47" s="3" t="s">
        <v>64</v>
      </c>
      <c r="E47" s="3" t="s">
        <v>42</v>
      </c>
      <c r="F47" s="53">
        <v>37.965649999999997</v>
      </c>
      <c r="G47" s="53">
        <v>-122.03667</v>
      </c>
      <c r="H47" s="53">
        <v>37.965739999999997</v>
      </c>
      <c r="I47" s="53">
        <v>-122.03675</v>
      </c>
      <c r="J47" s="2" t="s">
        <v>13</v>
      </c>
    </row>
    <row r="48" spans="1:10" x14ac:dyDescent="0.25">
      <c r="A48" s="2" t="s">
        <v>42</v>
      </c>
      <c r="B48" s="2" t="s">
        <v>7</v>
      </c>
      <c r="C48" s="2" t="s">
        <v>63</v>
      </c>
      <c r="D48" s="3" t="s">
        <v>62</v>
      </c>
      <c r="E48" s="3" t="s">
        <v>42</v>
      </c>
      <c r="F48" s="53">
        <v>37.868049999999997</v>
      </c>
      <c r="G48" s="53">
        <v>-122.09594</v>
      </c>
      <c r="H48" s="53">
        <v>37.867421</v>
      </c>
      <c r="I48" s="53">
        <v>-122.09524999999999</v>
      </c>
      <c r="J48" s="2" t="s">
        <v>9</v>
      </c>
    </row>
    <row r="49" spans="1:10" x14ac:dyDescent="0.25">
      <c r="A49" s="2" t="s">
        <v>42</v>
      </c>
      <c r="B49" s="2" t="s">
        <v>7</v>
      </c>
      <c r="C49" s="2" t="s">
        <v>61</v>
      </c>
      <c r="D49" s="3" t="s">
        <v>601</v>
      </c>
      <c r="E49" s="3" t="s">
        <v>42</v>
      </c>
      <c r="F49" s="53">
        <v>38.03293</v>
      </c>
      <c r="G49" s="53">
        <v>-121.96446</v>
      </c>
      <c r="H49" s="53">
        <v>38.032510000000002</v>
      </c>
      <c r="I49" s="53">
        <v>-121.96527</v>
      </c>
      <c r="J49" s="2" t="s">
        <v>9</v>
      </c>
    </row>
    <row r="50" spans="1:10" x14ac:dyDescent="0.25">
      <c r="A50" s="2" t="s">
        <v>42</v>
      </c>
      <c r="B50" s="2" t="s">
        <v>7</v>
      </c>
      <c r="C50" s="2" t="s">
        <v>60</v>
      </c>
      <c r="D50" s="3" t="s">
        <v>59</v>
      </c>
      <c r="E50" s="3" t="s">
        <v>42</v>
      </c>
      <c r="F50" s="53">
        <v>37.827930000000002</v>
      </c>
      <c r="G50" s="53">
        <v>-121.98429</v>
      </c>
      <c r="H50" s="53">
        <v>37.828899999999997</v>
      </c>
      <c r="I50" s="53">
        <v>-121.98423</v>
      </c>
      <c r="J50" s="2" t="s">
        <v>9</v>
      </c>
    </row>
    <row r="51" spans="1:10" x14ac:dyDescent="0.25">
      <c r="A51" s="2" t="s">
        <v>42</v>
      </c>
      <c r="B51" s="2" t="s">
        <v>7</v>
      </c>
      <c r="C51" s="2" t="s">
        <v>51</v>
      </c>
      <c r="D51" s="3" t="s">
        <v>49</v>
      </c>
      <c r="E51" s="3" t="s">
        <v>42</v>
      </c>
      <c r="F51" s="53">
        <v>37.888359999999999</v>
      </c>
      <c r="G51" s="53">
        <v>-122.05615</v>
      </c>
      <c r="H51" s="53">
        <v>37.887639999999998</v>
      </c>
      <c r="I51" s="53">
        <v>-122.05571</v>
      </c>
      <c r="J51" s="2" t="s">
        <v>9</v>
      </c>
    </row>
    <row r="52" spans="1:10" x14ac:dyDescent="0.25">
      <c r="A52" s="2" t="s">
        <v>42</v>
      </c>
      <c r="B52" s="2" t="s">
        <v>7</v>
      </c>
      <c r="C52" s="2" t="s">
        <v>50</v>
      </c>
      <c r="D52" s="3" t="s">
        <v>49</v>
      </c>
      <c r="E52" s="3" t="s">
        <v>42</v>
      </c>
      <c r="F52" s="53">
        <v>37.87697</v>
      </c>
      <c r="G52" s="53">
        <v>-122.04849</v>
      </c>
      <c r="H52" s="53">
        <v>37.876309999999997</v>
      </c>
      <c r="I52" s="53">
        <v>-122.04798</v>
      </c>
      <c r="J52" s="2" t="s">
        <v>433</v>
      </c>
    </row>
    <row r="53" spans="1:10" x14ac:dyDescent="0.25">
      <c r="A53" s="2" t="s">
        <v>42</v>
      </c>
      <c r="B53" s="2" t="s">
        <v>7</v>
      </c>
      <c r="C53" s="2" t="s">
        <v>48</v>
      </c>
      <c r="D53" s="3" t="s">
        <v>47</v>
      </c>
      <c r="E53" s="3" t="s">
        <v>42</v>
      </c>
      <c r="F53" s="53">
        <v>37.919941000000001</v>
      </c>
      <c r="G53" s="53">
        <v>-122.05259</v>
      </c>
      <c r="H53" s="53">
        <v>37.919890000000002</v>
      </c>
      <c r="I53" s="53">
        <v>-122.05374</v>
      </c>
      <c r="J53" s="2" t="s">
        <v>13</v>
      </c>
    </row>
    <row r="54" spans="1:10" x14ac:dyDescent="0.25">
      <c r="A54" s="2" t="s">
        <v>42</v>
      </c>
      <c r="B54" s="2" t="s">
        <v>7</v>
      </c>
      <c r="C54" s="2" t="s">
        <v>46</v>
      </c>
      <c r="D54" s="3" t="s">
        <v>45</v>
      </c>
      <c r="E54" s="3" t="s">
        <v>42</v>
      </c>
      <c r="F54" s="53">
        <v>37.983289999999997</v>
      </c>
      <c r="G54" s="53">
        <v>-122.06855</v>
      </c>
      <c r="H54" s="53">
        <v>37.982619999999997</v>
      </c>
      <c r="I54" s="53">
        <v>-122.06874999999999</v>
      </c>
      <c r="J54" s="2" t="s">
        <v>5</v>
      </c>
    </row>
    <row r="55" spans="1:10" x14ac:dyDescent="0.25">
      <c r="A55" s="2" t="s">
        <v>42</v>
      </c>
      <c r="B55" s="2" t="s">
        <v>7</v>
      </c>
      <c r="C55" s="2" t="s">
        <v>41</v>
      </c>
      <c r="D55" s="3" t="s">
        <v>40</v>
      </c>
      <c r="E55" s="3" t="s">
        <v>42</v>
      </c>
      <c r="F55" s="53">
        <v>37.991399999999999</v>
      </c>
      <c r="G55" s="53">
        <v>-122.13269</v>
      </c>
      <c r="H55" s="53">
        <v>37.990580000000001</v>
      </c>
      <c r="I55" s="53">
        <v>-122.13249</v>
      </c>
      <c r="J55" s="2" t="s">
        <v>9</v>
      </c>
    </row>
    <row r="56" spans="1:10" x14ac:dyDescent="0.25">
      <c r="A56" s="2" t="s">
        <v>42</v>
      </c>
      <c r="B56" s="2" t="s">
        <v>7</v>
      </c>
      <c r="C56" s="2" t="s">
        <v>87</v>
      </c>
      <c r="D56" s="3" t="s">
        <v>86</v>
      </c>
      <c r="E56" s="3" t="s">
        <v>42</v>
      </c>
      <c r="F56" s="53">
        <v>37.92418</v>
      </c>
      <c r="G56" s="53">
        <v>-121.73905999999999</v>
      </c>
      <c r="H56" s="53">
        <v>37.92454</v>
      </c>
      <c r="I56" s="53">
        <v>-121.73987</v>
      </c>
      <c r="J56" s="2" t="s">
        <v>9</v>
      </c>
    </row>
    <row r="57" spans="1:10" x14ac:dyDescent="0.25">
      <c r="A57" s="2" t="s">
        <v>42</v>
      </c>
      <c r="B57" s="2" t="s">
        <v>7</v>
      </c>
      <c r="C57" s="2" t="s">
        <v>89</v>
      </c>
      <c r="D57" s="3" t="s">
        <v>52</v>
      </c>
      <c r="E57" s="3" t="s">
        <v>42</v>
      </c>
      <c r="F57" s="53">
        <v>37.92239</v>
      </c>
      <c r="G57" s="53">
        <v>-121.71684999999999</v>
      </c>
      <c r="H57" s="53">
        <v>37.922339999999998</v>
      </c>
      <c r="I57" s="53">
        <v>-121.71783000000001</v>
      </c>
      <c r="J57" s="2" t="s">
        <v>5</v>
      </c>
    </row>
    <row r="58" spans="1:10" x14ac:dyDescent="0.25">
      <c r="A58" s="2" t="s">
        <v>42</v>
      </c>
      <c r="B58" s="2" t="s">
        <v>7</v>
      </c>
      <c r="C58" s="2" t="s">
        <v>84</v>
      </c>
      <c r="D58" s="3" t="s">
        <v>43</v>
      </c>
      <c r="E58" s="3" t="s">
        <v>42</v>
      </c>
      <c r="F58" s="53">
        <v>37.953580000000002</v>
      </c>
      <c r="G58" s="53">
        <v>-121.69475</v>
      </c>
      <c r="H58" s="53">
        <v>37.953189999999999</v>
      </c>
      <c r="I58" s="53">
        <v>-121.69566</v>
      </c>
      <c r="J58" s="2" t="s">
        <v>5</v>
      </c>
    </row>
    <row r="59" spans="1:10" x14ac:dyDescent="0.25">
      <c r="A59" s="2" t="s">
        <v>42</v>
      </c>
      <c r="B59" s="2" t="s">
        <v>7</v>
      </c>
      <c r="C59" s="2" t="s">
        <v>83</v>
      </c>
      <c r="D59" s="3" t="s">
        <v>71</v>
      </c>
      <c r="E59" s="3" t="s">
        <v>42</v>
      </c>
      <c r="F59" s="53">
        <v>38.007800000000003</v>
      </c>
      <c r="G59" s="53">
        <v>-121.66772</v>
      </c>
      <c r="H59" s="53">
        <v>38.006360000000001</v>
      </c>
      <c r="I59" s="53">
        <v>-121.66848</v>
      </c>
      <c r="J59" s="4" t="s">
        <v>70</v>
      </c>
    </row>
    <row r="60" spans="1:10" x14ac:dyDescent="0.25">
      <c r="A60" s="2" t="s">
        <v>42</v>
      </c>
      <c r="B60" s="2" t="s">
        <v>7</v>
      </c>
      <c r="C60" s="2" t="s">
        <v>78</v>
      </c>
      <c r="D60" s="3" t="s">
        <v>77</v>
      </c>
      <c r="E60" s="3" t="s">
        <v>42</v>
      </c>
      <c r="F60" s="53">
        <v>38.020919999999997</v>
      </c>
      <c r="G60" s="53">
        <v>-121.82092</v>
      </c>
      <c r="H60" s="53">
        <v>38.019739999999999</v>
      </c>
      <c r="I60" s="53">
        <v>-121.81936</v>
      </c>
      <c r="J60" s="4" t="s">
        <v>70</v>
      </c>
    </row>
    <row r="61" spans="1:10" x14ac:dyDescent="0.25">
      <c r="A61" s="2" t="s">
        <v>42</v>
      </c>
      <c r="B61" s="2" t="s">
        <v>7</v>
      </c>
      <c r="C61" s="2" t="s">
        <v>72</v>
      </c>
      <c r="D61" s="3" t="s">
        <v>71</v>
      </c>
      <c r="E61" s="3" t="s">
        <v>42</v>
      </c>
      <c r="F61" s="53">
        <v>38.009360000000001</v>
      </c>
      <c r="G61" s="53">
        <v>-121.67851</v>
      </c>
      <c r="H61" s="53">
        <v>38.010539999999999</v>
      </c>
      <c r="I61" s="53">
        <v>-121.67824</v>
      </c>
      <c r="J61" s="4" t="s">
        <v>70</v>
      </c>
    </row>
    <row r="62" spans="1:10" x14ac:dyDescent="0.25">
      <c r="A62" s="2" t="s">
        <v>42</v>
      </c>
      <c r="B62" s="2" t="s">
        <v>7</v>
      </c>
      <c r="C62" s="2" t="s">
        <v>53</v>
      </c>
      <c r="D62" s="3" t="s">
        <v>52</v>
      </c>
      <c r="E62" s="3" t="s">
        <v>42</v>
      </c>
      <c r="F62" s="53">
        <v>37.922170000000001</v>
      </c>
      <c r="G62" s="53">
        <v>-121.7193</v>
      </c>
      <c r="H62" s="53">
        <v>37.922170000000001</v>
      </c>
      <c r="I62" s="53">
        <v>-121.72032</v>
      </c>
      <c r="J62" s="2" t="s">
        <v>5</v>
      </c>
    </row>
    <row r="63" spans="1:10" x14ac:dyDescent="0.25">
      <c r="A63" s="2" t="s">
        <v>42</v>
      </c>
      <c r="B63" s="2" t="s">
        <v>7</v>
      </c>
      <c r="C63" s="2" t="s">
        <v>44</v>
      </c>
      <c r="D63" s="3" t="s">
        <v>43</v>
      </c>
      <c r="E63" s="3" t="s">
        <v>42</v>
      </c>
      <c r="F63" s="53">
        <v>37.944460999999997</v>
      </c>
      <c r="G63" s="53">
        <v>-121.7051</v>
      </c>
      <c r="H63" s="53">
        <v>37.943579999999997</v>
      </c>
      <c r="I63" s="53">
        <v>-121.70532</v>
      </c>
      <c r="J63" s="2" t="s">
        <v>5</v>
      </c>
    </row>
    <row r="64" spans="1:10" x14ac:dyDescent="0.25">
      <c r="A64" s="2" t="s">
        <v>154</v>
      </c>
      <c r="B64" s="2" t="s">
        <v>7</v>
      </c>
      <c r="C64" s="2" t="s">
        <v>203</v>
      </c>
      <c r="D64" s="5" t="s">
        <v>163</v>
      </c>
      <c r="E64" s="5" t="s">
        <v>162</v>
      </c>
      <c r="F64" s="53">
        <v>37.3808279</v>
      </c>
      <c r="G64" s="53">
        <v>-121.85801739999999</v>
      </c>
      <c r="H64" s="53">
        <v>37.3815174</v>
      </c>
      <c r="I64" s="53">
        <v>-121.85692</v>
      </c>
      <c r="J64" s="2" t="s">
        <v>9</v>
      </c>
    </row>
    <row r="65" spans="1:10" x14ac:dyDescent="0.25">
      <c r="A65" s="2" t="s">
        <v>154</v>
      </c>
      <c r="B65" s="2" t="s">
        <v>7</v>
      </c>
      <c r="C65" s="2" t="s">
        <v>202</v>
      </c>
      <c r="D65" s="5" t="s">
        <v>152</v>
      </c>
      <c r="E65" s="5" t="s">
        <v>151</v>
      </c>
      <c r="F65" s="53">
        <v>37.3808279</v>
      </c>
      <c r="G65" s="53">
        <v>-121.85801739999999</v>
      </c>
      <c r="H65" s="53">
        <v>37.3815174</v>
      </c>
      <c r="I65" s="53">
        <v>-121.85692</v>
      </c>
      <c r="J65" s="2" t="s">
        <v>9</v>
      </c>
    </row>
    <row r="66" spans="1:10" x14ac:dyDescent="0.25">
      <c r="A66" s="2" t="s">
        <v>154</v>
      </c>
      <c r="B66" s="2" t="s">
        <v>7</v>
      </c>
      <c r="C66" s="2" t="s">
        <v>664</v>
      </c>
      <c r="D66" s="5" t="s">
        <v>171</v>
      </c>
      <c r="E66" s="5" t="s">
        <v>128</v>
      </c>
      <c r="F66" s="53">
        <v>37.245151999999997</v>
      </c>
      <c r="G66" s="53">
        <v>-121.7693385</v>
      </c>
      <c r="H66" s="53">
        <v>37.244472700000003</v>
      </c>
      <c r="I66" s="53">
        <v>-121.7691387</v>
      </c>
      <c r="J66" s="2" t="s">
        <v>9</v>
      </c>
    </row>
    <row r="67" spans="1:10" x14ac:dyDescent="0.25">
      <c r="A67" s="2" t="s">
        <v>154</v>
      </c>
      <c r="B67" s="2" t="s">
        <v>7</v>
      </c>
      <c r="C67" s="2" t="s">
        <v>663</v>
      </c>
      <c r="D67" s="5" t="s">
        <v>166</v>
      </c>
      <c r="E67" s="5" t="s">
        <v>157</v>
      </c>
      <c r="F67" s="53">
        <v>37.376930000000002</v>
      </c>
      <c r="G67" s="53">
        <v>-121.96863</v>
      </c>
      <c r="H67" s="53">
        <v>37.376116000000003</v>
      </c>
      <c r="I67" s="53">
        <v>-121.968586</v>
      </c>
      <c r="J67" s="2" t="s">
        <v>5</v>
      </c>
    </row>
    <row r="68" spans="1:10" x14ac:dyDescent="0.25">
      <c r="A68" s="2" t="s">
        <v>154</v>
      </c>
      <c r="B68" s="2" t="s">
        <v>7</v>
      </c>
      <c r="C68" s="2" t="s">
        <v>201</v>
      </c>
      <c r="D68" s="5" t="s">
        <v>194</v>
      </c>
      <c r="E68" s="5" t="s">
        <v>151</v>
      </c>
      <c r="F68" s="53">
        <v>37.2879</v>
      </c>
      <c r="G68" s="53">
        <v>-121.8789</v>
      </c>
      <c r="H68" s="53">
        <v>37.287799999999997</v>
      </c>
      <c r="I68" s="53">
        <v>-121.8779</v>
      </c>
      <c r="J68" s="2" t="s">
        <v>13</v>
      </c>
    </row>
    <row r="69" spans="1:10" x14ac:dyDescent="0.25">
      <c r="A69" s="2" t="s">
        <v>154</v>
      </c>
      <c r="B69" s="2" t="s">
        <v>7</v>
      </c>
      <c r="C69" s="2" t="s">
        <v>200</v>
      </c>
      <c r="D69" s="5" t="s">
        <v>158</v>
      </c>
      <c r="E69" s="5" t="s">
        <v>151</v>
      </c>
      <c r="F69" s="53">
        <v>37.308500000000002</v>
      </c>
      <c r="G69" s="53">
        <v>-122.02119999999999</v>
      </c>
      <c r="H69" s="53">
        <v>37.3078</v>
      </c>
      <c r="I69" s="53">
        <v>-122.02160000000001</v>
      </c>
      <c r="J69" s="2" t="s">
        <v>5</v>
      </c>
    </row>
    <row r="70" spans="1:10" x14ac:dyDescent="0.25">
      <c r="A70" s="2" t="s">
        <v>154</v>
      </c>
      <c r="B70" s="2" t="s">
        <v>7</v>
      </c>
      <c r="C70" s="2" t="s">
        <v>199</v>
      </c>
      <c r="D70" s="5" t="s">
        <v>175</v>
      </c>
      <c r="E70" s="5" t="s">
        <v>198</v>
      </c>
      <c r="F70" s="53">
        <v>37.404800000000002</v>
      </c>
      <c r="G70" s="53">
        <v>-122.069</v>
      </c>
      <c r="H70" s="53">
        <v>37.4039</v>
      </c>
      <c r="I70" s="53">
        <v>-122.069</v>
      </c>
      <c r="J70" s="2" t="s">
        <v>9</v>
      </c>
    </row>
    <row r="71" spans="1:10" x14ac:dyDescent="0.25">
      <c r="A71" s="2" t="s">
        <v>154</v>
      </c>
      <c r="B71" s="2" t="s">
        <v>7</v>
      </c>
      <c r="C71" s="2" t="s">
        <v>197</v>
      </c>
      <c r="D71" s="5" t="s">
        <v>196</v>
      </c>
      <c r="E71" s="5" t="s">
        <v>177</v>
      </c>
      <c r="F71" s="53">
        <v>37.434024899999997</v>
      </c>
      <c r="G71" s="53">
        <v>-121.9128498</v>
      </c>
      <c r="H71" s="53">
        <v>37.433928000000002</v>
      </c>
      <c r="I71" s="53">
        <v>-121.9118788</v>
      </c>
      <c r="J71" s="2" t="s">
        <v>5</v>
      </c>
    </row>
    <row r="72" spans="1:10" x14ac:dyDescent="0.25">
      <c r="A72" s="2" t="s">
        <v>154</v>
      </c>
      <c r="B72" s="2" t="s">
        <v>7</v>
      </c>
      <c r="C72" s="2" t="s">
        <v>195</v>
      </c>
      <c r="D72" s="5" t="s">
        <v>194</v>
      </c>
      <c r="E72" s="5" t="s">
        <v>151</v>
      </c>
      <c r="F72" s="53">
        <v>37.234208000000002</v>
      </c>
      <c r="G72" s="53">
        <v>-121.838139</v>
      </c>
      <c r="H72" s="53">
        <v>37.233809999999998</v>
      </c>
      <c r="I72" s="53">
        <v>-121.83723500000001</v>
      </c>
      <c r="J72" s="2" t="s">
        <v>13</v>
      </c>
    </row>
    <row r="73" spans="1:10" x14ac:dyDescent="0.25">
      <c r="A73" s="2" t="s">
        <v>154</v>
      </c>
      <c r="B73" s="2" t="s">
        <v>7</v>
      </c>
      <c r="C73" s="2" t="s">
        <v>193</v>
      </c>
      <c r="D73" s="5" t="s">
        <v>171</v>
      </c>
      <c r="E73" s="5" t="s">
        <v>128</v>
      </c>
      <c r="F73" s="53">
        <v>37.289860099999999</v>
      </c>
      <c r="G73" s="53">
        <v>-121.8181048</v>
      </c>
      <c r="H73" s="53" t="s">
        <v>272</v>
      </c>
      <c r="I73" s="53" t="s">
        <v>272</v>
      </c>
      <c r="J73" s="2" t="s">
        <v>9</v>
      </c>
    </row>
    <row r="74" spans="1:10" x14ac:dyDescent="0.25">
      <c r="A74" s="2" t="s">
        <v>154</v>
      </c>
      <c r="B74" s="2" t="s">
        <v>7</v>
      </c>
      <c r="C74" s="2" t="s">
        <v>192</v>
      </c>
      <c r="D74" s="5" t="s">
        <v>191</v>
      </c>
      <c r="E74" s="5" t="s">
        <v>190</v>
      </c>
      <c r="F74" s="53">
        <v>37.409799999999997</v>
      </c>
      <c r="G74" s="53">
        <v>-122.1382</v>
      </c>
      <c r="H74" s="53">
        <v>37.408900000000003</v>
      </c>
      <c r="I74" s="53">
        <v>-122.1379</v>
      </c>
      <c r="J74" s="2" t="s">
        <v>9</v>
      </c>
    </row>
    <row r="75" spans="1:10" x14ac:dyDescent="0.25">
      <c r="A75" s="2" t="s">
        <v>154</v>
      </c>
      <c r="B75" s="2" t="s">
        <v>7</v>
      </c>
      <c r="C75" s="2" t="s">
        <v>189</v>
      </c>
      <c r="D75" s="5" t="s">
        <v>166</v>
      </c>
      <c r="E75" s="5" t="s">
        <v>165</v>
      </c>
      <c r="F75" s="53">
        <v>37.266148999999999</v>
      </c>
      <c r="G75" s="53">
        <v>-121.99078</v>
      </c>
      <c r="H75" s="53">
        <v>37.265293</v>
      </c>
      <c r="I75" s="53">
        <v>-121.991102</v>
      </c>
      <c r="J75" s="2" t="s">
        <v>9</v>
      </c>
    </row>
    <row r="76" spans="1:10" x14ac:dyDescent="0.25">
      <c r="A76" s="2" t="s">
        <v>154</v>
      </c>
      <c r="B76" s="2" t="s">
        <v>7</v>
      </c>
      <c r="C76" s="2" t="s">
        <v>637</v>
      </c>
      <c r="D76" s="5" t="s">
        <v>188</v>
      </c>
      <c r="E76" s="5" t="s">
        <v>151</v>
      </c>
      <c r="F76" s="53">
        <v>37.276429399999998</v>
      </c>
      <c r="G76" s="53">
        <v>-121.763375</v>
      </c>
      <c r="H76" s="53">
        <v>37.275940599999998</v>
      </c>
      <c r="I76" s="53">
        <v>-121.7630913</v>
      </c>
      <c r="J76" s="2" t="s">
        <v>9</v>
      </c>
    </row>
    <row r="77" spans="1:10" x14ac:dyDescent="0.25">
      <c r="A77" s="2" t="s">
        <v>154</v>
      </c>
      <c r="B77" s="2" t="s">
        <v>7</v>
      </c>
      <c r="C77" s="2" t="s">
        <v>187</v>
      </c>
      <c r="D77" s="5" t="s">
        <v>183</v>
      </c>
      <c r="E77" s="5" t="s">
        <v>151</v>
      </c>
      <c r="F77" s="53">
        <v>37.366700000000002</v>
      </c>
      <c r="G77" s="53">
        <v>-121.9228</v>
      </c>
      <c r="H77" s="53">
        <v>37.366199999999999</v>
      </c>
      <c r="I77" s="53">
        <v>-121.92230000000001</v>
      </c>
      <c r="J77" s="2" t="s">
        <v>9</v>
      </c>
    </row>
    <row r="78" spans="1:10" x14ac:dyDescent="0.25">
      <c r="A78" s="2" t="s">
        <v>154</v>
      </c>
      <c r="B78" s="2" t="s">
        <v>7</v>
      </c>
      <c r="C78" s="2" t="s">
        <v>186</v>
      </c>
      <c r="D78" s="5" t="s">
        <v>185</v>
      </c>
      <c r="E78" s="5" t="s">
        <v>151</v>
      </c>
      <c r="F78" s="53">
        <v>37.236933000000001</v>
      </c>
      <c r="G78" s="53">
        <v>-121.8889774</v>
      </c>
      <c r="H78" s="53">
        <v>37.236339600000001</v>
      </c>
      <c r="I78" s="53">
        <v>-121.8894619</v>
      </c>
      <c r="J78" s="2" t="s">
        <v>9</v>
      </c>
    </row>
    <row r="79" spans="1:10" x14ac:dyDescent="0.25">
      <c r="A79" s="2" t="s">
        <v>154</v>
      </c>
      <c r="B79" s="2" t="s">
        <v>7</v>
      </c>
      <c r="C79" s="2" t="s">
        <v>184</v>
      </c>
      <c r="D79" s="5" t="s">
        <v>183</v>
      </c>
      <c r="E79" s="5" t="s">
        <v>151</v>
      </c>
      <c r="F79" s="53">
        <v>37.259700000000002</v>
      </c>
      <c r="G79" s="53">
        <v>-121.8699</v>
      </c>
      <c r="H79" s="53">
        <v>37.259300000000003</v>
      </c>
      <c r="I79" s="53">
        <v>-121.8691</v>
      </c>
      <c r="J79" s="2" t="s">
        <v>9</v>
      </c>
    </row>
    <row r="80" spans="1:10" x14ac:dyDescent="0.25">
      <c r="A80" s="2" t="s">
        <v>154</v>
      </c>
      <c r="B80" s="2" t="s">
        <v>7</v>
      </c>
      <c r="C80" s="2" t="s">
        <v>182</v>
      </c>
      <c r="D80" s="5" t="s">
        <v>181</v>
      </c>
      <c r="E80" s="5" t="s">
        <v>151</v>
      </c>
      <c r="F80" s="53">
        <v>37.326599999999999</v>
      </c>
      <c r="G80" s="53">
        <v>-121.99550000000001</v>
      </c>
      <c r="H80" s="53">
        <v>37.325699999999998</v>
      </c>
      <c r="I80" s="53">
        <v>-121.9956</v>
      </c>
      <c r="J80" s="2" t="s">
        <v>9</v>
      </c>
    </row>
    <row r="81" spans="1:10" x14ac:dyDescent="0.25">
      <c r="A81" s="2" t="s">
        <v>154</v>
      </c>
      <c r="B81" s="2" t="s">
        <v>7</v>
      </c>
      <c r="C81" s="2" t="s">
        <v>180</v>
      </c>
      <c r="D81" s="5" t="s">
        <v>160</v>
      </c>
      <c r="E81" s="5" t="s">
        <v>151</v>
      </c>
      <c r="F81" s="53">
        <v>37.193988300000001</v>
      </c>
      <c r="G81" s="53">
        <v>-121.82289249999999</v>
      </c>
      <c r="H81" s="53">
        <v>37.193634600000003</v>
      </c>
      <c r="I81" s="53">
        <v>-121.8226538</v>
      </c>
      <c r="J81" s="2" t="s">
        <v>9</v>
      </c>
    </row>
    <row r="82" spans="1:10" x14ac:dyDescent="0.25">
      <c r="A82" s="2" t="s">
        <v>154</v>
      </c>
      <c r="B82" s="2" t="s">
        <v>7</v>
      </c>
      <c r="C82" s="2" t="s">
        <v>179</v>
      </c>
      <c r="D82" s="5" t="s">
        <v>178</v>
      </c>
      <c r="E82" s="5" t="s">
        <v>177</v>
      </c>
      <c r="F82" s="53">
        <v>37.446227800000003</v>
      </c>
      <c r="G82" s="53">
        <v>-121.9084634</v>
      </c>
      <c r="H82" s="53">
        <v>37.446316699999997</v>
      </c>
      <c r="I82" s="53">
        <v>-121.9072195</v>
      </c>
      <c r="J82" s="2" t="s">
        <v>5</v>
      </c>
    </row>
    <row r="83" spans="1:10" x14ac:dyDescent="0.25">
      <c r="A83" s="2" t="s">
        <v>154</v>
      </c>
      <c r="B83" s="2" t="s">
        <v>7</v>
      </c>
      <c r="C83" s="2" t="s">
        <v>176</v>
      </c>
      <c r="D83" s="5" t="s">
        <v>175</v>
      </c>
      <c r="E83" s="5" t="s">
        <v>174</v>
      </c>
      <c r="F83" s="53">
        <v>37.320099999999996</v>
      </c>
      <c r="G83" s="53">
        <v>-122.0611</v>
      </c>
      <c r="H83" s="53">
        <v>37.319499999999998</v>
      </c>
      <c r="I83" s="53">
        <v>-122.0617</v>
      </c>
      <c r="J83" s="2" t="s">
        <v>9</v>
      </c>
    </row>
    <row r="84" spans="1:10" x14ac:dyDescent="0.25">
      <c r="A84" s="2" t="s">
        <v>154</v>
      </c>
      <c r="B84" s="2" t="s">
        <v>7</v>
      </c>
      <c r="C84" s="2" t="s">
        <v>173</v>
      </c>
      <c r="D84" s="5" t="s">
        <v>171</v>
      </c>
      <c r="E84" s="5" t="s">
        <v>151</v>
      </c>
      <c r="F84" s="53">
        <v>37.387154199999998</v>
      </c>
      <c r="G84" s="53">
        <v>-121.9096646</v>
      </c>
      <c r="H84" s="53">
        <v>37.386527899999997</v>
      </c>
      <c r="I84" s="53">
        <v>-121.9099104</v>
      </c>
      <c r="J84" s="2" t="s">
        <v>9</v>
      </c>
    </row>
    <row r="85" spans="1:10" x14ac:dyDescent="0.25">
      <c r="A85" s="2" t="s">
        <v>154</v>
      </c>
      <c r="B85" s="2" t="s">
        <v>7</v>
      </c>
      <c r="C85" s="2" t="s">
        <v>172</v>
      </c>
      <c r="D85" s="5" t="s">
        <v>171</v>
      </c>
      <c r="E85" s="5" t="s">
        <v>128</v>
      </c>
      <c r="F85" s="53">
        <v>37.278817400000001</v>
      </c>
      <c r="G85" s="53">
        <v>-121.8069461</v>
      </c>
      <c r="H85" s="53">
        <v>37.278690400000002</v>
      </c>
      <c r="I85" s="53">
        <v>-121.80612739999999</v>
      </c>
      <c r="J85" s="2" t="s">
        <v>9</v>
      </c>
    </row>
    <row r="86" spans="1:10" x14ac:dyDescent="0.25">
      <c r="A86" s="2" t="s">
        <v>154</v>
      </c>
      <c r="B86" s="2" t="s">
        <v>7</v>
      </c>
      <c r="C86" s="2" t="s">
        <v>170</v>
      </c>
      <c r="D86" s="5" t="s">
        <v>169</v>
      </c>
      <c r="E86" s="5" t="s">
        <v>162</v>
      </c>
      <c r="F86" s="53">
        <v>37.218012399999999</v>
      </c>
      <c r="G86" s="53">
        <v>-121.913808</v>
      </c>
      <c r="H86" s="53" t="s">
        <v>272</v>
      </c>
      <c r="I86" s="53" t="s">
        <v>272</v>
      </c>
      <c r="J86" s="2" t="s">
        <v>9</v>
      </c>
    </row>
    <row r="87" spans="1:10" x14ac:dyDescent="0.25">
      <c r="A87" s="2" t="s">
        <v>154</v>
      </c>
      <c r="B87" s="2" t="s">
        <v>7</v>
      </c>
      <c r="C87" s="2" t="s">
        <v>168</v>
      </c>
      <c r="D87" s="5" t="s">
        <v>158</v>
      </c>
      <c r="E87" s="5" t="s">
        <v>157</v>
      </c>
      <c r="F87" s="53">
        <v>37.348700000000001</v>
      </c>
      <c r="G87" s="53">
        <v>-121.9897</v>
      </c>
      <c r="H87" s="53">
        <v>37.347900000000003</v>
      </c>
      <c r="I87" s="53">
        <v>-121.9897</v>
      </c>
      <c r="J87" s="2" t="s">
        <v>13</v>
      </c>
    </row>
    <row r="88" spans="1:10" x14ac:dyDescent="0.25">
      <c r="A88" s="2" t="s">
        <v>154</v>
      </c>
      <c r="B88" s="2" t="s">
        <v>7</v>
      </c>
      <c r="C88" s="2" t="s">
        <v>167</v>
      </c>
      <c r="D88" s="5" t="s">
        <v>166</v>
      </c>
      <c r="E88" s="5" t="s">
        <v>165</v>
      </c>
      <c r="F88" s="53">
        <v>37.246687999999999</v>
      </c>
      <c r="G88" s="53">
        <v>-121.99565800000001</v>
      </c>
      <c r="H88" s="53">
        <v>37.246318000000002</v>
      </c>
      <c r="I88" s="53">
        <v>-121.99611299999999</v>
      </c>
      <c r="J88" s="2" t="s">
        <v>9</v>
      </c>
    </row>
    <row r="89" spans="1:10" x14ac:dyDescent="0.25">
      <c r="A89" s="2" t="s">
        <v>154</v>
      </c>
      <c r="B89" s="2" t="s">
        <v>7</v>
      </c>
      <c r="C89" s="2" t="s">
        <v>164</v>
      </c>
      <c r="D89" s="5" t="s">
        <v>163</v>
      </c>
      <c r="E89" s="5" t="s">
        <v>162</v>
      </c>
      <c r="F89" s="53">
        <v>37.165300000000002</v>
      </c>
      <c r="G89" s="53">
        <v>-121.9796</v>
      </c>
      <c r="H89" s="53">
        <v>37.1648</v>
      </c>
      <c r="I89" s="53">
        <v>-121.9791</v>
      </c>
      <c r="J89" s="2" t="s">
        <v>9</v>
      </c>
    </row>
    <row r="90" spans="1:10" x14ac:dyDescent="0.25">
      <c r="A90" s="2" t="s">
        <v>154</v>
      </c>
      <c r="B90" s="2" t="s">
        <v>7</v>
      </c>
      <c r="C90" s="2" t="s">
        <v>161</v>
      </c>
      <c r="D90" s="5" t="s">
        <v>160</v>
      </c>
      <c r="E90" s="5" t="s">
        <v>151</v>
      </c>
      <c r="F90" s="53">
        <v>37.229900000000001</v>
      </c>
      <c r="G90" s="53">
        <v>-121.86539999999999</v>
      </c>
      <c r="H90" s="53">
        <v>37.229199999999999</v>
      </c>
      <c r="I90" s="53">
        <v>-121.86490000000001</v>
      </c>
      <c r="J90" s="2" t="s">
        <v>9</v>
      </c>
    </row>
    <row r="91" spans="1:10" x14ac:dyDescent="0.25">
      <c r="A91" s="2" t="s">
        <v>154</v>
      </c>
      <c r="B91" s="2" t="s">
        <v>7</v>
      </c>
      <c r="C91" s="2" t="s">
        <v>159</v>
      </c>
      <c r="D91" s="5" t="s">
        <v>158</v>
      </c>
      <c r="E91" s="5" t="s">
        <v>157</v>
      </c>
      <c r="F91" s="53">
        <v>37.396599999999999</v>
      </c>
      <c r="G91" s="53">
        <v>-121.9866</v>
      </c>
      <c r="H91" s="53">
        <v>37.396299999999997</v>
      </c>
      <c r="I91" s="53">
        <v>-121.9867</v>
      </c>
      <c r="J91" s="2" t="s">
        <v>5</v>
      </c>
    </row>
    <row r="92" spans="1:10" x14ac:dyDescent="0.25">
      <c r="A92" s="2" t="s">
        <v>154</v>
      </c>
      <c r="B92" s="2" t="s">
        <v>7</v>
      </c>
      <c r="C92" s="2" t="s">
        <v>156</v>
      </c>
      <c r="D92" s="5" t="s">
        <v>155</v>
      </c>
      <c r="E92" s="5" t="s">
        <v>151</v>
      </c>
      <c r="F92" s="53">
        <v>37.332686799999998</v>
      </c>
      <c r="G92" s="53">
        <v>-121.8098774</v>
      </c>
      <c r="H92" s="53">
        <v>37.331852900000001</v>
      </c>
      <c r="I92" s="53">
        <v>-121.8099371</v>
      </c>
      <c r="J92" s="2" t="s">
        <v>5</v>
      </c>
    </row>
    <row r="93" spans="1:10" x14ac:dyDescent="0.25">
      <c r="A93" s="2" t="s">
        <v>154</v>
      </c>
      <c r="B93" s="2" t="s">
        <v>7</v>
      </c>
      <c r="C93" s="2" t="s">
        <v>153</v>
      </c>
      <c r="D93" s="5" t="s">
        <v>152</v>
      </c>
      <c r="E93" s="5" t="s">
        <v>151</v>
      </c>
      <c r="F93" s="53">
        <v>37.389699999999998</v>
      </c>
      <c r="G93" s="53">
        <v>-121.8445</v>
      </c>
      <c r="H93" s="53">
        <v>37.389994700000003</v>
      </c>
      <c r="I93" s="53">
        <v>-121.8440367</v>
      </c>
      <c r="J93" s="2" t="s">
        <v>9</v>
      </c>
    </row>
    <row r="94" spans="1:10" x14ac:dyDescent="0.25">
      <c r="A94" s="2" t="s">
        <v>4</v>
      </c>
      <c r="B94" s="2" t="s">
        <v>7</v>
      </c>
      <c r="C94" s="5" t="s">
        <v>150</v>
      </c>
      <c r="D94" s="5" t="s">
        <v>116</v>
      </c>
      <c r="E94" s="5" t="s">
        <v>103</v>
      </c>
      <c r="F94" s="53">
        <v>37.5733405</v>
      </c>
      <c r="G94" s="53">
        <v>-122.369409</v>
      </c>
      <c r="H94" s="53">
        <v>37.573707800000001</v>
      </c>
      <c r="I94" s="53">
        <v>-122.36933999999999</v>
      </c>
      <c r="J94" s="2" t="s">
        <v>446</v>
      </c>
    </row>
    <row r="95" spans="1:10" x14ac:dyDescent="0.25">
      <c r="A95" s="2" t="s">
        <v>4</v>
      </c>
      <c r="B95" s="2" t="s">
        <v>7</v>
      </c>
      <c r="C95" s="5" t="s">
        <v>149</v>
      </c>
      <c r="D95" s="5" t="s">
        <v>96</v>
      </c>
      <c r="E95" s="5" t="s">
        <v>441</v>
      </c>
      <c r="F95" s="53">
        <v>37.5227431</v>
      </c>
      <c r="G95" s="53">
        <v>-122.34045190000001</v>
      </c>
      <c r="H95" s="53">
        <v>37.322068000000002</v>
      </c>
      <c r="I95" s="53">
        <v>-122.3403345</v>
      </c>
      <c r="J95" s="2" t="s">
        <v>9</v>
      </c>
    </row>
    <row r="96" spans="1:10" x14ac:dyDescent="0.25">
      <c r="A96" s="2" t="s">
        <v>4</v>
      </c>
      <c r="B96" s="2" t="s">
        <v>7</v>
      </c>
      <c r="C96" s="5" t="s">
        <v>148</v>
      </c>
      <c r="D96" s="5" t="s">
        <v>126</v>
      </c>
      <c r="E96" s="5" t="s">
        <v>92</v>
      </c>
      <c r="F96" s="53">
        <v>37.4639296</v>
      </c>
      <c r="G96" s="53">
        <v>-122.2507602</v>
      </c>
      <c r="H96" s="53">
        <v>37.463707599999999</v>
      </c>
      <c r="I96" s="53">
        <v>-122.2517395</v>
      </c>
      <c r="J96" s="2" t="s">
        <v>9</v>
      </c>
    </row>
    <row r="97" spans="1:10" x14ac:dyDescent="0.25">
      <c r="A97" s="2" t="s">
        <v>4</v>
      </c>
      <c r="B97" s="2" t="s">
        <v>7</v>
      </c>
      <c r="C97" s="5" t="s">
        <v>147</v>
      </c>
      <c r="D97" s="5" t="s">
        <v>146</v>
      </c>
      <c r="E97" s="5" t="s">
        <v>92</v>
      </c>
      <c r="F97" s="53">
        <v>37.471268299999998</v>
      </c>
      <c r="G97" s="53">
        <v>-122.24643709999999</v>
      </c>
      <c r="H97" s="53">
        <v>37.461687900000001</v>
      </c>
      <c r="I97" s="53">
        <v>-122.2450145</v>
      </c>
      <c r="J97" s="2" t="s">
        <v>13</v>
      </c>
    </row>
    <row r="98" spans="1:10" s="33" customFormat="1" x14ac:dyDescent="0.25">
      <c r="A98" s="2" t="s">
        <v>4</v>
      </c>
      <c r="B98" s="2" t="s">
        <v>7</v>
      </c>
      <c r="C98" s="5" t="s">
        <v>145</v>
      </c>
      <c r="D98" s="5" t="s">
        <v>144</v>
      </c>
      <c r="E98" s="5" t="s">
        <v>128</v>
      </c>
      <c r="F98" s="53">
        <v>37.505639600000002</v>
      </c>
      <c r="G98" s="53">
        <v>-122.48705099999999</v>
      </c>
      <c r="H98" s="53">
        <v>37.506331899999999</v>
      </c>
      <c r="I98" s="53">
        <v>-122.487278</v>
      </c>
      <c r="J98" s="2" t="s">
        <v>9</v>
      </c>
    </row>
    <row r="99" spans="1:10" x14ac:dyDescent="0.25">
      <c r="A99" s="2" t="s">
        <v>4</v>
      </c>
      <c r="B99" s="2" t="s">
        <v>7</v>
      </c>
      <c r="C99" s="5" t="s">
        <v>143</v>
      </c>
      <c r="D99" s="5" t="s">
        <v>133</v>
      </c>
      <c r="E99" s="5" t="s">
        <v>132</v>
      </c>
      <c r="F99" s="53">
        <v>37.580891999999999</v>
      </c>
      <c r="G99" s="53">
        <v>-122.3719507</v>
      </c>
      <c r="H99" s="53">
        <v>37.580168700000002</v>
      </c>
      <c r="I99" s="53">
        <v>-122.3725925</v>
      </c>
      <c r="J99" s="2" t="s">
        <v>433</v>
      </c>
    </row>
    <row r="100" spans="1:10" x14ac:dyDescent="0.25">
      <c r="A100" s="2" t="s">
        <v>4</v>
      </c>
      <c r="B100" s="2" t="s">
        <v>7</v>
      </c>
      <c r="C100" s="5" t="s">
        <v>142</v>
      </c>
      <c r="D100" s="5" t="s">
        <v>1</v>
      </c>
      <c r="E100" s="5" t="s">
        <v>0</v>
      </c>
      <c r="F100" s="53">
        <v>37.512022899999998</v>
      </c>
      <c r="G100" s="53">
        <v>-122.29097419999999</v>
      </c>
      <c r="H100" s="53">
        <v>37.512132200000003</v>
      </c>
      <c r="I100" s="53">
        <v>-122.29180030000001</v>
      </c>
      <c r="J100" s="2" t="s">
        <v>433</v>
      </c>
    </row>
    <row r="101" spans="1:10" x14ac:dyDescent="0.25">
      <c r="A101" s="2" t="s">
        <v>4</v>
      </c>
      <c r="B101" s="2" t="s">
        <v>7</v>
      </c>
      <c r="C101" s="5" t="s">
        <v>141</v>
      </c>
      <c r="D101" s="5" t="s">
        <v>124</v>
      </c>
      <c r="E101" s="5" t="s">
        <v>111</v>
      </c>
      <c r="F101" s="53">
        <v>37.437976399999997</v>
      </c>
      <c r="G101" s="53">
        <v>-122.2413238</v>
      </c>
      <c r="H101" s="53">
        <v>37.4375</v>
      </c>
      <c r="I101" s="53">
        <v>122.24194</v>
      </c>
      <c r="J101" s="2" t="s">
        <v>448</v>
      </c>
    </row>
    <row r="102" spans="1:10" x14ac:dyDescent="0.25">
      <c r="A102" s="2" t="s">
        <v>4</v>
      </c>
      <c r="B102" s="2" t="s">
        <v>7</v>
      </c>
      <c r="C102" s="5" t="s">
        <v>140</v>
      </c>
      <c r="D102" s="5" t="s">
        <v>104</v>
      </c>
      <c r="E102" s="5" t="s">
        <v>98</v>
      </c>
      <c r="F102" s="53">
        <v>37.5699428</v>
      </c>
      <c r="G102" s="53">
        <v>-122.31477340000001</v>
      </c>
      <c r="H102" s="53">
        <v>37.569780000000002</v>
      </c>
      <c r="I102" s="53">
        <v>-122.3159352</v>
      </c>
      <c r="J102" s="2" t="s">
        <v>448</v>
      </c>
    </row>
    <row r="103" spans="1:10" x14ac:dyDescent="0.25">
      <c r="A103" s="2" t="s">
        <v>4</v>
      </c>
      <c r="B103" s="2" t="s">
        <v>7</v>
      </c>
      <c r="C103" s="5" t="s">
        <v>139</v>
      </c>
      <c r="D103" s="5" t="s">
        <v>138</v>
      </c>
      <c r="E103" s="5" t="s">
        <v>137</v>
      </c>
      <c r="F103" s="53">
        <v>37.652888699999998</v>
      </c>
      <c r="G103" s="53">
        <v>-122.42411130000001</v>
      </c>
      <c r="H103" s="53">
        <v>37.6530846</v>
      </c>
      <c r="I103" s="53">
        <v>-122.4255594</v>
      </c>
      <c r="J103" s="2" t="s">
        <v>13</v>
      </c>
    </row>
    <row r="104" spans="1:10" x14ac:dyDescent="0.25">
      <c r="A104" s="2" t="s">
        <v>4</v>
      </c>
      <c r="B104" s="2" t="s">
        <v>7</v>
      </c>
      <c r="C104" s="5" t="s">
        <v>136</v>
      </c>
      <c r="D104" s="5" t="s">
        <v>135</v>
      </c>
      <c r="E104" s="5" t="s">
        <v>111</v>
      </c>
      <c r="F104" s="53">
        <v>37.420149700000003</v>
      </c>
      <c r="G104" s="53">
        <v>-122.24543629999999</v>
      </c>
      <c r="H104" s="53">
        <v>37.420892100000003</v>
      </c>
      <c r="I104" s="53">
        <v>-122.24559120000001</v>
      </c>
      <c r="J104" s="2" t="s">
        <v>9</v>
      </c>
    </row>
    <row r="105" spans="1:10" x14ac:dyDescent="0.25">
      <c r="A105" s="2" t="s">
        <v>4</v>
      </c>
      <c r="B105" s="2" t="s">
        <v>7</v>
      </c>
      <c r="C105" s="5" t="s">
        <v>134</v>
      </c>
      <c r="D105" s="5" t="s">
        <v>133</v>
      </c>
      <c r="E105" s="5" t="s">
        <v>132</v>
      </c>
      <c r="F105" s="53">
        <v>37.576421600000003</v>
      </c>
      <c r="G105" s="53">
        <v>-122.38627</v>
      </c>
      <c r="H105" s="53">
        <v>37.575861500000002</v>
      </c>
      <c r="I105" s="53">
        <v>-122.3871901</v>
      </c>
      <c r="J105" s="2" t="s">
        <v>9</v>
      </c>
    </row>
    <row r="106" spans="1:10" x14ac:dyDescent="0.25">
      <c r="A106" s="2" t="s">
        <v>4</v>
      </c>
      <c r="B106" s="2" t="s">
        <v>7</v>
      </c>
      <c r="C106" s="5" t="s">
        <v>131</v>
      </c>
      <c r="D106" s="5" t="s">
        <v>130</v>
      </c>
      <c r="E106" s="5" t="s">
        <v>111</v>
      </c>
      <c r="F106" s="53">
        <v>37.4258867</v>
      </c>
      <c r="G106" s="53">
        <v>-122.26147020000001</v>
      </c>
      <c r="H106" s="53">
        <v>37.425527199999998</v>
      </c>
      <c r="I106" s="53">
        <v>-122.264298</v>
      </c>
      <c r="J106" s="2" t="s">
        <v>448</v>
      </c>
    </row>
    <row r="107" spans="1:10" x14ac:dyDescent="0.25">
      <c r="A107" s="2" t="s">
        <v>4</v>
      </c>
      <c r="B107" s="2" t="s">
        <v>7</v>
      </c>
      <c r="C107" s="5" t="s">
        <v>129</v>
      </c>
      <c r="D107" s="5" t="s">
        <v>93</v>
      </c>
      <c r="E107" s="5" t="s">
        <v>128</v>
      </c>
      <c r="F107" s="53">
        <v>37.473984299999998</v>
      </c>
      <c r="G107" s="53">
        <v>-122.2686844</v>
      </c>
      <c r="H107" s="53">
        <v>37.473549200000001</v>
      </c>
      <c r="I107" s="53">
        <v>-122.2696815</v>
      </c>
      <c r="J107" s="2" t="s">
        <v>9</v>
      </c>
    </row>
    <row r="108" spans="1:10" x14ac:dyDescent="0.25">
      <c r="A108" s="2" t="s">
        <v>4</v>
      </c>
      <c r="B108" s="2" t="s">
        <v>7</v>
      </c>
      <c r="C108" s="5" t="s">
        <v>127</v>
      </c>
      <c r="D108" s="5" t="s">
        <v>126</v>
      </c>
      <c r="E108" s="5" t="s">
        <v>92</v>
      </c>
      <c r="F108" s="53">
        <v>37.454329000000001</v>
      </c>
      <c r="G108" s="53">
        <v>-122.25085199999999</v>
      </c>
      <c r="H108" s="53">
        <v>37.454058000000003</v>
      </c>
      <c r="I108" s="53">
        <v>-122.25183199999999</v>
      </c>
      <c r="J108" s="2" t="s">
        <v>9</v>
      </c>
    </row>
    <row r="109" spans="1:10" x14ac:dyDescent="0.25">
      <c r="A109" s="2" t="s">
        <v>4</v>
      </c>
      <c r="B109" s="2" t="s">
        <v>7</v>
      </c>
      <c r="C109" s="5" t="s">
        <v>125</v>
      </c>
      <c r="D109" s="5" t="s">
        <v>124</v>
      </c>
      <c r="E109" s="5" t="s">
        <v>92</v>
      </c>
      <c r="F109" s="53">
        <v>37.469507</v>
      </c>
      <c r="G109" s="53">
        <v>-122.2313393</v>
      </c>
      <c r="H109" s="53">
        <v>37.468996599999997</v>
      </c>
      <c r="I109" s="53">
        <v>-122.2320746</v>
      </c>
      <c r="J109" s="2" t="s">
        <v>13</v>
      </c>
    </row>
    <row r="110" spans="1:10" x14ac:dyDescent="0.25">
      <c r="A110" s="2" t="s">
        <v>4</v>
      </c>
      <c r="B110" s="2" t="s">
        <v>7</v>
      </c>
      <c r="C110" s="5" t="s">
        <v>123</v>
      </c>
      <c r="D110" s="5" t="s">
        <v>101</v>
      </c>
      <c r="E110" s="2" t="s">
        <v>122</v>
      </c>
      <c r="F110" s="53">
        <v>37.522094799999998</v>
      </c>
      <c r="G110" s="53">
        <v>-122.3131118</v>
      </c>
      <c r="H110" s="53">
        <v>37.521678899999998</v>
      </c>
      <c r="I110" s="53">
        <v>-122.31333600000001</v>
      </c>
      <c r="J110" s="2" t="s">
        <v>447</v>
      </c>
    </row>
    <row r="111" spans="1:10" x14ac:dyDescent="0.25">
      <c r="A111" s="2" t="s">
        <v>4</v>
      </c>
      <c r="B111" s="2" t="s">
        <v>7</v>
      </c>
      <c r="C111" s="5" t="s">
        <v>121</v>
      </c>
      <c r="D111" s="5" t="s">
        <v>120</v>
      </c>
      <c r="E111" s="5" t="s">
        <v>119</v>
      </c>
      <c r="F111" s="53">
        <v>37.468735799999997</v>
      </c>
      <c r="G111" s="53">
        <v>-122.43525459999999</v>
      </c>
      <c r="H111" s="53">
        <v>37.4681067</v>
      </c>
      <c r="I111" s="53">
        <v>-122.4349713</v>
      </c>
      <c r="J111" s="2" t="s">
        <v>9</v>
      </c>
    </row>
    <row r="112" spans="1:10" x14ac:dyDescent="0.25">
      <c r="A112" s="2" t="s">
        <v>4</v>
      </c>
      <c r="B112" s="2" t="s">
        <v>7</v>
      </c>
      <c r="C112" s="5" t="s">
        <v>118</v>
      </c>
      <c r="D112" s="5" t="s">
        <v>114</v>
      </c>
      <c r="E112" s="5" t="s">
        <v>113</v>
      </c>
      <c r="F112" s="53">
        <v>37.575304299999999</v>
      </c>
      <c r="G112" s="53">
        <v>-122.46034330000001</v>
      </c>
      <c r="H112" s="53">
        <v>37.5755841</v>
      </c>
      <c r="I112" s="53">
        <v>-122.459667</v>
      </c>
      <c r="J112" s="2" t="s">
        <v>9</v>
      </c>
    </row>
    <row r="113" spans="1:10" x14ac:dyDescent="0.25">
      <c r="A113" s="2" t="s">
        <v>4</v>
      </c>
      <c r="B113" s="2" t="s">
        <v>7</v>
      </c>
      <c r="C113" s="5" t="s">
        <v>117</v>
      </c>
      <c r="D113" s="5" t="s">
        <v>116</v>
      </c>
      <c r="E113" s="5" t="s">
        <v>103</v>
      </c>
      <c r="F113" s="53">
        <v>37.577894499999999</v>
      </c>
      <c r="G113" s="53">
        <v>-122.36757369999999</v>
      </c>
      <c r="H113" s="53">
        <v>37.577281800000002</v>
      </c>
      <c r="I113" s="53">
        <v>-122.3675673</v>
      </c>
      <c r="J113" s="2" t="s">
        <v>433</v>
      </c>
    </row>
    <row r="114" spans="1:10" x14ac:dyDescent="0.25">
      <c r="A114" s="2" t="s">
        <v>4</v>
      </c>
      <c r="B114" s="2" t="s">
        <v>7</v>
      </c>
      <c r="C114" s="5" t="s">
        <v>115</v>
      </c>
      <c r="D114" s="5" t="s">
        <v>114</v>
      </c>
      <c r="E114" s="5" t="s">
        <v>113</v>
      </c>
      <c r="F114" s="53">
        <v>37.577919199999997</v>
      </c>
      <c r="G114" s="53">
        <v>-122.4714154</v>
      </c>
      <c r="H114" s="53">
        <v>37.577509999999997</v>
      </c>
      <c r="I114" s="53">
        <v>-122.47066270000001</v>
      </c>
      <c r="J114" s="2" t="s">
        <v>449</v>
      </c>
    </row>
    <row r="115" spans="1:10" x14ac:dyDescent="0.25">
      <c r="A115" s="2" t="s">
        <v>4</v>
      </c>
      <c r="B115" s="2" t="s">
        <v>7</v>
      </c>
      <c r="C115" s="5" t="s">
        <v>112</v>
      </c>
      <c r="D115" s="5" t="s">
        <v>52</v>
      </c>
      <c r="E115" s="5" t="s">
        <v>111</v>
      </c>
      <c r="F115" s="53">
        <v>37.433983900000001</v>
      </c>
      <c r="G115" s="53">
        <v>-122.2610535</v>
      </c>
      <c r="H115" s="53">
        <v>37.434805699999998</v>
      </c>
      <c r="I115" s="53">
        <v>-122.2615467</v>
      </c>
      <c r="J115" s="2" t="s">
        <v>9</v>
      </c>
    </row>
    <row r="116" spans="1:10" x14ac:dyDescent="0.25">
      <c r="A116" s="2" t="s">
        <v>4</v>
      </c>
      <c r="B116" s="2" t="s">
        <v>7</v>
      </c>
      <c r="C116" s="5" t="s">
        <v>110</v>
      </c>
      <c r="D116" s="5" t="s">
        <v>109</v>
      </c>
      <c r="E116" s="5" t="s">
        <v>108</v>
      </c>
      <c r="F116" s="53">
        <v>37.365369100000002</v>
      </c>
      <c r="G116" s="53">
        <v>-122.2161399</v>
      </c>
      <c r="H116" s="53">
        <v>37.365058400000002</v>
      </c>
      <c r="I116" s="53">
        <v>-122.2171048</v>
      </c>
      <c r="J116" s="2" t="s">
        <v>9</v>
      </c>
    </row>
    <row r="117" spans="1:10" x14ac:dyDescent="0.25">
      <c r="A117" s="2" t="s">
        <v>4</v>
      </c>
      <c r="B117" s="2" t="s">
        <v>7</v>
      </c>
      <c r="C117" s="5" t="s">
        <v>107</v>
      </c>
      <c r="D117" s="5" t="s">
        <v>93</v>
      </c>
      <c r="E117" s="5" t="s">
        <v>92</v>
      </c>
      <c r="F117" s="53">
        <v>37.483897900000002</v>
      </c>
      <c r="G117" s="53">
        <v>-122.2571921</v>
      </c>
      <c r="H117" s="53">
        <v>37.483390300000003</v>
      </c>
      <c r="I117" s="53">
        <v>-122.2580628</v>
      </c>
      <c r="J117" s="2" t="s">
        <v>5</v>
      </c>
    </row>
    <row r="118" spans="1:10" x14ac:dyDescent="0.25">
      <c r="A118" s="2" t="s">
        <v>4</v>
      </c>
      <c r="B118" s="2" t="s">
        <v>7</v>
      </c>
      <c r="C118" s="5" t="s">
        <v>106</v>
      </c>
      <c r="D118" s="5" t="s">
        <v>101</v>
      </c>
      <c r="E118" s="5" t="s">
        <v>98</v>
      </c>
      <c r="F118" s="53">
        <v>37.533420499999998</v>
      </c>
      <c r="G118" s="53">
        <v>-122.30279899999999</v>
      </c>
      <c r="H118" s="53">
        <v>37.533257300000002</v>
      </c>
      <c r="I118" s="53">
        <v>-122.3037982</v>
      </c>
      <c r="J118" s="2" t="s">
        <v>447</v>
      </c>
    </row>
    <row r="119" spans="1:10" x14ac:dyDescent="0.25">
      <c r="A119" s="2" t="s">
        <v>4</v>
      </c>
      <c r="B119" s="2" t="s">
        <v>7</v>
      </c>
      <c r="C119" s="5" t="s">
        <v>105</v>
      </c>
      <c r="D119" s="5" t="s">
        <v>104</v>
      </c>
      <c r="E119" s="5" t="s">
        <v>103</v>
      </c>
      <c r="F119" s="53">
        <v>37.561813999999998</v>
      </c>
      <c r="G119" s="53">
        <v>-122.3367109</v>
      </c>
      <c r="H119" s="53">
        <v>37.561128400000001</v>
      </c>
      <c r="I119" s="53">
        <v>-122.3371109</v>
      </c>
      <c r="J119" s="2" t="s">
        <v>9</v>
      </c>
    </row>
    <row r="120" spans="1:10" x14ac:dyDescent="0.25">
      <c r="A120" s="2" t="s">
        <v>4</v>
      </c>
      <c r="B120" s="2" t="s">
        <v>7</v>
      </c>
      <c r="C120" s="5" t="s">
        <v>102</v>
      </c>
      <c r="D120" s="5" t="s">
        <v>101</v>
      </c>
      <c r="E120" s="5" t="s">
        <v>98</v>
      </c>
      <c r="F120" s="53">
        <v>37.526255900000002</v>
      </c>
      <c r="G120" s="53">
        <v>-122.32295449999999</v>
      </c>
      <c r="H120" s="53">
        <v>37.525692800000002</v>
      </c>
      <c r="I120" s="53">
        <v>-122.32327770000001</v>
      </c>
      <c r="J120" s="2" t="s">
        <v>9</v>
      </c>
    </row>
    <row r="121" spans="1:10" x14ac:dyDescent="0.25">
      <c r="A121" s="2" t="s">
        <v>4</v>
      </c>
      <c r="B121" s="2" t="s">
        <v>7</v>
      </c>
      <c r="C121" s="5" t="s">
        <v>100</v>
      </c>
      <c r="D121" s="5" t="s">
        <v>99</v>
      </c>
      <c r="E121" s="5" t="s">
        <v>98</v>
      </c>
      <c r="F121" s="53">
        <v>37.552098200000003</v>
      </c>
      <c r="G121" s="53">
        <v>-122.2909058</v>
      </c>
      <c r="H121" s="53">
        <v>37.551472500000003</v>
      </c>
      <c r="I121" s="53">
        <v>-122.2917953</v>
      </c>
      <c r="J121" s="2" t="s">
        <v>9</v>
      </c>
    </row>
    <row r="122" spans="1:10" x14ac:dyDescent="0.25">
      <c r="A122" s="2" t="s">
        <v>4</v>
      </c>
      <c r="B122" s="2" t="s">
        <v>7</v>
      </c>
      <c r="C122" s="5" t="s">
        <v>97</v>
      </c>
      <c r="D122" s="5" t="s">
        <v>96</v>
      </c>
      <c r="E122" s="5" t="s">
        <v>95</v>
      </c>
      <c r="F122" s="53">
        <v>37.530562000000003</v>
      </c>
      <c r="G122" s="53">
        <v>-122.34897100000001</v>
      </c>
      <c r="H122" s="53">
        <v>37.530118299999998</v>
      </c>
      <c r="I122" s="53">
        <v>-122.3482803</v>
      </c>
      <c r="J122" s="2" t="s">
        <v>9</v>
      </c>
    </row>
    <row r="123" spans="1:10" x14ac:dyDescent="0.25">
      <c r="A123" s="2" t="s">
        <v>4</v>
      </c>
      <c r="B123" s="2" t="s">
        <v>7</v>
      </c>
      <c r="C123" s="6" t="s">
        <v>94</v>
      </c>
      <c r="D123" s="5" t="s">
        <v>93</v>
      </c>
      <c r="E123" s="5" t="s">
        <v>92</v>
      </c>
      <c r="F123" s="53">
        <v>37.495189400000001</v>
      </c>
      <c r="G123" s="53">
        <v>-122.24366000000001</v>
      </c>
      <c r="H123" s="53">
        <v>37.4944743</v>
      </c>
      <c r="I123" s="53">
        <v>-122.24433260000001</v>
      </c>
      <c r="J123" s="2" t="s">
        <v>5</v>
      </c>
    </row>
    <row r="124" spans="1:10" x14ac:dyDescent="0.25">
      <c r="A124" s="1" t="s">
        <v>485</v>
      </c>
      <c r="B124" s="1" t="s">
        <v>7</v>
      </c>
      <c r="C124" s="38" t="s">
        <v>492</v>
      </c>
      <c r="D124" s="1" t="s">
        <v>486</v>
      </c>
      <c r="E124" s="1" t="s">
        <v>484</v>
      </c>
      <c r="F124" s="54">
        <v>38.262790000000003</v>
      </c>
      <c r="G124" s="54">
        <v>-122.03745000000001</v>
      </c>
      <c r="H124" s="54">
        <v>38.263500000000001</v>
      </c>
      <c r="I124" s="54">
        <v>-122.03748</v>
      </c>
      <c r="J124" s="12" t="s">
        <v>433</v>
      </c>
    </row>
    <row r="125" spans="1:10" x14ac:dyDescent="0.25">
      <c r="A125" s="1" t="s">
        <v>485</v>
      </c>
      <c r="B125" s="1" t="s">
        <v>7</v>
      </c>
      <c r="C125" s="38" t="s">
        <v>493</v>
      </c>
      <c r="D125" s="1" t="s">
        <v>486</v>
      </c>
      <c r="E125" s="1" t="s">
        <v>484</v>
      </c>
      <c r="F125" s="54">
        <v>38.246270000000003</v>
      </c>
      <c r="G125" s="54">
        <v>-122.07037</v>
      </c>
      <c r="H125" s="54">
        <v>38.246780000000001</v>
      </c>
      <c r="I125" s="54">
        <v>-122.07111999999999</v>
      </c>
      <c r="J125" s="12" t="s">
        <v>5</v>
      </c>
    </row>
    <row r="126" spans="1:10" x14ac:dyDescent="0.25">
      <c r="A126" s="1" t="s">
        <v>485</v>
      </c>
      <c r="B126" s="1" t="s">
        <v>7</v>
      </c>
      <c r="C126" s="38" t="s">
        <v>487</v>
      </c>
      <c r="D126" s="1" t="s">
        <v>488</v>
      </c>
      <c r="E126" s="1" t="s">
        <v>489</v>
      </c>
      <c r="F126" s="54">
        <v>38.13017</v>
      </c>
      <c r="G126" s="54">
        <v>-122.22766</v>
      </c>
      <c r="H126" s="54">
        <v>38.12941</v>
      </c>
      <c r="I126" s="54">
        <v>-122.22783</v>
      </c>
      <c r="J126" s="12" t="s">
        <v>5</v>
      </c>
    </row>
    <row r="127" spans="1:10" x14ac:dyDescent="0.25">
      <c r="A127" s="1" t="s">
        <v>485</v>
      </c>
      <c r="B127" s="1" t="s">
        <v>7</v>
      </c>
      <c r="C127" s="38" t="s">
        <v>490</v>
      </c>
      <c r="D127" s="1" t="s">
        <v>488</v>
      </c>
      <c r="E127" s="1" t="s">
        <v>489</v>
      </c>
      <c r="F127" s="54">
        <v>38.139159999999997</v>
      </c>
      <c r="G127" s="54">
        <v>-122.19777999999999</v>
      </c>
      <c r="H127" s="54">
        <v>38.139809999999997</v>
      </c>
      <c r="I127" s="54">
        <v>-122.1972</v>
      </c>
      <c r="J127" s="12" t="s">
        <v>9</v>
      </c>
    </row>
    <row r="128" spans="1:10" x14ac:dyDescent="0.25">
      <c r="A128" s="1" t="s">
        <v>485</v>
      </c>
      <c r="B128" s="1" t="s">
        <v>7</v>
      </c>
      <c r="C128" s="38" t="s">
        <v>491</v>
      </c>
      <c r="D128" s="1" t="s">
        <v>488</v>
      </c>
      <c r="E128" s="1" t="s">
        <v>489</v>
      </c>
      <c r="F128" s="54">
        <v>38.137300000000003</v>
      </c>
      <c r="G128" s="54">
        <v>-122.21744</v>
      </c>
      <c r="H128" s="54">
        <v>38.137419999999999</v>
      </c>
      <c r="I128" s="54">
        <v>-122.21629</v>
      </c>
      <c r="J128" s="12" t="s">
        <v>13</v>
      </c>
    </row>
    <row r="129" spans="1:10" x14ac:dyDescent="0.25">
      <c r="A129" s="1" t="s">
        <v>8</v>
      </c>
      <c r="B129" s="1" t="s">
        <v>3</v>
      </c>
      <c r="C129" s="38" t="s">
        <v>520</v>
      </c>
      <c r="D129" s="1" t="s">
        <v>502</v>
      </c>
      <c r="E129" s="1" t="s">
        <v>451</v>
      </c>
      <c r="F129" s="54">
        <v>37.537410000000001</v>
      </c>
      <c r="G129" s="54">
        <v>-121.98137</v>
      </c>
      <c r="H129" s="54">
        <v>37.538089999999997</v>
      </c>
      <c r="I129" s="54">
        <v>-121.9808</v>
      </c>
      <c r="J129" s="12" t="s">
        <v>5</v>
      </c>
    </row>
    <row r="130" spans="1:10" x14ac:dyDescent="0.25">
      <c r="A130" s="1" t="s">
        <v>8</v>
      </c>
      <c r="B130" s="1" t="s">
        <v>3</v>
      </c>
      <c r="C130" s="38" t="s">
        <v>521</v>
      </c>
      <c r="D130" s="1" t="s">
        <v>457</v>
      </c>
      <c r="E130" s="1" t="s">
        <v>451</v>
      </c>
      <c r="F130" s="54">
        <v>37.506999999999998</v>
      </c>
      <c r="G130" s="54">
        <v>-122.0123</v>
      </c>
      <c r="H130" s="54">
        <v>37.507280000000002</v>
      </c>
      <c r="I130" s="54">
        <v>-122.01129</v>
      </c>
      <c r="J130" s="12" t="s">
        <v>433</v>
      </c>
    </row>
    <row r="131" spans="1:10" x14ac:dyDescent="0.25">
      <c r="A131" s="1" t="s">
        <v>8</v>
      </c>
      <c r="B131" s="1" t="s">
        <v>3</v>
      </c>
      <c r="C131" s="38" t="s">
        <v>522</v>
      </c>
      <c r="D131" s="1" t="s">
        <v>503</v>
      </c>
      <c r="E131" s="1" t="s">
        <v>451</v>
      </c>
      <c r="F131" s="54">
        <v>37.485010000000003</v>
      </c>
      <c r="G131" s="54">
        <v>-121.94880000000001</v>
      </c>
      <c r="H131" s="54">
        <v>37.485419999999998</v>
      </c>
      <c r="I131" s="54">
        <v>-121.94792</v>
      </c>
      <c r="J131" s="12" t="s">
        <v>5</v>
      </c>
    </row>
    <row r="132" spans="1:10" x14ac:dyDescent="0.25">
      <c r="A132" s="1" t="s">
        <v>8</v>
      </c>
      <c r="B132" s="1" t="s">
        <v>3</v>
      </c>
      <c r="C132" s="38" t="s">
        <v>523</v>
      </c>
      <c r="D132" s="1" t="s">
        <v>463</v>
      </c>
      <c r="E132" s="1" t="s">
        <v>451</v>
      </c>
      <c r="F132" s="54">
        <v>37.6235</v>
      </c>
      <c r="G132" s="54">
        <v>-122.07185</v>
      </c>
      <c r="H132" s="54">
        <v>37.624290000000002</v>
      </c>
      <c r="I132" s="54">
        <v>-122.07192999999999</v>
      </c>
      <c r="J132" s="12" t="s">
        <v>5</v>
      </c>
    </row>
    <row r="133" spans="1:10" x14ac:dyDescent="0.25">
      <c r="A133" s="1" t="s">
        <v>8</v>
      </c>
      <c r="B133" s="1" t="s">
        <v>3</v>
      </c>
      <c r="C133" s="38" t="s">
        <v>524</v>
      </c>
      <c r="D133" s="1" t="s">
        <v>463</v>
      </c>
      <c r="E133" s="1" t="s">
        <v>451</v>
      </c>
      <c r="F133" s="54">
        <v>37.601089999999999</v>
      </c>
      <c r="G133" s="54">
        <v>-122.09155</v>
      </c>
      <c r="H133" s="54">
        <v>37.600279999999998</v>
      </c>
      <c r="I133" s="54">
        <v>-122.0919</v>
      </c>
      <c r="J133" s="12" t="s">
        <v>433</v>
      </c>
    </row>
    <row r="134" spans="1:10" x14ac:dyDescent="0.25">
      <c r="A134" s="1" t="s">
        <v>8</v>
      </c>
      <c r="B134" s="1" t="s">
        <v>3</v>
      </c>
      <c r="C134" s="38" t="s">
        <v>525</v>
      </c>
      <c r="D134" s="1" t="s">
        <v>450</v>
      </c>
      <c r="E134" s="1" t="s">
        <v>451</v>
      </c>
      <c r="F134" s="54">
        <v>37.694130000000001</v>
      </c>
      <c r="G134" s="54">
        <v>-122.07241</v>
      </c>
      <c r="H134" s="54">
        <v>37.694940000000003</v>
      </c>
      <c r="I134" s="54">
        <v>-122.07245</v>
      </c>
      <c r="J134" s="12" t="s">
        <v>9</v>
      </c>
    </row>
    <row r="135" spans="1:10" x14ac:dyDescent="0.25">
      <c r="A135" s="1" t="s">
        <v>8</v>
      </c>
      <c r="B135" s="1" t="s">
        <v>3</v>
      </c>
      <c r="C135" s="38" t="s">
        <v>526</v>
      </c>
      <c r="D135" s="1" t="s">
        <v>506</v>
      </c>
      <c r="E135" s="1" t="s">
        <v>451</v>
      </c>
      <c r="F135" s="54">
        <v>37.679600000000001</v>
      </c>
      <c r="G135" s="54">
        <v>-122.08041</v>
      </c>
      <c r="H135" s="54">
        <v>37.680410000000002</v>
      </c>
      <c r="I135" s="54">
        <v>-122.08071</v>
      </c>
      <c r="J135" s="12" t="s">
        <v>447</v>
      </c>
    </row>
    <row r="136" spans="1:10" x14ac:dyDescent="0.25">
      <c r="A136" s="1" t="s">
        <v>8</v>
      </c>
      <c r="B136" s="1" t="s">
        <v>3</v>
      </c>
      <c r="C136" s="38" t="s">
        <v>527</v>
      </c>
      <c r="D136" s="1" t="s">
        <v>507</v>
      </c>
      <c r="E136" s="1" t="s">
        <v>451</v>
      </c>
      <c r="F136" s="54">
        <v>37.698860000000003</v>
      </c>
      <c r="G136" s="54">
        <v>-122.12257</v>
      </c>
      <c r="H136" s="54">
        <v>37.699530000000003</v>
      </c>
      <c r="I136" s="54">
        <v>-122.12263</v>
      </c>
      <c r="J136" s="12" t="s">
        <v>13</v>
      </c>
    </row>
    <row r="137" spans="1:10" x14ac:dyDescent="0.25">
      <c r="A137" s="1" t="s">
        <v>8</v>
      </c>
      <c r="B137" s="1" t="s">
        <v>3</v>
      </c>
      <c r="C137" s="38" t="s">
        <v>528</v>
      </c>
      <c r="D137" s="1" t="s">
        <v>471</v>
      </c>
      <c r="E137" s="1" t="s">
        <v>451</v>
      </c>
      <c r="F137" s="54">
        <v>37.689869999999999</v>
      </c>
      <c r="G137" s="54">
        <v>-122.12868</v>
      </c>
      <c r="H137" s="54">
        <v>37.685229999999997</v>
      </c>
      <c r="I137" s="54">
        <v>-122.12797999999999</v>
      </c>
      <c r="J137" s="12" t="s">
        <v>13</v>
      </c>
    </row>
    <row r="138" spans="1:10" x14ac:dyDescent="0.25">
      <c r="A138" s="1" t="s">
        <v>8</v>
      </c>
      <c r="B138" s="1" t="s">
        <v>3</v>
      </c>
      <c r="C138" s="38" t="s">
        <v>529</v>
      </c>
      <c r="D138" s="1" t="s">
        <v>471</v>
      </c>
      <c r="E138" s="1" t="s">
        <v>451</v>
      </c>
      <c r="F138" s="54">
        <v>37.685969999999998</v>
      </c>
      <c r="G138" s="54">
        <v>122.10006</v>
      </c>
      <c r="H138" s="54">
        <v>37.685699999999997</v>
      </c>
      <c r="I138" s="54">
        <v>-122.09903</v>
      </c>
      <c r="J138" s="12" t="s">
        <v>13</v>
      </c>
    </row>
    <row r="139" spans="1:10" x14ac:dyDescent="0.25">
      <c r="A139" s="1" t="s">
        <v>8</v>
      </c>
      <c r="B139" s="1" t="s">
        <v>3</v>
      </c>
      <c r="C139" s="38" t="s">
        <v>530</v>
      </c>
      <c r="D139" s="1" t="s">
        <v>509</v>
      </c>
      <c r="E139" s="1" t="s">
        <v>451</v>
      </c>
      <c r="F139" s="54">
        <v>37.759810000000002</v>
      </c>
      <c r="G139" s="54">
        <v>-122.2105</v>
      </c>
      <c r="H139" s="54">
        <v>37.759320000000002</v>
      </c>
      <c r="I139" s="54">
        <v>-122.21127</v>
      </c>
      <c r="J139" s="12" t="s">
        <v>5</v>
      </c>
    </row>
    <row r="140" spans="1:10" x14ac:dyDescent="0.25">
      <c r="A140" s="1" t="s">
        <v>8</v>
      </c>
      <c r="B140" s="1" t="s">
        <v>3</v>
      </c>
      <c r="C140" s="38" t="s">
        <v>531</v>
      </c>
      <c r="D140" s="1" t="s">
        <v>511</v>
      </c>
      <c r="E140" s="1" t="s">
        <v>512</v>
      </c>
      <c r="F140" s="54">
        <v>37.750929999999997</v>
      </c>
      <c r="G140" s="54">
        <v>-122.232</v>
      </c>
      <c r="H140" s="54">
        <v>37.750190000000003</v>
      </c>
      <c r="I140" s="54">
        <v>-122.23316</v>
      </c>
      <c r="J140" s="12" t="s">
        <v>70</v>
      </c>
    </row>
    <row r="141" spans="1:10" x14ac:dyDescent="0.25">
      <c r="A141" s="1" t="s">
        <v>8</v>
      </c>
      <c r="B141" s="1" t="s">
        <v>3</v>
      </c>
      <c r="C141" s="38" t="s">
        <v>532</v>
      </c>
      <c r="D141" s="1" t="s">
        <v>479</v>
      </c>
      <c r="E141" s="1" t="s">
        <v>515</v>
      </c>
      <c r="F141" s="54">
        <v>37.717460000000003</v>
      </c>
      <c r="G141" s="54">
        <v>-121.91229</v>
      </c>
      <c r="H141" s="54">
        <v>37.780900000000003</v>
      </c>
      <c r="I141" s="54">
        <v>-121.91276999999999</v>
      </c>
      <c r="J141" s="12" t="s">
        <v>9</v>
      </c>
    </row>
    <row r="142" spans="1:10" x14ac:dyDescent="0.25">
      <c r="A142" s="1" t="s">
        <v>8</v>
      </c>
      <c r="B142" s="1" t="s">
        <v>3</v>
      </c>
      <c r="C142" s="1" t="s">
        <v>533</v>
      </c>
      <c r="D142" s="1" t="s">
        <v>662</v>
      </c>
      <c r="E142" s="1" t="s">
        <v>518</v>
      </c>
      <c r="F142" s="55">
        <v>37.56635</v>
      </c>
      <c r="G142" s="55">
        <v>-122.05368</v>
      </c>
      <c r="H142" s="55">
        <v>37.566519999999997</v>
      </c>
      <c r="I142" s="55">
        <v>-122.05167</v>
      </c>
      <c r="J142" s="32" t="s">
        <v>433</v>
      </c>
    </row>
    <row r="143" spans="1:10" x14ac:dyDescent="0.25">
      <c r="A143" s="1" t="s">
        <v>8</v>
      </c>
      <c r="B143" s="1" t="s">
        <v>3</v>
      </c>
      <c r="C143" s="38" t="s">
        <v>534</v>
      </c>
      <c r="D143" s="1" t="s">
        <v>535</v>
      </c>
      <c r="E143" s="1" t="s">
        <v>518</v>
      </c>
      <c r="F143" s="54">
        <v>37.534149999999997</v>
      </c>
      <c r="G143" s="54">
        <v>-121.95948</v>
      </c>
      <c r="H143" s="54">
        <v>37.534889999999997</v>
      </c>
      <c r="I143" s="54">
        <v>-121.96001</v>
      </c>
      <c r="J143" s="12" t="s">
        <v>5</v>
      </c>
    </row>
    <row r="144" spans="1:10" x14ac:dyDescent="0.25">
      <c r="A144" s="1" t="s">
        <v>8</v>
      </c>
      <c r="B144" s="1" t="s">
        <v>3</v>
      </c>
      <c r="C144" s="38" t="s">
        <v>519</v>
      </c>
      <c r="D144" s="1" t="s">
        <v>535</v>
      </c>
      <c r="E144" s="1" t="s">
        <v>518</v>
      </c>
      <c r="F144" s="54">
        <v>37.517789999999998</v>
      </c>
      <c r="G144" s="54">
        <v>-121.99415</v>
      </c>
      <c r="H144" s="54">
        <v>37.518569999999997</v>
      </c>
      <c r="I144" s="54">
        <v>-121.95403</v>
      </c>
      <c r="J144" s="12" t="s">
        <v>9</v>
      </c>
    </row>
    <row r="145" spans="1:10" x14ac:dyDescent="0.25">
      <c r="A145" s="1" t="s">
        <v>8</v>
      </c>
      <c r="B145" s="1" t="s">
        <v>3</v>
      </c>
      <c r="C145" s="38" t="s">
        <v>536</v>
      </c>
      <c r="D145" s="1" t="s">
        <v>537</v>
      </c>
      <c r="E145" s="1" t="s">
        <v>518</v>
      </c>
      <c r="F145" s="54">
        <v>37.556899999999999</v>
      </c>
      <c r="G145" s="54">
        <v>-121.97363</v>
      </c>
      <c r="H145" s="54">
        <v>37.555889999999998</v>
      </c>
      <c r="I145" s="54">
        <v>-121.97383000000001</v>
      </c>
      <c r="J145" s="12" t="s">
        <v>70</v>
      </c>
    </row>
    <row r="146" spans="1:10" x14ac:dyDescent="0.25">
      <c r="A146" s="1" t="s">
        <v>8</v>
      </c>
      <c r="B146" s="1" t="s">
        <v>3</v>
      </c>
      <c r="C146" s="38" t="s">
        <v>538</v>
      </c>
      <c r="D146" s="1" t="s">
        <v>539</v>
      </c>
      <c r="E146" s="1" t="s">
        <v>540</v>
      </c>
      <c r="F146" s="54">
        <v>37.610950000000003</v>
      </c>
      <c r="G146" s="54">
        <v>-122.0667</v>
      </c>
      <c r="H146" s="54">
        <v>37.611669999999997</v>
      </c>
      <c r="I146" s="54">
        <v>-122.06654</v>
      </c>
      <c r="J146" s="12" t="s">
        <v>5</v>
      </c>
    </row>
    <row r="147" spans="1:10" x14ac:dyDescent="0.25">
      <c r="A147" s="1" t="s">
        <v>8</v>
      </c>
      <c r="B147" s="1" t="s">
        <v>3</v>
      </c>
      <c r="C147" s="38" t="s">
        <v>541</v>
      </c>
      <c r="D147" s="1" t="s">
        <v>542</v>
      </c>
      <c r="E147" s="1" t="s">
        <v>540</v>
      </c>
      <c r="F147" s="54">
        <v>37.637990000000002</v>
      </c>
      <c r="G147" s="54">
        <v>-122.13661</v>
      </c>
      <c r="H147" s="54">
        <v>37.6387</v>
      </c>
      <c r="I147" s="54">
        <v>-122.13705</v>
      </c>
      <c r="J147" s="12" t="s">
        <v>5</v>
      </c>
    </row>
    <row r="148" spans="1:10" x14ac:dyDescent="0.25">
      <c r="A148" s="1" t="s">
        <v>8</v>
      </c>
      <c r="B148" s="1" t="s">
        <v>3</v>
      </c>
      <c r="C148" s="38" t="s">
        <v>543</v>
      </c>
      <c r="D148" s="1" t="s">
        <v>544</v>
      </c>
      <c r="E148" s="1" t="s">
        <v>540</v>
      </c>
      <c r="F148" s="54">
        <v>37.644880000000001</v>
      </c>
      <c r="G148" s="54">
        <v>-122.15567</v>
      </c>
      <c r="H148" s="54">
        <v>37.646030000000003</v>
      </c>
      <c r="I148" s="54">
        <v>-122.15571</v>
      </c>
      <c r="J148" s="12" t="s">
        <v>70</v>
      </c>
    </row>
    <row r="149" spans="1:10" x14ac:dyDescent="0.25">
      <c r="A149" s="1" t="s">
        <v>8</v>
      </c>
      <c r="B149" s="1" t="s">
        <v>3</v>
      </c>
      <c r="C149" s="38" t="s">
        <v>546</v>
      </c>
      <c r="D149" s="1" t="s">
        <v>547</v>
      </c>
      <c r="E149" s="1" t="s">
        <v>548</v>
      </c>
      <c r="F149" s="54">
        <v>37.714350000000003</v>
      </c>
      <c r="G149" s="54">
        <v>-121.72857</v>
      </c>
      <c r="H149" s="54">
        <v>37.143599999999999</v>
      </c>
      <c r="I149" s="54">
        <v>-121.72756</v>
      </c>
      <c r="J149" s="12" t="s">
        <v>5</v>
      </c>
    </row>
    <row r="150" spans="1:10" x14ac:dyDescent="0.25">
      <c r="A150" s="1" t="s">
        <v>8</v>
      </c>
      <c r="B150" s="1" t="s">
        <v>3</v>
      </c>
      <c r="C150" s="38" t="s">
        <v>549</v>
      </c>
      <c r="D150" s="1" t="s">
        <v>550</v>
      </c>
      <c r="E150" s="1" t="s">
        <v>548</v>
      </c>
      <c r="F150" s="54">
        <v>37.722969999999997</v>
      </c>
      <c r="G150" s="54">
        <v>-121.71558</v>
      </c>
      <c r="H150" s="54">
        <v>37.722569999999997</v>
      </c>
      <c r="I150" s="54">
        <v>-121.71498</v>
      </c>
      <c r="J150" s="12" t="s">
        <v>9</v>
      </c>
    </row>
    <row r="151" spans="1:10" x14ac:dyDescent="0.25">
      <c r="A151" s="1" t="s">
        <v>8</v>
      </c>
      <c r="B151" s="1" t="s">
        <v>3</v>
      </c>
      <c r="C151" s="38" t="s">
        <v>552</v>
      </c>
      <c r="D151" s="1" t="s">
        <v>553</v>
      </c>
      <c r="E151" s="1" t="s">
        <v>554</v>
      </c>
      <c r="F151" s="54">
        <v>37.762500000000003</v>
      </c>
      <c r="G151" s="54">
        <v>-122.17589</v>
      </c>
      <c r="H151" s="54">
        <v>37.763010000000001</v>
      </c>
      <c r="I151" s="54">
        <v>-122.17545</v>
      </c>
      <c r="J151" s="12" t="s">
        <v>9</v>
      </c>
    </row>
    <row r="152" spans="1:10" x14ac:dyDescent="0.25">
      <c r="A152" s="1" t="s">
        <v>8</v>
      </c>
      <c r="B152" s="1" t="s">
        <v>3</v>
      </c>
      <c r="C152" s="38" t="s">
        <v>556</v>
      </c>
      <c r="D152" s="1" t="s">
        <v>557</v>
      </c>
      <c r="E152" s="1" t="s">
        <v>554</v>
      </c>
      <c r="F152" s="54">
        <v>37.781140000000001</v>
      </c>
      <c r="G152" s="54">
        <v>-122.20433</v>
      </c>
      <c r="H152" s="54">
        <v>37.781619999999997</v>
      </c>
      <c r="I152" s="54">
        <v>-122.20377000000001</v>
      </c>
      <c r="J152" s="12" t="s">
        <v>9</v>
      </c>
    </row>
    <row r="153" spans="1:10" x14ac:dyDescent="0.25">
      <c r="A153" s="1" t="s">
        <v>8</v>
      </c>
      <c r="B153" s="1" t="s">
        <v>3</v>
      </c>
      <c r="C153" s="38" t="s">
        <v>669</v>
      </c>
      <c r="D153" s="1" t="s">
        <v>668</v>
      </c>
      <c r="E153" s="1" t="s">
        <v>554</v>
      </c>
      <c r="F153" s="54">
        <v>37.79607</v>
      </c>
      <c r="G153" s="54">
        <v>-122.25986</v>
      </c>
      <c r="H153" s="54">
        <v>37.795389999999998</v>
      </c>
      <c r="I153" s="54">
        <v>-122.26134999999999</v>
      </c>
      <c r="J153" s="12" t="s">
        <v>70</v>
      </c>
    </row>
    <row r="154" spans="1:10" x14ac:dyDescent="0.25">
      <c r="A154" s="1" t="s">
        <v>8</v>
      </c>
      <c r="B154" s="1" t="s">
        <v>3</v>
      </c>
      <c r="C154" s="38" t="s">
        <v>560</v>
      </c>
      <c r="D154" s="1" t="s">
        <v>561</v>
      </c>
      <c r="E154" s="1" t="s">
        <v>554</v>
      </c>
      <c r="F154" s="54">
        <v>37.777830000000002</v>
      </c>
      <c r="G154" s="54">
        <v>-122.21794</v>
      </c>
      <c r="H154" s="54">
        <v>37.778399999999998</v>
      </c>
      <c r="I154" s="54">
        <v>-122.21835</v>
      </c>
      <c r="J154" s="12" t="s">
        <v>9</v>
      </c>
    </row>
    <row r="155" spans="1:10" x14ac:dyDescent="0.25">
      <c r="A155" s="1" t="s">
        <v>8</v>
      </c>
      <c r="B155" s="1" t="s">
        <v>3</v>
      </c>
      <c r="C155" s="38" t="s">
        <v>562</v>
      </c>
      <c r="D155" s="1" t="s">
        <v>563</v>
      </c>
      <c r="E155" s="1" t="s">
        <v>554</v>
      </c>
      <c r="F155" s="54">
        <v>37.768259999999998</v>
      </c>
      <c r="G155" s="54">
        <v>-122.22783</v>
      </c>
      <c r="H155" s="54">
        <v>37.769170000000003</v>
      </c>
      <c r="I155" s="54">
        <v>-122.22914</v>
      </c>
      <c r="J155" s="12" t="s">
        <v>70</v>
      </c>
    </row>
    <row r="156" spans="1:10" x14ac:dyDescent="0.25">
      <c r="A156" s="1" t="s">
        <v>8</v>
      </c>
      <c r="B156" s="1" t="s">
        <v>3</v>
      </c>
      <c r="C156" s="38" t="s">
        <v>564</v>
      </c>
      <c r="D156" s="1" t="s">
        <v>52</v>
      </c>
      <c r="E156" s="1" t="s">
        <v>565</v>
      </c>
      <c r="F156" s="54">
        <v>37.599510000000002</v>
      </c>
      <c r="G156" s="54">
        <v>-122.02961000000001</v>
      </c>
      <c r="H156" s="54">
        <v>37.600320000000004</v>
      </c>
      <c r="I156" s="54">
        <v>-122.02943</v>
      </c>
      <c r="J156" s="12" t="s">
        <v>5</v>
      </c>
    </row>
    <row r="157" spans="1:10" x14ac:dyDescent="0.25">
      <c r="A157" s="1" t="s">
        <v>8</v>
      </c>
      <c r="B157" s="1" t="s">
        <v>3</v>
      </c>
      <c r="C157" s="38" t="s">
        <v>566</v>
      </c>
      <c r="D157" s="1" t="s">
        <v>477</v>
      </c>
      <c r="E157" s="1" t="s">
        <v>565</v>
      </c>
      <c r="F157" s="54">
        <v>37.592410000000001</v>
      </c>
      <c r="G157" s="54">
        <v>-122.05012000000001</v>
      </c>
      <c r="H157" s="54">
        <v>37.591700000000003</v>
      </c>
      <c r="I157" s="54">
        <v>-122.05112</v>
      </c>
      <c r="J157" s="12" t="s">
        <v>9</v>
      </c>
    </row>
    <row r="158" spans="1:10" x14ac:dyDescent="0.25">
      <c r="A158" s="1" t="s">
        <v>42</v>
      </c>
      <c r="B158" s="1" t="s">
        <v>3</v>
      </c>
      <c r="C158" s="38" t="s">
        <v>569</v>
      </c>
      <c r="D158" s="1" t="s">
        <v>567</v>
      </c>
      <c r="E158" s="1" t="s">
        <v>42</v>
      </c>
      <c r="F158" s="54">
        <v>37.96414</v>
      </c>
      <c r="G158" s="54">
        <v>-121.76761999999999</v>
      </c>
      <c r="H158" s="54">
        <v>37.96414</v>
      </c>
      <c r="I158" s="54">
        <v>-121.68671000000001</v>
      </c>
      <c r="J158" s="12" t="s">
        <v>5</v>
      </c>
    </row>
    <row r="159" spans="1:10" x14ac:dyDescent="0.25">
      <c r="A159" s="1" t="s">
        <v>42</v>
      </c>
      <c r="B159" s="1" t="s">
        <v>3</v>
      </c>
      <c r="C159" s="38" t="s">
        <v>568</v>
      </c>
      <c r="D159" s="1" t="s">
        <v>43</v>
      </c>
      <c r="E159" s="1" t="s">
        <v>42</v>
      </c>
      <c r="F159" s="54">
        <v>37.933571000000001</v>
      </c>
      <c r="G159" s="54">
        <v>-121.71111000000001</v>
      </c>
      <c r="H159" s="54">
        <v>37.932769999999998</v>
      </c>
      <c r="I159" s="54">
        <v>-121.71136</v>
      </c>
      <c r="J159" s="12" t="s">
        <v>5</v>
      </c>
    </row>
    <row r="160" spans="1:10" s="33" customFormat="1" x14ac:dyDescent="0.25">
      <c r="A160" s="1" t="s">
        <v>42</v>
      </c>
      <c r="B160" s="1" t="s">
        <v>3</v>
      </c>
      <c r="C160" s="38" t="s">
        <v>570</v>
      </c>
      <c r="D160" s="1" t="s">
        <v>54</v>
      </c>
      <c r="E160" s="1" t="s">
        <v>42</v>
      </c>
      <c r="F160" s="54">
        <v>38.029407999999997</v>
      </c>
      <c r="G160" s="54">
        <v>-122.26467</v>
      </c>
      <c r="H160" s="54">
        <v>38.028524500000003</v>
      </c>
      <c r="I160" s="54">
        <v>-122.264557</v>
      </c>
      <c r="J160" s="12" t="s">
        <v>5</v>
      </c>
    </row>
    <row r="161" spans="1:10" x14ac:dyDescent="0.25">
      <c r="A161" s="1" t="s">
        <v>42</v>
      </c>
      <c r="B161" s="1" t="s">
        <v>3</v>
      </c>
      <c r="C161" s="38" t="s">
        <v>572</v>
      </c>
      <c r="D161" s="1" t="s">
        <v>573</v>
      </c>
      <c r="E161" s="1" t="s">
        <v>42</v>
      </c>
      <c r="F161" s="54">
        <v>37.954389999999997</v>
      </c>
      <c r="G161" s="54">
        <v>-121.95385</v>
      </c>
      <c r="H161" s="54">
        <v>37.954129999999999</v>
      </c>
      <c r="I161" s="54">
        <v>-121.95298</v>
      </c>
      <c r="J161" s="12" t="s">
        <v>9</v>
      </c>
    </row>
    <row r="162" spans="1:10" x14ac:dyDescent="0.25">
      <c r="A162" s="1" t="s">
        <v>42</v>
      </c>
      <c r="B162" s="1" t="s">
        <v>3</v>
      </c>
      <c r="C162" s="38" t="s">
        <v>574</v>
      </c>
      <c r="D162" s="1" t="s">
        <v>64</v>
      </c>
      <c r="E162" s="1" t="s">
        <v>42</v>
      </c>
      <c r="F162" s="54">
        <v>37.961472000000001</v>
      </c>
      <c r="G162" s="54">
        <v>-121.9933</v>
      </c>
      <c r="H162" s="54">
        <v>37.961449999999999</v>
      </c>
      <c r="I162" s="54">
        <v>-121.99224</v>
      </c>
      <c r="J162" s="12" t="s">
        <v>433</v>
      </c>
    </row>
    <row r="163" spans="1:10" x14ac:dyDescent="0.25">
      <c r="A163" s="1" t="s">
        <v>42</v>
      </c>
      <c r="B163" s="1" t="s">
        <v>3</v>
      </c>
      <c r="C163" s="38" t="s">
        <v>575</v>
      </c>
      <c r="D163" s="1" t="s">
        <v>576</v>
      </c>
      <c r="E163" s="1" t="s">
        <v>42</v>
      </c>
      <c r="F163" s="54">
        <v>37.821210000000001</v>
      </c>
      <c r="G163" s="54">
        <v>-121.99666000000001</v>
      </c>
      <c r="H163" s="54">
        <v>37.820675000000001</v>
      </c>
      <c r="I163" s="54">
        <v>-121.99724000000001</v>
      </c>
      <c r="J163" s="12" t="s">
        <v>5</v>
      </c>
    </row>
    <row r="164" spans="1:10" x14ac:dyDescent="0.25">
      <c r="A164" s="1" t="s">
        <v>42</v>
      </c>
      <c r="B164" s="1" t="s">
        <v>3</v>
      </c>
      <c r="C164" s="38" t="s">
        <v>577</v>
      </c>
      <c r="D164" s="1" t="s">
        <v>578</v>
      </c>
      <c r="E164" s="1" t="s">
        <v>42</v>
      </c>
      <c r="F164" s="54">
        <v>37.898359999999997</v>
      </c>
      <c r="G164" s="54">
        <v>-122.30453</v>
      </c>
      <c r="H164" s="54">
        <v>37.898414000000002</v>
      </c>
      <c r="I164" s="54">
        <v>-122.3035</v>
      </c>
      <c r="J164" s="12" t="s">
        <v>433</v>
      </c>
    </row>
    <row r="165" spans="1:10" x14ac:dyDescent="0.25">
      <c r="A165" s="1" t="s">
        <v>42</v>
      </c>
      <c r="B165" s="1" t="s">
        <v>3</v>
      </c>
      <c r="C165" s="38" t="s">
        <v>579</v>
      </c>
      <c r="D165" s="1" t="s">
        <v>535</v>
      </c>
      <c r="E165" s="1" t="s">
        <v>42</v>
      </c>
      <c r="F165" s="54">
        <v>37.867330000000003</v>
      </c>
      <c r="G165" s="54">
        <v>-122.12482</v>
      </c>
      <c r="H165" s="54">
        <v>37.868130000000001</v>
      </c>
      <c r="I165" s="54">
        <v>-122.12501</v>
      </c>
      <c r="J165" s="12" t="s">
        <v>5</v>
      </c>
    </row>
    <row r="166" spans="1:10" x14ac:dyDescent="0.25">
      <c r="A166" s="1" t="s">
        <v>42</v>
      </c>
      <c r="B166" s="1" t="s">
        <v>3</v>
      </c>
      <c r="C166" s="38" t="s">
        <v>580</v>
      </c>
      <c r="D166" s="1" t="s">
        <v>581</v>
      </c>
      <c r="E166" s="1" t="s">
        <v>42</v>
      </c>
      <c r="F166" s="54">
        <v>38.01661</v>
      </c>
      <c r="G166" s="54">
        <v>-122.13567</v>
      </c>
      <c r="H166" s="54">
        <v>38.017090000000003</v>
      </c>
      <c r="I166" s="54">
        <v>-122.13654</v>
      </c>
      <c r="J166" s="12" t="s">
        <v>433</v>
      </c>
    </row>
    <row r="167" spans="1:10" x14ac:dyDescent="0.25">
      <c r="A167" s="1" t="s">
        <v>42</v>
      </c>
      <c r="B167" s="1" t="s">
        <v>3</v>
      </c>
      <c r="C167" s="38" t="s">
        <v>582</v>
      </c>
      <c r="D167" s="1" t="s">
        <v>43</v>
      </c>
      <c r="E167" s="1" t="s">
        <v>42</v>
      </c>
      <c r="F167" s="54">
        <v>37.992420000000003</v>
      </c>
      <c r="G167" s="54">
        <v>-121.69565</v>
      </c>
      <c r="H167" s="54">
        <v>37.991570000000003</v>
      </c>
      <c r="I167" s="54">
        <v>-121.69598000000001</v>
      </c>
      <c r="J167" s="12" t="s">
        <v>5</v>
      </c>
    </row>
    <row r="168" spans="1:10" x14ac:dyDescent="0.25">
      <c r="A168" s="1" t="s">
        <v>42</v>
      </c>
      <c r="B168" s="1" t="s">
        <v>3</v>
      </c>
      <c r="C168" s="38" t="s">
        <v>583</v>
      </c>
      <c r="D168" s="1" t="s">
        <v>584</v>
      </c>
      <c r="E168" s="1" t="s">
        <v>42</v>
      </c>
      <c r="F168" s="54">
        <v>37.881349999999998</v>
      </c>
      <c r="G168" s="54">
        <v>-122.18814</v>
      </c>
      <c r="H168" s="54">
        <v>37.880830000000003</v>
      </c>
      <c r="I168" s="54">
        <v>-122.18725000000001</v>
      </c>
      <c r="J168" s="12" t="s">
        <v>9</v>
      </c>
    </row>
    <row r="169" spans="1:10" x14ac:dyDescent="0.25">
      <c r="A169" s="1" t="s">
        <v>42</v>
      </c>
      <c r="B169" s="1" t="s">
        <v>3</v>
      </c>
      <c r="C169" s="38" t="s">
        <v>587</v>
      </c>
      <c r="D169" s="1" t="s">
        <v>66</v>
      </c>
      <c r="E169" s="1" t="s">
        <v>42</v>
      </c>
      <c r="F169" s="54">
        <v>38.007289999999998</v>
      </c>
      <c r="G169" s="54">
        <v>-122.29031000000001</v>
      </c>
      <c r="H169" s="54">
        <v>38.006549999999997</v>
      </c>
      <c r="I169" s="54">
        <v>-122.28953</v>
      </c>
      <c r="J169" s="12" t="s">
        <v>433</v>
      </c>
    </row>
    <row r="170" spans="1:10" x14ac:dyDescent="0.25">
      <c r="A170" s="1" t="s">
        <v>42</v>
      </c>
      <c r="B170" s="1" t="s">
        <v>3</v>
      </c>
      <c r="C170" s="38" t="s">
        <v>588</v>
      </c>
      <c r="D170" s="1" t="s">
        <v>589</v>
      </c>
      <c r="E170" s="1" t="s">
        <v>42</v>
      </c>
      <c r="F170" s="54">
        <v>38.001190000000001</v>
      </c>
      <c r="G170" s="54">
        <v>-121.88788</v>
      </c>
      <c r="H170" s="54">
        <v>38.000590000000003</v>
      </c>
      <c r="I170" s="54">
        <v>-121.88862</v>
      </c>
      <c r="J170" s="12" t="s">
        <v>9</v>
      </c>
    </row>
    <row r="171" spans="1:10" x14ac:dyDescent="0.25">
      <c r="A171" s="1" t="s">
        <v>42</v>
      </c>
      <c r="B171" s="1" t="s">
        <v>3</v>
      </c>
      <c r="C171" s="38" t="s">
        <v>590</v>
      </c>
      <c r="D171" s="1" t="s">
        <v>589</v>
      </c>
      <c r="E171" s="1" t="s">
        <v>42</v>
      </c>
      <c r="F171" s="54">
        <v>38.01632</v>
      </c>
      <c r="G171" s="54">
        <v>-121.87054000000001</v>
      </c>
      <c r="H171" s="54">
        <v>38.016779999999997</v>
      </c>
      <c r="I171" s="54">
        <v>-121.86959</v>
      </c>
      <c r="J171" s="12" t="s">
        <v>5</v>
      </c>
    </row>
    <row r="172" spans="1:10" x14ac:dyDescent="0.25">
      <c r="A172" s="1" t="s">
        <v>42</v>
      </c>
      <c r="B172" s="1" t="s">
        <v>3</v>
      </c>
      <c r="C172" s="38" t="s">
        <v>591</v>
      </c>
      <c r="D172" s="1" t="s">
        <v>592</v>
      </c>
      <c r="E172" s="1" t="s">
        <v>42</v>
      </c>
      <c r="F172" s="54">
        <v>37.938119999999998</v>
      </c>
      <c r="G172" s="54">
        <v>-122.06388</v>
      </c>
      <c r="H172" s="54">
        <v>37.937289999999997</v>
      </c>
      <c r="I172" s="54">
        <v>-122.06404000000001</v>
      </c>
      <c r="J172" s="12" t="s">
        <v>9</v>
      </c>
    </row>
    <row r="173" spans="1:10" x14ac:dyDescent="0.25">
      <c r="A173" s="1" t="s">
        <v>42</v>
      </c>
      <c r="B173" s="1" t="s">
        <v>3</v>
      </c>
      <c r="C173" s="38" t="s">
        <v>593</v>
      </c>
      <c r="D173" s="1" t="s">
        <v>594</v>
      </c>
      <c r="E173" s="1" t="s">
        <v>42</v>
      </c>
      <c r="F173" s="54">
        <v>37.931280000000001</v>
      </c>
      <c r="G173" s="54">
        <v>-122.32386</v>
      </c>
      <c r="H173" s="54">
        <v>37.931339999999999</v>
      </c>
      <c r="I173" s="54">
        <v>-122.32301</v>
      </c>
      <c r="J173" s="12" t="s">
        <v>5</v>
      </c>
    </row>
    <row r="174" spans="1:10" x14ac:dyDescent="0.25">
      <c r="A174" s="1" t="s">
        <v>42</v>
      </c>
      <c r="B174" s="1" t="s">
        <v>3</v>
      </c>
      <c r="C174" s="38" t="s">
        <v>595</v>
      </c>
      <c r="D174" s="1" t="s">
        <v>596</v>
      </c>
      <c r="E174" s="1" t="s">
        <v>42</v>
      </c>
      <c r="F174" s="54">
        <v>37.961739999999999</v>
      </c>
      <c r="G174" s="54">
        <v>-122.35355</v>
      </c>
      <c r="H174" s="54">
        <v>37.961750000000002</v>
      </c>
      <c r="I174" s="54">
        <v>-122.35259000000001</v>
      </c>
      <c r="J174" s="12" t="s">
        <v>433</v>
      </c>
    </row>
    <row r="175" spans="1:10" x14ac:dyDescent="0.25">
      <c r="A175" s="1" t="s">
        <v>42</v>
      </c>
      <c r="B175" s="1" t="s">
        <v>3</v>
      </c>
      <c r="C175" s="38" t="s">
        <v>597</v>
      </c>
      <c r="D175" s="1" t="s">
        <v>90</v>
      </c>
      <c r="E175" s="1" t="s">
        <v>42</v>
      </c>
      <c r="F175" s="54">
        <v>37.745339999999999</v>
      </c>
      <c r="G175" s="54">
        <v>-121.94134</v>
      </c>
      <c r="H175" s="54">
        <v>37.746169999999999</v>
      </c>
      <c r="I175" s="54">
        <v>-121.9419</v>
      </c>
      <c r="J175" s="12" t="s">
        <v>5</v>
      </c>
    </row>
    <row r="176" spans="1:10" x14ac:dyDescent="0.25">
      <c r="A176" s="1" t="s">
        <v>42</v>
      </c>
      <c r="B176" s="1" t="s">
        <v>3</v>
      </c>
      <c r="C176" s="38" t="s">
        <v>602</v>
      </c>
      <c r="D176" s="1" t="s">
        <v>47</v>
      </c>
      <c r="E176" s="1" t="s">
        <v>42</v>
      </c>
      <c r="F176" s="54">
        <v>37.905729999999998</v>
      </c>
      <c r="G176" s="54">
        <v>-122.05732999999999</v>
      </c>
      <c r="H176" s="54">
        <v>37.904890000000002</v>
      </c>
      <c r="I176" s="54">
        <v>-122.05808</v>
      </c>
      <c r="J176" s="12" t="s">
        <v>447</v>
      </c>
    </row>
    <row r="177" spans="1:10" x14ac:dyDescent="0.25">
      <c r="A177" s="1" t="s">
        <v>154</v>
      </c>
      <c r="B177" s="1" t="s">
        <v>3</v>
      </c>
      <c r="C177" s="38" t="s">
        <v>607</v>
      </c>
      <c r="D177" s="1" t="s">
        <v>158</v>
      </c>
      <c r="E177" s="1" t="s">
        <v>174</v>
      </c>
      <c r="F177" s="54">
        <v>37.318300000000001</v>
      </c>
      <c r="G177" s="54">
        <v>-122.015</v>
      </c>
      <c r="H177" s="54">
        <v>37.317500000000003</v>
      </c>
      <c r="I177" s="54">
        <v>-122.0157</v>
      </c>
      <c r="J177" s="12" t="s">
        <v>433</v>
      </c>
    </row>
    <row r="178" spans="1:10" x14ac:dyDescent="0.25">
      <c r="A178" s="1" t="s">
        <v>154</v>
      </c>
      <c r="B178" s="1" t="s">
        <v>3</v>
      </c>
      <c r="C178" s="38" t="s">
        <v>608</v>
      </c>
      <c r="D178" s="1" t="s">
        <v>175</v>
      </c>
      <c r="E178" s="1" t="s">
        <v>174</v>
      </c>
      <c r="F178" s="54">
        <v>37.335299999999997</v>
      </c>
      <c r="G178" s="54">
        <v>-122.0647</v>
      </c>
      <c r="H178" s="54">
        <v>37.334099999999999</v>
      </c>
      <c r="I178" s="54">
        <v>-122.06319999999999</v>
      </c>
      <c r="J178" s="12" t="s">
        <v>447</v>
      </c>
    </row>
    <row r="179" spans="1:10" x14ac:dyDescent="0.25">
      <c r="A179" s="1" t="s">
        <v>154</v>
      </c>
      <c r="B179" s="1" t="s">
        <v>3</v>
      </c>
      <c r="C179" s="37" t="s">
        <v>628</v>
      </c>
      <c r="D179" s="2" t="s">
        <v>175</v>
      </c>
      <c r="E179" s="1" t="s">
        <v>629</v>
      </c>
      <c r="F179" s="54">
        <v>37.3345524</v>
      </c>
      <c r="G179" s="54">
        <v>-122.064323</v>
      </c>
      <c r="H179" s="54">
        <v>37.333953999999999</v>
      </c>
      <c r="I179" s="54">
        <v>-122.06357</v>
      </c>
      <c r="J179" s="12" t="s">
        <v>630</v>
      </c>
    </row>
    <row r="180" spans="1:10" s="33" customFormat="1" x14ac:dyDescent="0.25">
      <c r="A180" s="1" t="s">
        <v>154</v>
      </c>
      <c r="B180" s="1" t="s">
        <v>3</v>
      </c>
      <c r="C180" s="4" t="s">
        <v>653</v>
      </c>
      <c r="D180" s="2" t="s">
        <v>171</v>
      </c>
      <c r="E180" s="1" t="s">
        <v>177</v>
      </c>
      <c r="F180" s="55">
        <v>37.424320000000002</v>
      </c>
      <c r="G180" s="54">
        <v>-121.92439</v>
      </c>
      <c r="H180" s="55">
        <v>37.421810000000001</v>
      </c>
      <c r="I180" s="54">
        <v>-121.92755</v>
      </c>
      <c r="J180" s="32" t="s">
        <v>667</v>
      </c>
    </row>
    <row r="181" spans="1:10" s="33" customFormat="1" x14ac:dyDescent="0.25">
      <c r="A181" s="1" t="s">
        <v>154</v>
      </c>
      <c r="B181" s="1" t="s">
        <v>3</v>
      </c>
      <c r="C181" s="4" t="s">
        <v>654</v>
      </c>
      <c r="D181" s="2" t="s">
        <v>655</v>
      </c>
      <c r="E181" s="1" t="s">
        <v>177</v>
      </c>
      <c r="F181" s="55">
        <v>37.433329999999998</v>
      </c>
      <c r="G181" s="54">
        <v>-121.88523000000001</v>
      </c>
      <c r="H181" s="55">
        <v>37.433570000000003</v>
      </c>
      <c r="I181" s="54">
        <v>-121.88419</v>
      </c>
      <c r="J181" s="12" t="s">
        <v>5</v>
      </c>
    </row>
    <row r="182" spans="1:10" x14ac:dyDescent="0.25">
      <c r="A182" s="1" t="s">
        <v>154</v>
      </c>
      <c r="B182" s="1" t="s">
        <v>3</v>
      </c>
      <c r="C182" s="37" t="s">
        <v>632</v>
      </c>
      <c r="D182" s="2" t="s">
        <v>175</v>
      </c>
      <c r="E182" s="1" t="s">
        <v>198</v>
      </c>
      <c r="F182" s="54">
        <v>37.391944440000003</v>
      </c>
      <c r="G182" s="54">
        <v>-122.07027778</v>
      </c>
      <c r="H182" s="54">
        <v>37.392499999999998</v>
      </c>
      <c r="I182" s="54">
        <v>-122.0697</v>
      </c>
      <c r="J182" s="12" t="s">
        <v>446</v>
      </c>
    </row>
    <row r="183" spans="1:10" x14ac:dyDescent="0.25">
      <c r="A183" s="1" t="s">
        <v>154</v>
      </c>
      <c r="B183" s="1" t="s">
        <v>3</v>
      </c>
      <c r="C183" s="37" t="s">
        <v>638</v>
      </c>
      <c r="D183" s="2" t="s">
        <v>175</v>
      </c>
      <c r="E183" s="1" t="s">
        <v>198</v>
      </c>
      <c r="F183" s="54">
        <v>37.399160000000002</v>
      </c>
      <c r="G183" s="54">
        <v>-122.08055</v>
      </c>
      <c r="H183" s="54">
        <v>37.391100000000002</v>
      </c>
      <c r="I183" s="54">
        <v>-122.06972</v>
      </c>
      <c r="J183" s="12" t="s">
        <v>446</v>
      </c>
    </row>
    <row r="184" spans="1:10" x14ac:dyDescent="0.25">
      <c r="A184" s="1" t="s">
        <v>154</v>
      </c>
      <c r="B184" s="1" t="s">
        <v>3</v>
      </c>
      <c r="C184" s="38" t="s">
        <v>609</v>
      </c>
      <c r="D184" s="1" t="s">
        <v>171</v>
      </c>
      <c r="E184" s="1" t="s">
        <v>610</v>
      </c>
      <c r="F184" s="54">
        <v>37.283875299999998</v>
      </c>
      <c r="G184" s="54">
        <v>-121.813596</v>
      </c>
      <c r="H184" s="54">
        <v>37.283499999999997</v>
      </c>
      <c r="I184" s="54">
        <v>-121.8138</v>
      </c>
      <c r="J184" s="12" t="s">
        <v>9</v>
      </c>
    </row>
    <row r="185" spans="1:10" x14ac:dyDescent="0.25">
      <c r="A185" s="1" t="s">
        <v>154</v>
      </c>
      <c r="B185" s="1" t="s">
        <v>3</v>
      </c>
      <c r="C185" s="38" t="s">
        <v>612</v>
      </c>
      <c r="D185" s="1" t="s">
        <v>171</v>
      </c>
      <c r="E185" s="1" t="s">
        <v>610</v>
      </c>
      <c r="F185" s="54">
        <v>37.279171900000001</v>
      </c>
      <c r="G185" s="54">
        <v>-121.8125241</v>
      </c>
      <c r="H185" s="54">
        <v>37.278599900000003</v>
      </c>
      <c r="I185" s="54">
        <v>-121.8122639</v>
      </c>
      <c r="J185" s="12" t="s">
        <v>9</v>
      </c>
    </row>
    <row r="186" spans="1:10" x14ac:dyDescent="0.25">
      <c r="A186" s="1" t="s">
        <v>154</v>
      </c>
      <c r="B186" s="1" t="s">
        <v>3</v>
      </c>
      <c r="C186" s="38" t="s">
        <v>603</v>
      </c>
      <c r="D186" s="1" t="s">
        <v>158</v>
      </c>
      <c r="E186" s="1" t="s">
        <v>611</v>
      </c>
      <c r="F186" s="56">
        <v>37.388964999999999</v>
      </c>
      <c r="G186" s="54">
        <v>-121.986802</v>
      </c>
      <c r="H186" s="54">
        <v>37.389772000000001</v>
      </c>
      <c r="I186" s="54">
        <v>-121.986841</v>
      </c>
      <c r="J186" s="12" t="s">
        <v>5</v>
      </c>
    </row>
    <row r="187" spans="1:10" x14ac:dyDescent="0.25">
      <c r="A187" s="1" t="s">
        <v>154</v>
      </c>
      <c r="B187" s="1" t="s">
        <v>3</v>
      </c>
      <c r="C187" s="38" t="s">
        <v>604</v>
      </c>
      <c r="D187" s="1" t="s">
        <v>158</v>
      </c>
      <c r="E187" s="1" t="s">
        <v>611</v>
      </c>
      <c r="F187" s="54">
        <v>37.352379999999997</v>
      </c>
      <c r="G187" s="54">
        <v>-121.983957</v>
      </c>
      <c r="H187" s="54">
        <v>37.352809000000001</v>
      </c>
      <c r="I187" s="54">
        <v>-121.984005</v>
      </c>
      <c r="J187" s="12" t="s">
        <v>13</v>
      </c>
    </row>
    <row r="188" spans="1:10" x14ac:dyDescent="0.25">
      <c r="A188" s="1" t="s">
        <v>154</v>
      </c>
      <c r="B188" s="1" t="s">
        <v>3</v>
      </c>
      <c r="C188" s="38" t="s">
        <v>605</v>
      </c>
      <c r="D188" s="1" t="s">
        <v>606</v>
      </c>
      <c r="E188" s="1" t="s">
        <v>611</v>
      </c>
      <c r="F188" s="54">
        <v>37.390948000000002</v>
      </c>
      <c r="G188" s="54">
        <v>-121.968654</v>
      </c>
      <c r="H188" s="54">
        <v>37.390087000000001</v>
      </c>
      <c r="I188" s="54">
        <v>-121.968761</v>
      </c>
      <c r="J188" s="12" t="s">
        <v>5</v>
      </c>
    </row>
    <row r="189" spans="1:10" s="33" customFormat="1" x14ac:dyDescent="0.25">
      <c r="A189" s="1" t="s">
        <v>154</v>
      </c>
      <c r="B189" s="1" t="s">
        <v>3</v>
      </c>
      <c r="C189" s="1" t="s">
        <v>652</v>
      </c>
      <c r="D189" s="1" t="s">
        <v>171</v>
      </c>
      <c r="E189" s="1" t="s">
        <v>151</v>
      </c>
      <c r="F189" s="55">
        <v>37.382002849999999</v>
      </c>
      <c r="G189" s="55">
        <v>-121.90224125</v>
      </c>
      <c r="H189" s="55">
        <v>37.38162217</v>
      </c>
      <c r="I189" s="55">
        <v>-121.9014804</v>
      </c>
      <c r="J189" s="32" t="s">
        <v>9</v>
      </c>
    </row>
    <row r="190" spans="1:10" s="33" customFormat="1" x14ac:dyDescent="0.25">
      <c r="A190" s="1" t="s">
        <v>154</v>
      </c>
      <c r="B190" s="1" t="s">
        <v>3</v>
      </c>
      <c r="C190" s="1" t="s">
        <v>639</v>
      </c>
      <c r="D190" s="1" t="s">
        <v>171</v>
      </c>
      <c r="E190" s="1" t="s">
        <v>151</v>
      </c>
      <c r="F190" s="55">
        <v>37.359585129999999</v>
      </c>
      <c r="G190" s="55">
        <v>-121.87387785</v>
      </c>
      <c r="H190" s="55">
        <v>37.358855669999997</v>
      </c>
      <c r="I190" s="55">
        <v>-121.87387172</v>
      </c>
      <c r="J190" s="32" t="s">
        <v>9</v>
      </c>
    </row>
    <row r="191" spans="1:10" s="33" customFormat="1" x14ac:dyDescent="0.25">
      <c r="A191" s="1" t="s">
        <v>154</v>
      </c>
      <c r="B191" s="1" t="s">
        <v>3</v>
      </c>
      <c r="C191" s="1" t="s">
        <v>640</v>
      </c>
      <c r="D191" s="1" t="s">
        <v>171</v>
      </c>
      <c r="E191" s="1" t="s">
        <v>151</v>
      </c>
      <c r="F191" s="55">
        <v>37.327607180000001</v>
      </c>
      <c r="G191" s="55">
        <v>-121.86188876999999</v>
      </c>
      <c r="H191" s="55">
        <v>37.327266880000003</v>
      </c>
      <c r="I191" s="55">
        <v>-121.86098727</v>
      </c>
      <c r="J191" s="32" t="s">
        <v>630</v>
      </c>
    </row>
    <row r="192" spans="1:10" s="33" customFormat="1" x14ac:dyDescent="0.25">
      <c r="A192" s="1" t="s">
        <v>154</v>
      </c>
      <c r="B192" s="1" t="s">
        <v>3</v>
      </c>
      <c r="C192" s="1" t="s">
        <v>641</v>
      </c>
      <c r="D192" s="1" t="s">
        <v>163</v>
      </c>
      <c r="E192" s="1" t="s">
        <v>151</v>
      </c>
      <c r="F192" s="55">
        <v>37.32468609</v>
      </c>
      <c r="G192" s="55">
        <v>-121.90166905</v>
      </c>
      <c r="H192" s="55">
        <v>37.324078149999998</v>
      </c>
      <c r="I192" s="55">
        <v>-121.90166905</v>
      </c>
      <c r="J192" s="32" t="s">
        <v>9</v>
      </c>
    </row>
    <row r="193" spans="1:10" s="33" customFormat="1" x14ac:dyDescent="0.25">
      <c r="A193" s="1" t="s">
        <v>154</v>
      </c>
      <c r="B193" s="1" t="s">
        <v>3</v>
      </c>
      <c r="C193" s="1" t="s">
        <v>642</v>
      </c>
      <c r="D193" s="1" t="s">
        <v>183</v>
      </c>
      <c r="E193" s="1" t="s">
        <v>151</v>
      </c>
      <c r="F193" s="55">
        <v>37.3461456</v>
      </c>
      <c r="G193" s="55">
        <v>-121.90460400000001</v>
      </c>
      <c r="H193" s="55">
        <v>37.345395019999998</v>
      </c>
      <c r="I193" s="55">
        <v>-121.90417827</v>
      </c>
      <c r="J193" s="32" t="s">
        <v>9</v>
      </c>
    </row>
    <row r="194" spans="1:10" s="33" customFormat="1" x14ac:dyDescent="0.25">
      <c r="A194" s="1" t="s">
        <v>154</v>
      </c>
      <c r="B194" s="1" t="s">
        <v>3</v>
      </c>
      <c r="C194" s="1" t="s">
        <v>643</v>
      </c>
      <c r="D194" s="1" t="s">
        <v>171</v>
      </c>
      <c r="E194" s="1" t="s">
        <v>151</v>
      </c>
      <c r="F194" s="55">
        <v>37.298934000000003</v>
      </c>
      <c r="G194" s="55">
        <v>-121.824994</v>
      </c>
      <c r="H194" s="55">
        <v>37.298441599999997</v>
      </c>
      <c r="I194" s="55">
        <v>-121.82417488999999</v>
      </c>
      <c r="J194" s="32" t="s">
        <v>9</v>
      </c>
    </row>
    <row r="195" spans="1:10" s="33" customFormat="1" x14ac:dyDescent="0.25">
      <c r="A195" s="1" t="s">
        <v>154</v>
      </c>
      <c r="B195" s="1" t="s">
        <v>3</v>
      </c>
      <c r="C195" s="1" t="s">
        <v>644</v>
      </c>
      <c r="D195" s="1" t="s">
        <v>163</v>
      </c>
      <c r="E195" s="1" t="s">
        <v>151</v>
      </c>
      <c r="F195" s="55">
        <v>37.333025810000002</v>
      </c>
      <c r="G195" s="55">
        <v>-121.89922661999999</v>
      </c>
      <c r="H195" s="55">
        <v>37.332262139999997</v>
      </c>
      <c r="I195" s="55">
        <v>-121.89935964999999</v>
      </c>
      <c r="J195" s="32" t="s">
        <v>447</v>
      </c>
    </row>
    <row r="196" spans="1:10" s="33" customFormat="1" x14ac:dyDescent="0.25">
      <c r="A196" s="1" t="s">
        <v>154</v>
      </c>
      <c r="B196" s="1" t="s">
        <v>3</v>
      </c>
      <c r="C196" s="1" t="s">
        <v>645</v>
      </c>
      <c r="D196" s="1" t="s">
        <v>171</v>
      </c>
      <c r="E196" s="1" t="s">
        <v>151</v>
      </c>
      <c r="F196" s="55">
        <v>37.296169216999999</v>
      </c>
      <c r="G196" s="55">
        <v>-121.82126255</v>
      </c>
      <c r="H196" s="55">
        <v>37.29542575</v>
      </c>
      <c r="I196" s="55">
        <v>-121.82072592999999</v>
      </c>
      <c r="J196" s="32" t="s">
        <v>447</v>
      </c>
    </row>
    <row r="197" spans="1:10" s="33" customFormat="1" x14ac:dyDescent="0.25">
      <c r="A197" s="1" t="s">
        <v>154</v>
      </c>
      <c r="B197" s="1" t="s">
        <v>3</v>
      </c>
      <c r="C197" s="1" t="s">
        <v>646</v>
      </c>
      <c r="D197" s="1" t="s">
        <v>183</v>
      </c>
      <c r="E197" s="1" t="s">
        <v>151</v>
      </c>
      <c r="F197" s="55">
        <v>37.32641701</v>
      </c>
      <c r="G197" s="55">
        <v>-121.89107697999999</v>
      </c>
      <c r="H197" s="55">
        <v>37.325625770000002</v>
      </c>
      <c r="I197" s="55">
        <v>-121.89090232</v>
      </c>
      <c r="J197" s="32" t="s">
        <v>631</v>
      </c>
    </row>
    <row r="198" spans="1:10" s="33" customFormat="1" x14ac:dyDescent="0.25">
      <c r="A198" s="1" t="s">
        <v>154</v>
      </c>
      <c r="B198" s="1" t="s">
        <v>3</v>
      </c>
      <c r="C198" s="1" t="s">
        <v>649</v>
      </c>
      <c r="D198" s="1" t="s">
        <v>183</v>
      </c>
      <c r="E198" s="1" t="s">
        <v>151</v>
      </c>
      <c r="F198" s="55">
        <v>37.320579600000002</v>
      </c>
      <c r="G198" s="55">
        <v>-121.88952255</v>
      </c>
      <c r="H198" s="55">
        <v>37.319744350000001</v>
      </c>
      <c r="I198" s="55">
        <v>-121.88932555</v>
      </c>
      <c r="J198" s="32" t="s">
        <v>9</v>
      </c>
    </row>
    <row r="199" spans="1:10" s="33" customFormat="1" x14ac:dyDescent="0.25">
      <c r="A199" s="1" t="s">
        <v>154</v>
      </c>
      <c r="B199" s="1" t="s">
        <v>3</v>
      </c>
      <c r="C199" s="1" t="s">
        <v>650</v>
      </c>
      <c r="D199" s="1" t="s">
        <v>183</v>
      </c>
      <c r="E199" s="1" t="s">
        <v>151</v>
      </c>
      <c r="F199" s="55">
        <v>37.309775729999998</v>
      </c>
      <c r="G199" s="55">
        <v>-121.88578667</v>
      </c>
      <c r="H199" s="55">
        <v>37.309036949999999</v>
      </c>
      <c r="I199" s="55">
        <v>-121.88534957</v>
      </c>
      <c r="J199" s="32" t="s">
        <v>9</v>
      </c>
    </row>
    <row r="200" spans="1:10" s="33" customFormat="1" x14ac:dyDescent="0.25">
      <c r="A200" s="1" t="s">
        <v>154</v>
      </c>
      <c r="B200" s="1" t="s">
        <v>3</v>
      </c>
      <c r="C200" s="1" t="s">
        <v>624</v>
      </c>
      <c r="D200" s="1" t="s">
        <v>625</v>
      </c>
      <c r="E200" s="1" t="s">
        <v>623</v>
      </c>
      <c r="F200" s="55">
        <v>37.431890000000003</v>
      </c>
      <c r="G200" s="55">
        <v>-122.02213999999999</v>
      </c>
      <c r="H200" s="55">
        <v>37.431756999999998</v>
      </c>
      <c r="I200" s="55">
        <v>-122.0201</v>
      </c>
      <c r="J200" s="32" t="s">
        <v>70</v>
      </c>
    </row>
    <row r="201" spans="1:10" x14ac:dyDescent="0.25">
      <c r="A201" s="1" t="s">
        <v>154</v>
      </c>
      <c r="B201" s="1" t="s">
        <v>3</v>
      </c>
      <c r="C201" s="38" t="s">
        <v>621</v>
      </c>
      <c r="D201" s="1" t="s">
        <v>622</v>
      </c>
      <c r="E201" s="1" t="s">
        <v>623</v>
      </c>
      <c r="F201" s="54">
        <v>37.415100000000002</v>
      </c>
      <c r="G201" s="54">
        <v>-122.004</v>
      </c>
      <c r="H201" s="54">
        <v>37.414200000000001</v>
      </c>
      <c r="I201" s="54">
        <v>-122.0042</v>
      </c>
      <c r="J201" s="12" t="s">
        <v>9</v>
      </c>
    </row>
    <row r="202" spans="1:10" s="33" customFormat="1" x14ac:dyDescent="0.25">
      <c r="A202" s="1" t="s">
        <v>154</v>
      </c>
      <c r="B202" s="1" t="s">
        <v>3</v>
      </c>
      <c r="C202" s="1" t="s">
        <v>617</v>
      </c>
      <c r="D202" s="1" t="s">
        <v>618</v>
      </c>
      <c r="E202" s="1" t="s">
        <v>614</v>
      </c>
      <c r="F202" s="55">
        <v>37.358046999999999</v>
      </c>
      <c r="G202" s="55">
        <v>-121.86012599999999</v>
      </c>
      <c r="H202" s="55">
        <v>37.357925000000002</v>
      </c>
      <c r="I202" s="55">
        <v>-121.850099</v>
      </c>
      <c r="J202" s="32" t="s">
        <v>9</v>
      </c>
    </row>
    <row r="203" spans="1:10" x14ac:dyDescent="0.25">
      <c r="A203" s="1" t="s">
        <v>154</v>
      </c>
      <c r="B203" s="1" t="s">
        <v>3</v>
      </c>
      <c r="C203" s="38" t="s">
        <v>619</v>
      </c>
      <c r="D203" s="1" t="s">
        <v>155</v>
      </c>
      <c r="E203" s="1" t="s">
        <v>614</v>
      </c>
      <c r="F203" s="54">
        <v>37.325105999999998</v>
      </c>
      <c r="G203" s="54">
        <v>-121.808035</v>
      </c>
      <c r="H203" s="54">
        <v>37.324289999999998</v>
      </c>
      <c r="I203" s="54">
        <v>-121.8078</v>
      </c>
      <c r="J203" s="12" t="s">
        <v>433</v>
      </c>
    </row>
    <row r="204" spans="1:10" x14ac:dyDescent="0.25">
      <c r="A204" s="1" t="s">
        <v>154</v>
      </c>
      <c r="B204" s="1" t="s">
        <v>3</v>
      </c>
      <c r="C204" s="38" t="s">
        <v>620</v>
      </c>
      <c r="D204" s="1" t="s">
        <v>171</v>
      </c>
      <c r="E204" s="1" t="s">
        <v>614</v>
      </c>
      <c r="F204" s="54">
        <v>37.386099999999999</v>
      </c>
      <c r="G204" s="54">
        <v>-121.90949999999999</v>
      </c>
      <c r="H204" s="54">
        <v>37.386699999999998</v>
      </c>
      <c r="I204" s="54">
        <v>-121.9098</v>
      </c>
      <c r="J204" s="12" t="s">
        <v>9</v>
      </c>
    </row>
    <row r="205" spans="1:10" x14ac:dyDescent="0.25">
      <c r="A205" s="1" t="s">
        <v>154</v>
      </c>
      <c r="B205" s="1" t="s">
        <v>3</v>
      </c>
      <c r="C205" s="38" t="s">
        <v>613</v>
      </c>
      <c r="D205" s="1" t="s">
        <v>171</v>
      </c>
      <c r="E205" s="1" t="s">
        <v>614</v>
      </c>
      <c r="F205" s="54">
        <v>37.356330999999997</v>
      </c>
      <c r="G205" s="54">
        <v>-121.873992</v>
      </c>
      <c r="H205" s="54">
        <v>37.355536000000001</v>
      </c>
      <c r="I205" s="54">
        <v>-121.874167</v>
      </c>
      <c r="J205" s="12" t="s">
        <v>9</v>
      </c>
    </row>
    <row r="206" spans="1:10" x14ac:dyDescent="0.25">
      <c r="A206" s="1" t="s">
        <v>154</v>
      </c>
      <c r="B206" s="1" t="s">
        <v>3</v>
      </c>
      <c r="C206" s="38" t="s">
        <v>615</v>
      </c>
      <c r="D206" s="1" t="s">
        <v>188</v>
      </c>
      <c r="E206" s="1" t="s">
        <v>614</v>
      </c>
      <c r="F206" s="54">
        <v>37.354936600000002</v>
      </c>
      <c r="G206" s="54">
        <v>-121.84985114</v>
      </c>
      <c r="H206" s="54">
        <v>37.354778000000003</v>
      </c>
      <c r="I206" s="54">
        <v>-121.848722</v>
      </c>
      <c r="J206" s="12" t="s">
        <v>9</v>
      </c>
    </row>
    <row r="207" spans="1:10" x14ac:dyDescent="0.25">
      <c r="A207" s="1" t="s">
        <v>154</v>
      </c>
      <c r="B207" s="1" t="s">
        <v>3</v>
      </c>
      <c r="C207" s="38" t="s">
        <v>647</v>
      </c>
      <c r="D207" s="1" t="s">
        <v>606</v>
      </c>
      <c r="E207" s="1" t="s">
        <v>651</v>
      </c>
      <c r="F207" s="54">
        <v>37.272866100000002</v>
      </c>
      <c r="G207" s="54">
        <v>-121.9886896</v>
      </c>
      <c r="H207" s="54">
        <v>37.272599999999997</v>
      </c>
      <c r="I207" s="54">
        <v>-121.9894</v>
      </c>
      <c r="J207" s="12" t="s">
        <v>446</v>
      </c>
    </row>
    <row r="208" spans="1:10" x14ac:dyDescent="0.25">
      <c r="A208" s="1" t="s">
        <v>154</v>
      </c>
      <c r="B208" s="1" t="s">
        <v>3</v>
      </c>
      <c r="C208" s="38" t="s">
        <v>648</v>
      </c>
      <c r="D208" s="1" t="s">
        <v>181</v>
      </c>
      <c r="E208" s="1" t="s">
        <v>651</v>
      </c>
      <c r="F208" s="54">
        <v>37.2928</v>
      </c>
      <c r="G208" s="54">
        <v>-122.0035</v>
      </c>
      <c r="H208" s="54">
        <v>37.292000000000002</v>
      </c>
      <c r="I208" s="54">
        <v>-122.00320000000001</v>
      </c>
      <c r="J208" s="12" t="s">
        <v>9</v>
      </c>
    </row>
    <row r="209" spans="1:10" x14ac:dyDescent="0.25">
      <c r="A209" s="1" t="s">
        <v>4</v>
      </c>
      <c r="B209" s="1" t="s">
        <v>3</v>
      </c>
      <c r="C209" s="2" t="s">
        <v>2</v>
      </c>
      <c r="D209" s="1" t="s">
        <v>1</v>
      </c>
      <c r="E209" s="1" t="s">
        <v>0</v>
      </c>
      <c r="F209" s="57">
        <v>37.510973999999997</v>
      </c>
      <c r="G209" s="57">
        <v>-122.292372</v>
      </c>
      <c r="H209" s="57">
        <v>37.509658000000002</v>
      </c>
      <c r="I209" s="57">
        <v>-122.292039</v>
      </c>
      <c r="J209" s="1" t="s">
        <v>9</v>
      </c>
    </row>
    <row r="210" spans="1:10" x14ac:dyDescent="0.25">
      <c r="A210" s="1" t="s">
        <v>4</v>
      </c>
      <c r="B210" s="1" t="s">
        <v>3</v>
      </c>
      <c r="C210" s="39" t="s">
        <v>656</v>
      </c>
      <c r="D210" s="12" t="s">
        <v>401</v>
      </c>
      <c r="E210" s="12" t="s">
        <v>400</v>
      </c>
      <c r="F210" s="54">
        <v>37.686667</v>
      </c>
      <c r="G210" s="54">
        <v>-122.390556</v>
      </c>
      <c r="H210" s="54">
        <v>37.685277999999997</v>
      </c>
      <c r="I210" s="54">
        <v>-122.390278</v>
      </c>
      <c r="J210" s="1" t="s">
        <v>402</v>
      </c>
    </row>
    <row r="211" spans="1:10" x14ac:dyDescent="0.25">
      <c r="A211" s="1" t="s">
        <v>4</v>
      </c>
      <c r="B211" s="1" t="s">
        <v>3</v>
      </c>
      <c r="C211" s="2" t="s">
        <v>397</v>
      </c>
      <c r="D211" s="1" t="s">
        <v>401</v>
      </c>
      <c r="E211" s="1" t="s">
        <v>132</v>
      </c>
      <c r="F211" s="54">
        <v>37.593600000000002</v>
      </c>
      <c r="G211" s="54">
        <v>-122.36199999999999</v>
      </c>
      <c r="H211" s="54">
        <v>37.595300000000002</v>
      </c>
      <c r="I211" s="54">
        <v>-122.3629</v>
      </c>
      <c r="J211" s="1" t="s">
        <v>70</v>
      </c>
    </row>
    <row r="212" spans="1:10" x14ac:dyDescent="0.25">
      <c r="A212" s="1" t="s">
        <v>4</v>
      </c>
      <c r="B212" s="1" t="s">
        <v>3</v>
      </c>
      <c r="C212" s="2" t="s">
        <v>399</v>
      </c>
      <c r="D212" s="1" t="s">
        <v>403</v>
      </c>
      <c r="E212" s="1" t="s">
        <v>404</v>
      </c>
      <c r="F212" s="57">
        <v>37.715299999999999</v>
      </c>
      <c r="G212" s="54">
        <v>-122.49361</v>
      </c>
      <c r="H212" s="57" t="s">
        <v>272</v>
      </c>
      <c r="I212" s="57" t="s">
        <v>272</v>
      </c>
      <c r="J212" s="1" t="s">
        <v>13</v>
      </c>
    </row>
    <row r="213" spans="1:10" x14ac:dyDescent="0.25">
      <c r="A213" s="1" t="s">
        <v>4</v>
      </c>
      <c r="B213" s="1" t="s">
        <v>3</v>
      </c>
      <c r="C213" s="2" t="s">
        <v>407</v>
      </c>
      <c r="D213" s="1" t="s">
        <v>408</v>
      </c>
      <c r="E213" s="1" t="s">
        <v>404</v>
      </c>
      <c r="F213" s="57">
        <v>37.682920000000003</v>
      </c>
      <c r="G213" s="54">
        <v>-122.49611</v>
      </c>
      <c r="H213" s="57" t="s">
        <v>272</v>
      </c>
      <c r="I213" s="57" t="s">
        <v>272</v>
      </c>
      <c r="J213" s="1" t="s">
        <v>13</v>
      </c>
    </row>
    <row r="214" spans="1:10" x14ac:dyDescent="0.25">
      <c r="A214" s="1" t="s">
        <v>4</v>
      </c>
      <c r="B214" s="1" t="s">
        <v>3</v>
      </c>
      <c r="C214" s="39" t="s">
        <v>657</v>
      </c>
      <c r="D214" s="1" t="s">
        <v>120</v>
      </c>
      <c r="E214" s="1" t="s">
        <v>119</v>
      </c>
      <c r="F214" s="54">
        <v>37.468333000000001</v>
      </c>
      <c r="G214" s="54">
        <v>-122.43555600000001</v>
      </c>
      <c r="H214" s="54">
        <v>37.468055999999997</v>
      </c>
      <c r="I214" s="54">
        <v>-122.43472199999999</v>
      </c>
      <c r="J214" s="1" t="s">
        <v>9</v>
      </c>
    </row>
    <row r="215" spans="1:10" x14ac:dyDescent="0.25">
      <c r="A215" s="1" t="s">
        <v>4</v>
      </c>
      <c r="B215" s="1" t="s">
        <v>3</v>
      </c>
      <c r="C215" s="39" t="s">
        <v>658</v>
      </c>
      <c r="D215" s="1" t="s">
        <v>408</v>
      </c>
      <c r="E215" s="1" t="s">
        <v>113</v>
      </c>
      <c r="F215" s="54">
        <v>37.598663999999999</v>
      </c>
      <c r="G215" s="54">
        <v>-122.5021157</v>
      </c>
      <c r="H215" s="54">
        <v>37.359733800000001</v>
      </c>
      <c r="I215" s="54">
        <v>-122.50358420000001</v>
      </c>
      <c r="J215" s="1" t="s">
        <v>70</v>
      </c>
    </row>
    <row r="216" spans="1:10" x14ac:dyDescent="0.25">
      <c r="A216" s="1" t="s">
        <v>4</v>
      </c>
      <c r="B216" s="1" t="s">
        <v>3</v>
      </c>
      <c r="C216" s="39" t="s">
        <v>659</v>
      </c>
      <c r="D216" s="1" t="s">
        <v>431</v>
      </c>
      <c r="E216" s="1" t="s">
        <v>432</v>
      </c>
      <c r="F216" s="12">
        <v>37.502279999999999</v>
      </c>
      <c r="G216" s="12">
        <v>-122.25208000000001</v>
      </c>
      <c r="H216" s="57" t="s">
        <v>272</v>
      </c>
      <c r="I216" s="57" t="s">
        <v>272</v>
      </c>
      <c r="J216" s="1" t="s">
        <v>433</v>
      </c>
    </row>
    <row r="217" spans="1:10" x14ac:dyDescent="0.25">
      <c r="A217" s="1" t="s">
        <v>4</v>
      </c>
      <c r="B217" s="1" t="s">
        <v>3</v>
      </c>
      <c r="C217" s="2" t="s">
        <v>434</v>
      </c>
      <c r="D217" s="1" t="s">
        <v>104</v>
      </c>
      <c r="E217" s="1" t="s">
        <v>435</v>
      </c>
      <c r="F217" s="54">
        <v>37.5746453</v>
      </c>
      <c r="G217" s="54">
        <v>-122.306212</v>
      </c>
      <c r="H217" s="54">
        <v>37.574421000000001</v>
      </c>
      <c r="I217" s="54">
        <v>-122.306494</v>
      </c>
      <c r="J217" s="1" t="s">
        <v>13</v>
      </c>
    </row>
    <row r="218" spans="1:10" x14ac:dyDescent="0.25">
      <c r="A218" s="1" t="s">
        <v>4</v>
      </c>
      <c r="B218" s="1" t="s">
        <v>3</v>
      </c>
      <c r="C218" s="2" t="s">
        <v>437</v>
      </c>
      <c r="D218" s="1" t="s">
        <v>104</v>
      </c>
      <c r="E218" s="1" t="s">
        <v>435</v>
      </c>
      <c r="F218" s="54">
        <v>37.569122999999998</v>
      </c>
      <c r="G218" s="54">
        <v>-122.324371</v>
      </c>
      <c r="H218" s="54">
        <v>37.568505000000002</v>
      </c>
      <c r="I218" s="54">
        <v>-122.32503800000001</v>
      </c>
      <c r="J218" s="1" t="s">
        <v>433</v>
      </c>
    </row>
    <row r="219" spans="1:10" x14ac:dyDescent="0.25">
      <c r="A219" s="1" t="s">
        <v>4</v>
      </c>
      <c r="B219" s="1" t="s">
        <v>3</v>
      </c>
      <c r="C219" s="1" t="s">
        <v>440</v>
      </c>
      <c r="D219" s="1" t="s">
        <v>138</v>
      </c>
      <c r="E219" s="1" t="s">
        <v>441</v>
      </c>
      <c r="F219" s="54">
        <v>37.644210000000001</v>
      </c>
      <c r="G219" s="54">
        <v>-122.40056</v>
      </c>
      <c r="H219" s="54">
        <v>37.645398</v>
      </c>
      <c r="I219" s="54">
        <v>-122.40087699999999</v>
      </c>
      <c r="J219" s="1" t="s">
        <v>5</v>
      </c>
    </row>
    <row r="220" spans="1:10" x14ac:dyDescent="0.25">
      <c r="A220" s="1" t="s">
        <v>4</v>
      </c>
      <c r="B220" s="1" t="s">
        <v>3</v>
      </c>
      <c r="C220" s="1" t="s">
        <v>442</v>
      </c>
      <c r="D220" s="1" t="s">
        <v>443</v>
      </c>
      <c r="E220" s="1" t="s">
        <v>441</v>
      </c>
      <c r="F220" s="54">
        <v>37.638823000000002</v>
      </c>
      <c r="G220" s="54">
        <v>-122.39676799999999</v>
      </c>
      <c r="H220" s="54">
        <v>37.635903999999996</v>
      </c>
      <c r="I220" s="54">
        <v>-122.397811</v>
      </c>
      <c r="J220" s="1" t="s">
        <v>5</v>
      </c>
    </row>
    <row r="221" spans="1:10" x14ac:dyDescent="0.25">
      <c r="A221" s="1" t="s">
        <v>4</v>
      </c>
      <c r="B221" s="1" t="s">
        <v>3</v>
      </c>
      <c r="C221" s="1" t="s">
        <v>445</v>
      </c>
      <c r="D221" s="1" t="s">
        <v>138</v>
      </c>
      <c r="E221" s="1" t="s">
        <v>137</v>
      </c>
      <c r="F221" s="57">
        <v>37.646500000000003</v>
      </c>
      <c r="G221" s="57">
        <v>-122.401</v>
      </c>
      <c r="H221" s="57">
        <v>37.647100000000002</v>
      </c>
      <c r="I221" s="57">
        <v>-122.4012</v>
      </c>
      <c r="J221" s="1" t="s">
        <v>5</v>
      </c>
    </row>
    <row r="222" spans="1:10" x14ac:dyDescent="0.25">
      <c r="A222" s="1" t="s">
        <v>4</v>
      </c>
      <c r="B222" s="1" t="s">
        <v>3</v>
      </c>
      <c r="C222" s="38" t="s">
        <v>633</v>
      </c>
      <c r="D222" s="1" t="s">
        <v>634</v>
      </c>
      <c r="E222" s="1" t="s">
        <v>92</v>
      </c>
      <c r="F222" s="54">
        <v>37.489100000000001</v>
      </c>
      <c r="G222" s="54">
        <v>-122.2054</v>
      </c>
      <c r="H222" s="54">
        <v>37.489199999999997</v>
      </c>
      <c r="I222" s="54">
        <v>-122.2064</v>
      </c>
      <c r="J222" s="12" t="s">
        <v>447</v>
      </c>
    </row>
    <row r="223" spans="1:10" x14ac:dyDescent="0.25">
      <c r="A223" s="1" t="s">
        <v>4</v>
      </c>
      <c r="B223" s="1" t="s">
        <v>3</v>
      </c>
      <c r="C223" s="38" t="s">
        <v>635</v>
      </c>
      <c r="D223" s="1" t="s">
        <v>124</v>
      </c>
      <c r="E223" s="1" t="s">
        <v>92</v>
      </c>
      <c r="F223" s="54">
        <v>37.485236110000002</v>
      </c>
      <c r="G223" s="54">
        <v>-122.23222222</v>
      </c>
      <c r="H223" s="54">
        <v>37.485013889999998</v>
      </c>
      <c r="I223" s="54">
        <v>-122.23277778000001</v>
      </c>
      <c r="J223" s="12" t="s">
        <v>9</v>
      </c>
    </row>
    <row r="224" spans="1:10" x14ac:dyDescent="0.25">
      <c r="A224" s="1" t="s">
        <v>485</v>
      </c>
      <c r="B224" s="1" t="s">
        <v>3</v>
      </c>
      <c r="C224" s="38" t="s">
        <v>660</v>
      </c>
      <c r="D224" s="1" t="s">
        <v>488</v>
      </c>
      <c r="E224" s="1" t="s">
        <v>489</v>
      </c>
      <c r="F224" s="54">
        <v>38.122100000000003</v>
      </c>
      <c r="G224" s="54">
        <v>-122.22306</v>
      </c>
      <c r="H224" s="54">
        <v>38.121850000000002</v>
      </c>
      <c r="I224" s="54">
        <v>-122.22202</v>
      </c>
      <c r="J224" s="12" t="s">
        <v>448</v>
      </c>
    </row>
    <row r="225" spans="1:10" x14ac:dyDescent="0.25">
      <c r="A225" s="1" t="s">
        <v>485</v>
      </c>
      <c r="B225" s="1" t="s">
        <v>3</v>
      </c>
      <c r="C225" s="38" t="s">
        <v>661</v>
      </c>
      <c r="D225" s="1" t="s">
        <v>488</v>
      </c>
      <c r="E225" s="1" t="s">
        <v>489</v>
      </c>
      <c r="F225" s="54">
        <v>38.089410000000001</v>
      </c>
      <c r="G225" s="54">
        <v>-122.25063</v>
      </c>
      <c r="H225" s="54">
        <v>38.090009999999999</v>
      </c>
      <c r="I225" s="54">
        <v>-122.24955</v>
      </c>
      <c r="J225" s="12" t="s">
        <v>5</v>
      </c>
    </row>
    <row r="226" spans="1:10" x14ac:dyDescent="0.25">
      <c r="A226" s="1" t="s">
        <v>485</v>
      </c>
      <c r="B226" s="1" t="s">
        <v>3</v>
      </c>
      <c r="C226" s="38" t="s">
        <v>496</v>
      </c>
      <c r="D226" s="1" t="s">
        <v>500</v>
      </c>
      <c r="E226" s="1" t="s">
        <v>484</v>
      </c>
      <c r="F226" s="54">
        <v>38.263820000000003</v>
      </c>
      <c r="G226" s="54">
        <v>-122.03738</v>
      </c>
      <c r="H226" s="54">
        <v>38.264499999999998</v>
      </c>
      <c r="I226" s="54">
        <v>-122.03731999999999</v>
      </c>
      <c r="J226" s="12" t="s">
        <v>13</v>
      </c>
    </row>
    <row r="227" spans="1:10" x14ac:dyDescent="0.25">
      <c r="A227" s="1" t="s">
        <v>485</v>
      </c>
      <c r="B227" s="1" t="s">
        <v>3</v>
      </c>
      <c r="C227" s="38" t="s">
        <v>497</v>
      </c>
      <c r="D227" s="1" t="s">
        <v>500</v>
      </c>
      <c r="E227" s="1" t="s">
        <v>484</v>
      </c>
      <c r="F227" s="54">
        <v>38.258490000000002</v>
      </c>
      <c r="G227" s="54">
        <v>-122.01761999999999</v>
      </c>
      <c r="H227" s="54">
        <v>38.259390000000003</v>
      </c>
      <c r="I227" s="54">
        <v>-122.01763</v>
      </c>
      <c r="J227" s="12" t="s">
        <v>433</v>
      </c>
    </row>
    <row r="228" spans="1:10" x14ac:dyDescent="0.25">
      <c r="A228" s="1" t="s">
        <v>485</v>
      </c>
      <c r="B228" s="1" t="s">
        <v>3</v>
      </c>
      <c r="C228" s="38" t="s">
        <v>499</v>
      </c>
      <c r="D228" s="1" t="s">
        <v>500</v>
      </c>
      <c r="E228" s="1" t="s">
        <v>484</v>
      </c>
      <c r="F228" s="54">
        <v>38.243029999999997</v>
      </c>
      <c r="G228" s="54">
        <v>-122.05822999999999</v>
      </c>
      <c r="H228" s="54">
        <v>38.243859999999998</v>
      </c>
      <c r="I228" s="54">
        <v>-122.0582</v>
      </c>
      <c r="J228" s="12" t="s">
        <v>501</v>
      </c>
    </row>
  </sheetData>
  <sortState ref="A33:J63">
    <sortCondition ref="C3:C228"/>
  </sortState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[1]LookUps!#REF!</xm:f>
          </x14:formula1>
          <xm:sqref>J94 J96:J123</xm:sqref>
        </x14:dataValidation>
        <x14:dataValidation type="list" allowBlank="1" showInputMessage="1" showErrorMessage="1">
          <x14:formula1>
            <xm:f>[2]LookUps!#REF!</xm:f>
          </x14:formula1>
          <xm:sqref>J3:J32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G253"/>
  <sheetViews>
    <sheetView tabSelected="1" zoomScaleNormal="100" workbookViewId="0">
      <pane xSplit="3" ySplit="2" topLeftCell="D231" activePane="bottomRight" state="frozen"/>
      <selection pane="topRight" activeCell="D1" sqref="D1"/>
      <selection pane="bottomLeft" activeCell="A2" sqref="A2"/>
      <selection pane="bottomRight" activeCell="D255" sqref="D255"/>
    </sheetView>
  </sheetViews>
  <sheetFormatPr defaultColWidth="8.7109375" defaultRowHeight="15" x14ac:dyDescent="0.25"/>
  <cols>
    <col min="1" max="1" width="13.42578125" bestFit="1" customWidth="1"/>
    <col min="2" max="2" width="8.42578125" customWidth="1"/>
    <col min="3" max="3" width="12.42578125" style="12" customWidth="1"/>
    <col min="4" max="4" width="10.7109375" style="45" bestFit="1" customWidth="1"/>
    <col min="5" max="5" width="7.28515625" style="34" customWidth="1"/>
    <col min="6" max="6" width="12.42578125" style="46" customWidth="1"/>
    <col min="7" max="7" width="14.140625" style="46" customWidth="1"/>
    <col min="8" max="9" width="12.42578125" style="46" customWidth="1"/>
    <col min="10" max="10" width="12.7109375" style="12" customWidth="1"/>
    <col min="11" max="11" width="13" style="11" customWidth="1"/>
    <col min="12" max="12" width="12.7109375" customWidth="1"/>
    <col min="13" max="13" width="10.42578125" customWidth="1"/>
    <col min="14" max="14" width="11.140625" customWidth="1"/>
    <col min="15" max="15" width="10.140625" customWidth="1"/>
    <col min="16" max="16" width="11.42578125" style="11" customWidth="1"/>
    <col min="17" max="17" width="12.42578125" customWidth="1"/>
    <col min="18" max="18" width="10.42578125" customWidth="1"/>
    <col min="19" max="19" width="8.7109375" customWidth="1"/>
    <col min="20" max="20" width="10.42578125" style="13" customWidth="1"/>
    <col min="21" max="21" width="13.42578125" style="12" customWidth="1"/>
    <col min="22" max="22" width="11.140625" style="12" customWidth="1"/>
    <col min="23" max="23" width="12.42578125" style="14" customWidth="1"/>
    <col min="24" max="24" width="11.42578125" style="15" customWidth="1"/>
    <col min="25" max="25" width="14.28515625" style="9" customWidth="1"/>
    <col min="26" max="631" width="8.7109375" style="33"/>
  </cols>
  <sheetData>
    <row r="1" spans="1:631" x14ac:dyDescent="0.25">
      <c r="A1" s="95"/>
      <c r="B1" s="95"/>
      <c r="C1" s="96"/>
      <c r="D1" s="97"/>
      <c r="E1" s="138" t="s">
        <v>673</v>
      </c>
      <c r="F1" s="139"/>
      <c r="G1" s="139"/>
      <c r="H1" s="139"/>
      <c r="I1" s="139"/>
      <c r="J1" s="139"/>
      <c r="K1" s="135" t="s">
        <v>672</v>
      </c>
      <c r="L1" s="136"/>
      <c r="M1" s="136"/>
      <c r="N1" s="136"/>
      <c r="O1" s="137"/>
      <c r="P1" s="135" t="s">
        <v>671</v>
      </c>
      <c r="Q1" s="136"/>
      <c r="R1" s="136"/>
      <c r="S1" s="137"/>
      <c r="T1" s="132" t="s">
        <v>670</v>
      </c>
      <c r="U1" s="133"/>
      <c r="V1" s="133"/>
      <c r="W1" s="134"/>
      <c r="X1" s="64"/>
      <c r="Y1" s="112"/>
    </row>
    <row r="2" spans="1:631" s="41" customFormat="1" ht="30.75" thickBot="1" x14ac:dyDescent="0.3">
      <c r="A2" s="98" t="s">
        <v>214</v>
      </c>
      <c r="B2" s="99" t="s">
        <v>215</v>
      </c>
      <c r="C2" s="100" t="s">
        <v>211</v>
      </c>
      <c r="D2" s="101" t="s">
        <v>216</v>
      </c>
      <c r="E2" s="86" t="s">
        <v>226</v>
      </c>
      <c r="F2" s="87" t="s">
        <v>230</v>
      </c>
      <c r="G2" s="87" t="s">
        <v>231</v>
      </c>
      <c r="H2" s="87" t="s">
        <v>232</v>
      </c>
      <c r="I2" s="87" t="s">
        <v>665</v>
      </c>
      <c r="J2" s="88" t="s">
        <v>688</v>
      </c>
      <c r="K2" s="67" t="s">
        <v>686</v>
      </c>
      <c r="L2" s="68" t="s">
        <v>690</v>
      </c>
      <c r="M2" s="68" t="s">
        <v>687</v>
      </c>
      <c r="N2" s="68" t="s">
        <v>680</v>
      </c>
      <c r="O2" s="68" t="s">
        <v>678</v>
      </c>
      <c r="P2" s="67" t="s">
        <v>679</v>
      </c>
      <c r="Q2" s="68" t="s">
        <v>691</v>
      </c>
      <c r="R2" s="68" t="s">
        <v>680</v>
      </c>
      <c r="S2" s="68" t="s">
        <v>681</v>
      </c>
      <c r="T2" s="73" t="s">
        <v>682</v>
      </c>
      <c r="U2" s="74" t="s">
        <v>683</v>
      </c>
      <c r="V2" s="74" t="s">
        <v>684</v>
      </c>
      <c r="W2" s="75" t="s">
        <v>685</v>
      </c>
      <c r="X2" s="60" t="s">
        <v>243</v>
      </c>
      <c r="Y2" s="113" t="s">
        <v>692</v>
      </c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</row>
    <row r="3" spans="1:631" x14ac:dyDescent="0.25">
      <c r="A3" s="102" t="s">
        <v>485</v>
      </c>
      <c r="B3" s="96" t="s">
        <v>262</v>
      </c>
      <c r="C3" s="96" t="s">
        <v>490</v>
      </c>
      <c r="D3" s="147">
        <v>43270</v>
      </c>
      <c r="E3" s="89">
        <v>300</v>
      </c>
      <c r="F3" s="90">
        <v>29.6</v>
      </c>
      <c r="G3" s="91">
        <v>28</v>
      </c>
      <c r="H3" s="91">
        <v>32.1</v>
      </c>
      <c r="I3" s="92">
        <f t="shared" ref="I3:I34" si="0">(F3+G3+H3)/3</f>
        <v>29.900000000000002</v>
      </c>
      <c r="J3" s="93">
        <f t="shared" ref="J3:J66" si="1">I3*E3</f>
        <v>8970</v>
      </c>
      <c r="K3" s="69">
        <v>90</v>
      </c>
      <c r="L3" s="35">
        <v>5</v>
      </c>
      <c r="M3" s="35">
        <v>3</v>
      </c>
      <c r="N3" s="35">
        <v>2</v>
      </c>
      <c r="O3" s="35">
        <v>0</v>
      </c>
      <c r="P3" s="69">
        <v>10</v>
      </c>
      <c r="Q3" s="35">
        <v>50</v>
      </c>
      <c r="R3" s="35">
        <v>0</v>
      </c>
      <c r="S3" s="35">
        <v>40</v>
      </c>
      <c r="T3" s="76">
        <v>0</v>
      </c>
      <c r="U3" s="77">
        <v>0</v>
      </c>
      <c r="V3" s="77">
        <v>0</v>
      </c>
      <c r="W3" s="78">
        <v>100</v>
      </c>
      <c r="X3" s="49">
        <v>1</v>
      </c>
      <c r="Y3" s="65" t="s">
        <v>266</v>
      </c>
    </row>
    <row r="4" spans="1:631" x14ac:dyDescent="0.25">
      <c r="A4" s="102" t="s">
        <v>485</v>
      </c>
      <c r="B4" s="96" t="s">
        <v>262</v>
      </c>
      <c r="C4" s="96" t="s">
        <v>491</v>
      </c>
      <c r="D4" s="147">
        <v>43280</v>
      </c>
      <c r="E4" s="89">
        <v>300</v>
      </c>
      <c r="F4" s="90">
        <v>25.3</v>
      </c>
      <c r="G4" s="91">
        <v>25.5</v>
      </c>
      <c r="H4" s="91">
        <v>39</v>
      </c>
      <c r="I4" s="92">
        <f t="shared" si="0"/>
        <v>29.933333333333334</v>
      </c>
      <c r="J4" s="93">
        <f t="shared" si="1"/>
        <v>8980</v>
      </c>
      <c r="K4" s="69">
        <v>8</v>
      </c>
      <c r="L4" s="35">
        <v>12</v>
      </c>
      <c r="M4" s="35">
        <v>2</v>
      </c>
      <c r="N4" s="35">
        <v>68</v>
      </c>
      <c r="O4" s="35">
        <v>0</v>
      </c>
      <c r="P4" s="69">
        <v>0</v>
      </c>
      <c r="Q4" s="35">
        <v>50</v>
      </c>
      <c r="R4" s="35">
        <v>50</v>
      </c>
      <c r="S4" s="35">
        <v>0</v>
      </c>
      <c r="T4" s="76">
        <v>50</v>
      </c>
      <c r="U4" s="77">
        <v>0</v>
      </c>
      <c r="V4" s="77">
        <v>0</v>
      </c>
      <c r="W4" s="78">
        <v>50</v>
      </c>
      <c r="X4" s="49">
        <v>1</v>
      </c>
      <c r="Y4" s="65" t="s">
        <v>266</v>
      </c>
    </row>
    <row r="5" spans="1:631" x14ac:dyDescent="0.25">
      <c r="A5" s="102" t="s">
        <v>485</v>
      </c>
      <c r="B5" s="96" t="s">
        <v>261</v>
      </c>
      <c r="C5" s="96" t="s">
        <v>490</v>
      </c>
      <c r="D5" s="147">
        <v>43187</v>
      </c>
      <c r="E5" s="89">
        <v>300</v>
      </c>
      <c r="F5" s="90">
        <v>29.6</v>
      </c>
      <c r="G5" s="91">
        <v>28</v>
      </c>
      <c r="H5" s="91">
        <v>32</v>
      </c>
      <c r="I5" s="92">
        <f t="shared" si="0"/>
        <v>29.866666666666664</v>
      </c>
      <c r="J5" s="93">
        <f t="shared" si="1"/>
        <v>8959.9999999999982</v>
      </c>
      <c r="K5" s="69">
        <v>16</v>
      </c>
      <c r="L5" s="35">
        <v>0</v>
      </c>
      <c r="M5" s="35">
        <v>4</v>
      </c>
      <c r="N5" s="35">
        <v>80</v>
      </c>
      <c r="O5" s="35">
        <v>0</v>
      </c>
      <c r="P5" s="69">
        <v>20</v>
      </c>
      <c r="Q5" s="35">
        <v>40</v>
      </c>
      <c r="R5" s="35">
        <v>40</v>
      </c>
      <c r="S5" s="35">
        <v>0</v>
      </c>
      <c r="T5" s="76">
        <v>0</v>
      </c>
      <c r="U5" s="77">
        <v>0</v>
      </c>
      <c r="V5" s="77">
        <v>0</v>
      </c>
      <c r="W5" s="78">
        <v>100</v>
      </c>
      <c r="X5" s="49">
        <v>1</v>
      </c>
      <c r="Y5" s="65" t="s">
        <v>266</v>
      </c>
    </row>
    <row r="6" spans="1:631" x14ac:dyDescent="0.25">
      <c r="A6" s="102" t="s">
        <v>4</v>
      </c>
      <c r="B6" s="96" t="s">
        <v>262</v>
      </c>
      <c r="C6" s="103" t="s">
        <v>118</v>
      </c>
      <c r="D6" s="147">
        <v>43321</v>
      </c>
      <c r="E6" s="89">
        <v>300</v>
      </c>
      <c r="F6" s="92">
        <v>17.7</v>
      </c>
      <c r="G6" s="91">
        <v>10.199999999999999</v>
      </c>
      <c r="H6" s="92">
        <v>9</v>
      </c>
      <c r="I6" s="92">
        <f t="shared" si="0"/>
        <v>12.299999999999999</v>
      </c>
      <c r="J6" s="93">
        <f t="shared" si="1"/>
        <v>3689.9999999999995</v>
      </c>
      <c r="K6" s="69">
        <v>0</v>
      </c>
      <c r="L6" s="35">
        <v>40</v>
      </c>
      <c r="M6" s="35">
        <v>30</v>
      </c>
      <c r="N6" s="35">
        <v>30</v>
      </c>
      <c r="O6" s="35">
        <v>0</v>
      </c>
      <c r="P6" s="69">
        <v>15</v>
      </c>
      <c r="Q6" s="35">
        <v>0</v>
      </c>
      <c r="R6" s="35">
        <v>85</v>
      </c>
      <c r="S6" s="35">
        <v>0</v>
      </c>
      <c r="T6" s="76">
        <v>0</v>
      </c>
      <c r="U6" s="77">
        <v>0</v>
      </c>
      <c r="V6" s="77">
        <v>0</v>
      </c>
      <c r="W6" s="78">
        <v>0</v>
      </c>
      <c r="X6" s="49">
        <v>1</v>
      </c>
      <c r="Y6" s="65" t="s">
        <v>266</v>
      </c>
    </row>
    <row r="7" spans="1:631" s="33" customFormat="1" x14ac:dyDescent="0.25">
      <c r="A7" s="102" t="s">
        <v>4</v>
      </c>
      <c r="B7" s="96" t="s">
        <v>262</v>
      </c>
      <c r="C7" s="103" t="s">
        <v>115</v>
      </c>
      <c r="D7" s="147">
        <v>43321</v>
      </c>
      <c r="E7" s="89">
        <v>300</v>
      </c>
      <c r="F7" s="92">
        <v>16.7</v>
      </c>
      <c r="G7" s="91">
        <v>18</v>
      </c>
      <c r="H7" s="92">
        <v>13.5</v>
      </c>
      <c r="I7" s="92">
        <f t="shared" si="0"/>
        <v>16.066666666666666</v>
      </c>
      <c r="J7" s="93">
        <f t="shared" si="1"/>
        <v>4820</v>
      </c>
      <c r="K7" s="69">
        <v>10</v>
      </c>
      <c r="L7" s="35">
        <v>30</v>
      </c>
      <c r="M7" s="35">
        <v>15</v>
      </c>
      <c r="N7" s="35">
        <v>45</v>
      </c>
      <c r="O7" s="35">
        <v>0</v>
      </c>
      <c r="P7" s="69">
        <v>15</v>
      </c>
      <c r="Q7" s="35">
        <v>0</v>
      </c>
      <c r="R7" s="35">
        <v>85</v>
      </c>
      <c r="S7" s="35">
        <v>0</v>
      </c>
      <c r="T7" s="76">
        <v>0</v>
      </c>
      <c r="U7" s="77">
        <v>0</v>
      </c>
      <c r="V7" s="77">
        <v>0</v>
      </c>
      <c r="W7" s="78">
        <v>0</v>
      </c>
      <c r="X7" s="49">
        <v>1</v>
      </c>
      <c r="Y7" s="65" t="s">
        <v>266</v>
      </c>
    </row>
    <row r="8" spans="1:631" x14ac:dyDescent="0.25">
      <c r="A8" s="102" t="s">
        <v>4</v>
      </c>
      <c r="B8" s="96" t="s">
        <v>262</v>
      </c>
      <c r="C8" s="103" t="s">
        <v>147</v>
      </c>
      <c r="D8" s="147">
        <v>43326</v>
      </c>
      <c r="E8" s="89">
        <v>300</v>
      </c>
      <c r="F8" s="92">
        <v>7.3</v>
      </c>
      <c r="G8" s="92">
        <v>7.3</v>
      </c>
      <c r="H8" s="92">
        <v>7.3</v>
      </c>
      <c r="I8" s="92">
        <f t="shared" si="0"/>
        <v>7.3</v>
      </c>
      <c r="J8" s="93">
        <f t="shared" si="1"/>
        <v>2190</v>
      </c>
      <c r="K8" s="69">
        <v>0</v>
      </c>
      <c r="L8" s="35">
        <v>0</v>
      </c>
      <c r="M8" s="35">
        <v>0</v>
      </c>
      <c r="N8" s="35">
        <v>0</v>
      </c>
      <c r="O8" s="35">
        <v>100</v>
      </c>
      <c r="P8" s="69">
        <v>0</v>
      </c>
      <c r="Q8" s="35">
        <v>0</v>
      </c>
      <c r="R8" s="35">
        <v>0</v>
      </c>
      <c r="S8" s="35">
        <v>100</v>
      </c>
      <c r="T8" s="76">
        <v>100</v>
      </c>
      <c r="U8" s="79">
        <v>0</v>
      </c>
      <c r="V8" s="79">
        <v>0</v>
      </c>
      <c r="W8" s="78">
        <v>0</v>
      </c>
      <c r="X8" s="49">
        <v>1</v>
      </c>
      <c r="Y8" s="65" t="s">
        <v>266</v>
      </c>
    </row>
    <row r="9" spans="1:631" x14ac:dyDescent="0.25">
      <c r="A9" s="102" t="s">
        <v>4</v>
      </c>
      <c r="B9" s="96" t="s">
        <v>262</v>
      </c>
      <c r="C9" s="103" t="s">
        <v>136</v>
      </c>
      <c r="D9" s="147">
        <v>43329</v>
      </c>
      <c r="E9" s="89">
        <v>300</v>
      </c>
      <c r="F9" s="92">
        <v>25.3</v>
      </c>
      <c r="G9" s="92">
        <v>14.2</v>
      </c>
      <c r="H9" s="91"/>
      <c r="I9" s="92">
        <f t="shared" si="0"/>
        <v>13.166666666666666</v>
      </c>
      <c r="J9" s="93">
        <f t="shared" si="1"/>
        <v>3950</v>
      </c>
      <c r="K9" s="69">
        <v>0</v>
      </c>
      <c r="L9" s="35">
        <v>10</v>
      </c>
      <c r="M9" s="35">
        <v>5</v>
      </c>
      <c r="N9" s="35">
        <v>55</v>
      </c>
      <c r="O9" s="35">
        <v>30</v>
      </c>
      <c r="P9" s="69">
        <v>0</v>
      </c>
      <c r="Q9" s="35">
        <v>0</v>
      </c>
      <c r="R9" s="35">
        <v>100</v>
      </c>
      <c r="S9" s="35">
        <v>0</v>
      </c>
      <c r="T9" s="76">
        <v>0</v>
      </c>
      <c r="U9" s="77">
        <v>0</v>
      </c>
      <c r="V9" s="77">
        <v>0</v>
      </c>
      <c r="W9" s="78">
        <v>0</v>
      </c>
      <c r="X9" s="49">
        <v>1</v>
      </c>
      <c r="Y9" s="65" t="s">
        <v>266</v>
      </c>
    </row>
    <row r="10" spans="1:631" x14ac:dyDescent="0.25">
      <c r="A10" s="102" t="s">
        <v>4</v>
      </c>
      <c r="B10" s="96" t="s">
        <v>262</v>
      </c>
      <c r="C10" s="103" t="s">
        <v>110</v>
      </c>
      <c r="D10" s="147">
        <v>43330</v>
      </c>
      <c r="E10" s="89">
        <v>300</v>
      </c>
      <c r="F10" s="92">
        <v>29.8</v>
      </c>
      <c r="G10" s="91">
        <v>32.5</v>
      </c>
      <c r="H10" s="92">
        <v>19.8</v>
      </c>
      <c r="I10" s="92">
        <f t="shared" si="0"/>
        <v>27.366666666666664</v>
      </c>
      <c r="J10" s="93">
        <f t="shared" si="1"/>
        <v>8209.9999999999982</v>
      </c>
      <c r="K10" s="69">
        <v>0</v>
      </c>
      <c r="L10" s="35">
        <v>10</v>
      </c>
      <c r="M10" s="35">
        <v>5</v>
      </c>
      <c r="N10" s="35">
        <v>85</v>
      </c>
      <c r="O10" s="35">
        <v>0</v>
      </c>
      <c r="P10" s="69">
        <v>15</v>
      </c>
      <c r="Q10" s="35">
        <v>0</v>
      </c>
      <c r="R10" s="35">
        <v>85</v>
      </c>
      <c r="S10" s="35">
        <v>0</v>
      </c>
      <c r="T10" s="76">
        <v>100</v>
      </c>
      <c r="U10" s="77">
        <v>0</v>
      </c>
      <c r="V10" s="77">
        <v>0</v>
      </c>
      <c r="W10" s="78">
        <v>0</v>
      </c>
      <c r="X10" s="49">
        <v>1</v>
      </c>
      <c r="Y10" s="65" t="s">
        <v>266</v>
      </c>
    </row>
    <row r="11" spans="1:631" x14ac:dyDescent="0.25">
      <c r="A11" s="102" t="s">
        <v>4</v>
      </c>
      <c r="B11" s="102" t="s">
        <v>261</v>
      </c>
      <c r="C11" s="103" t="s">
        <v>118</v>
      </c>
      <c r="D11" s="148">
        <v>43112</v>
      </c>
      <c r="E11" s="94">
        <v>300</v>
      </c>
      <c r="F11" s="92">
        <v>20</v>
      </c>
      <c r="G11" s="92">
        <v>11</v>
      </c>
      <c r="H11" s="92">
        <v>9</v>
      </c>
      <c r="I11" s="92">
        <f t="shared" si="0"/>
        <v>13.333333333333334</v>
      </c>
      <c r="J11" s="93">
        <f t="shared" si="1"/>
        <v>4000</v>
      </c>
      <c r="K11" s="70">
        <v>10</v>
      </c>
      <c r="L11" s="35">
        <v>50</v>
      </c>
      <c r="M11" s="35">
        <v>20</v>
      </c>
      <c r="N11" s="35">
        <v>20</v>
      </c>
      <c r="O11" s="35">
        <v>0</v>
      </c>
      <c r="P11" s="70">
        <v>40</v>
      </c>
      <c r="Q11" s="35">
        <v>0</v>
      </c>
      <c r="R11" s="35">
        <v>60</v>
      </c>
      <c r="S11" s="35">
        <v>0</v>
      </c>
      <c r="T11" s="80">
        <v>0</v>
      </c>
      <c r="U11" s="77">
        <v>0</v>
      </c>
      <c r="V11" s="77">
        <v>0</v>
      </c>
      <c r="W11" s="81">
        <v>0</v>
      </c>
      <c r="X11" s="50">
        <v>1</v>
      </c>
      <c r="Y11" s="65" t="s">
        <v>266</v>
      </c>
    </row>
    <row r="12" spans="1:631" x14ac:dyDescent="0.25">
      <c r="A12" s="102" t="s">
        <v>4</v>
      </c>
      <c r="B12" s="102" t="s">
        <v>261</v>
      </c>
      <c r="C12" s="103" t="s">
        <v>115</v>
      </c>
      <c r="D12" s="148">
        <v>43112</v>
      </c>
      <c r="E12" s="94">
        <v>300</v>
      </c>
      <c r="F12" s="92">
        <v>16</v>
      </c>
      <c r="G12" s="92">
        <v>11</v>
      </c>
      <c r="H12" s="92">
        <v>13</v>
      </c>
      <c r="I12" s="92">
        <f t="shared" si="0"/>
        <v>13.333333333333334</v>
      </c>
      <c r="J12" s="93">
        <f t="shared" si="1"/>
        <v>4000</v>
      </c>
      <c r="K12" s="70">
        <v>10</v>
      </c>
      <c r="L12" s="35">
        <v>50</v>
      </c>
      <c r="M12" s="35">
        <v>10</v>
      </c>
      <c r="N12" s="35">
        <v>30</v>
      </c>
      <c r="O12" s="35">
        <v>0</v>
      </c>
      <c r="P12" s="70">
        <v>25</v>
      </c>
      <c r="Q12" s="35">
        <v>0</v>
      </c>
      <c r="R12" s="35">
        <v>75</v>
      </c>
      <c r="S12" s="35">
        <v>0</v>
      </c>
      <c r="T12" s="80">
        <v>50</v>
      </c>
      <c r="U12" s="77">
        <v>0</v>
      </c>
      <c r="V12" s="77">
        <v>0</v>
      </c>
      <c r="W12" s="81">
        <v>50</v>
      </c>
      <c r="X12" s="50">
        <v>1</v>
      </c>
      <c r="Y12" s="65" t="s">
        <v>266</v>
      </c>
    </row>
    <row r="13" spans="1:631" x14ac:dyDescent="0.25">
      <c r="A13" s="102" t="s">
        <v>4</v>
      </c>
      <c r="B13" s="102" t="s">
        <v>261</v>
      </c>
      <c r="C13" s="103" t="s">
        <v>147</v>
      </c>
      <c r="D13" s="148">
        <v>43111</v>
      </c>
      <c r="E13" s="94">
        <v>300</v>
      </c>
      <c r="F13" s="92">
        <v>7.8</v>
      </c>
      <c r="G13" s="92">
        <v>7.8</v>
      </c>
      <c r="H13" s="92">
        <v>7.8</v>
      </c>
      <c r="I13" s="92">
        <f t="shared" si="0"/>
        <v>7.8</v>
      </c>
      <c r="J13" s="93">
        <f t="shared" si="1"/>
        <v>2340</v>
      </c>
      <c r="K13" s="70">
        <v>0</v>
      </c>
      <c r="L13" s="35">
        <v>0</v>
      </c>
      <c r="M13" s="35">
        <v>0</v>
      </c>
      <c r="N13" s="35">
        <v>100</v>
      </c>
      <c r="O13" s="35">
        <v>0</v>
      </c>
      <c r="P13" s="70">
        <v>0</v>
      </c>
      <c r="Q13" s="35">
        <v>0</v>
      </c>
      <c r="R13" s="35">
        <v>100</v>
      </c>
      <c r="S13" s="35">
        <v>0</v>
      </c>
      <c r="T13" s="80">
        <v>0</v>
      </c>
      <c r="U13" s="77">
        <v>0</v>
      </c>
      <c r="V13" s="77">
        <v>0</v>
      </c>
      <c r="W13" s="81">
        <v>0</v>
      </c>
      <c r="X13" s="50">
        <v>1</v>
      </c>
      <c r="Y13" s="65" t="s">
        <v>266</v>
      </c>
    </row>
    <row r="14" spans="1:631" x14ac:dyDescent="0.25">
      <c r="A14" s="102" t="s">
        <v>4</v>
      </c>
      <c r="B14" s="102" t="s">
        <v>261</v>
      </c>
      <c r="C14" s="103" t="s">
        <v>105</v>
      </c>
      <c r="D14" s="148">
        <v>43130</v>
      </c>
      <c r="E14" s="94">
        <v>300</v>
      </c>
      <c r="F14" s="92">
        <v>22</v>
      </c>
      <c r="G14" s="92">
        <v>29</v>
      </c>
      <c r="H14" s="92">
        <v>30</v>
      </c>
      <c r="I14" s="92">
        <f t="shared" si="0"/>
        <v>27</v>
      </c>
      <c r="J14" s="93">
        <f t="shared" si="1"/>
        <v>8100</v>
      </c>
      <c r="K14" s="70">
        <v>50</v>
      </c>
      <c r="L14" s="35">
        <v>10</v>
      </c>
      <c r="M14" s="35">
        <v>10</v>
      </c>
      <c r="N14" s="35">
        <v>30</v>
      </c>
      <c r="O14" s="35">
        <v>0</v>
      </c>
      <c r="P14" s="70">
        <v>5</v>
      </c>
      <c r="Q14" s="35">
        <v>0</v>
      </c>
      <c r="R14" s="35">
        <v>95</v>
      </c>
      <c r="S14" s="35">
        <v>0</v>
      </c>
      <c r="T14" s="80">
        <v>100</v>
      </c>
      <c r="U14" s="77">
        <v>0</v>
      </c>
      <c r="V14" s="77">
        <v>0</v>
      </c>
      <c r="W14" s="81">
        <v>0</v>
      </c>
      <c r="X14" s="50">
        <v>1</v>
      </c>
      <c r="Y14" s="65" t="s">
        <v>266</v>
      </c>
    </row>
    <row r="15" spans="1:631" x14ac:dyDescent="0.25">
      <c r="A15" s="102" t="s">
        <v>4</v>
      </c>
      <c r="B15" s="102" t="s">
        <v>261</v>
      </c>
      <c r="C15" s="103" t="s">
        <v>136</v>
      </c>
      <c r="D15" s="148">
        <v>43151</v>
      </c>
      <c r="E15" s="94">
        <v>300</v>
      </c>
      <c r="F15" s="92">
        <v>26</v>
      </c>
      <c r="G15" s="92">
        <v>22</v>
      </c>
      <c r="H15" s="92">
        <v>27</v>
      </c>
      <c r="I15" s="92">
        <f t="shared" si="0"/>
        <v>25</v>
      </c>
      <c r="J15" s="93">
        <f t="shared" si="1"/>
        <v>7500</v>
      </c>
      <c r="K15" s="70">
        <v>10</v>
      </c>
      <c r="L15" s="35">
        <v>10</v>
      </c>
      <c r="M15" s="35">
        <v>10</v>
      </c>
      <c r="N15" s="35">
        <v>70</v>
      </c>
      <c r="O15" s="35">
        <v>0</v>
      </c>
      <c r="P15" s="70">
        <v>10</v>
      </c>
      <c r="Q15" s="35">
        <v>0</v>
      </c>
      <c r="R15" s="35">
        <v>90</v>
      </c>
      <c r="S15" s="35">
        <v>0</v>
      </c>
      <c r="T15" s="80">
        <v>100</v>
      </c>
      <c r="U15" s="77">
        <v>0</v>
      </c>
      <c r="V15" s="77">
        <v>0</v>
      </c>
      <c r="W15" s="81">
        <v>0</v>
      </c>
      <c r="X15" s="50">
        <v>1</v>
      </c>
      <c r="Y15" s="65" t="s">
        <v>266</v>
      </c>
    </row>
    <row r="16" spans="1:631" x14ac:dyDescent="0.25">
      <c r="A16" s="102" t="s">
        <v>4</v>
      </c>
      <c r="B16" s="102" t="s">
        <v>261</v>
      </c>
      <c r="C16" s="103" t="s">
        <v>131</v>
      </c>
      <c r="D16" s="148">
        <v>43151</v>
      </c>
      <c r="E16" s="94">
        <v>300</v>
      </c>
      <c r="F16" s="92">
        <v>22</v>
      </c>
      <c r="G16" s="92">
        <v>31</v>
      </c>
      <c r="H16" s="92">
        <v>28</v>
      </c>
      <c r="I16" s="92">
        <f t="shared" si="0"/>
        <v>27</v>
      </c>
      <c r="J16" s="93">
        <f t="shared" si="1"/>
        <v>8100</v>
      </c>
      <c r="K16" s="70">
        <v>10</v>
      </c>
      <c r="L16" s="35">
        <v>10</v>
      </c>
      <c r="M16" s="35">
        <v>20</v>
      </c>
      <c r="N16" s="35">
        <v>60</v>
      </c>
      <c r="O16" s="35">
        <v>0</v>
      </c>
      <c r="P16" s="70">
        <v>10</v>
      </c>
      <c r="Q16" s="35">
        <v>0</v>
      </c>
      <c r="R16" s="35">
        <v>90</v>
      </c>
      <c r="S16" s="35">
        <v>0</v>
      </c>
      <c r="T16" s="80">
        <v>80</v>
      </c>
      <c r="U16" s="77">
        <v>0</v>
      </c>
      <c r="V16" s="77">
        <v>0</v>
      </c>
      <c r="W16" s="81">
        <v>20</v>
      </c>
      <c r="X16" s="50">
        <v>1</v>
      </c>
      <c r="Y16" s="65" t="s">
        <v>266</v>
      </c>
    </row>
    <row r="17" spans="1:25" x14ac:dyDescent="0.25">
      <c r="A17" s="102" t="s">
        <v>4</v>
      </c>
      <c r="B17" s="102" t="s">
        <v>261</v>
      </c>
      <c r="C17" s="103" t="s">
        <v>110</v>
      </c>
      <c r="D17" s="148">
        <v>43151</v>
      </c>
      <c r="E17" s="94">
        <v>300</v>
      </c>
      <c r="F17" s="92">
        <v>29</v>
      </c>
      <c r="G17" s="92">
        <v>62</v>
      </c>
      <c r="H17" s="92">
        <v>22</v>
      </c>
      <c r="I17" s="92">
        <f t="shared" si="0"/>
        <v>37.666666666666664</v>
      </c>
      <c r="J17" s="93">
        <f t="shared" si="1"/>
        <v>11300</v>
      </c>
      <c r="K17" s="70">
        <v>10</v>
      </c>
      <c r="L17" s="35">
        <v>20</v>
      </c>
      <c r="M17" s="35">
        <v>30</v>
      </c>
      <c r="N17" s="35">
        <v>40</v>
      </c>
      <c r="O17" s="35">
        <v>0</v>
      </c>
      <c r="P17" s="70">
        <v>20</v>
      </c>
      <c r="Q17" s="35">
        <v>0</v>
      </c>
      <c r="R17" s="35">
        <v>80</v>
      </c>
      <c r="S17" s="35">
        <v>0</v>
      </c>
      <c r="T17" s="80">
        <v>0</v>
      </c>
      <c r="U17" s="77">
        <v>0</v>
      </c>
      <c r="V17" s="77">
        <v>0</v>
      </c>
      <c r="W17" s="81">
        <v>100</v>
      </c>
      <c r="X17" s="50">
        <v>1</v>
      </c>
      <c r="Y17" s="65" t="s">
        <v>266</v>
      </c>
    </row>
    <row r="18" spans="1:25" x14ac:dyDescent="0.25">
      <c r="A18" s="102" t="s">
        <v>154</v>
      </c>
      <c r="B18" s="102" t="s">
        <v>262</v>
      </c>
      <c r="C18" s="102" t="s">
        <v>179</v>
      </c>
      <c r="D18" s="149">
        <v>43306</v>
      </c>
      <c r="E18" s="89">
        <v>300</v>
      </c>
      <c r="F18" s="92">
        <v>5.33</v>
      </c>
      <c r="G18" s="92">
        <v>6.1</v>
      </c>
      <c r="H18" s="92">
        <v>6.58</v>
      </c>
      <c r="I18" s="92">
        <f t="shared" si="0"/>
        <v>6.003333333333333</v>
      </c>
      <c r="J18" s="93">
        <f t="shared" si="1"/>
        <v>1801</v>
      </c>
      <c r="K18" s="71">
        <v>100</v>
      </c>
      <c r="L18" s="72">
        <v>0</v>
      </c>
      <c r="M18" s="72">
        <v>0</v>
      </c>
      <c r="N18" s="72">
        <v>0</v>
      </c>
      <c r="O18" s="72">
        <v>0</v>
      </c>
      <c r="P18" s="71">
        <v>0</v>
      </c>
      <c r="Q18" s="72">
        <v>80</v>
      </c>
      <c r="R18" s="72">
        <v>20</v>
      </c>
      <c r="S18" s="72">
        <v>0</v>
      </c>
      <c r="T18" s="82">
        <v>50</v>
      </c>
      <c r="U18" s="83">
        <v>0</v>
      </c>
      <c r="V18" s="83">
        <v>0</v>
      </c>
      <c r="W18" s="84">
        <v>50</v>
      </c>
      <c r="X18" s="85">
        <v>1</v>
      </c>
      <c r="Y18" s="65" t="s">
        <v>266</v>
      </c>
    </row>
    <row r="19" spans="1:25" x14ac:dyDescent="0.25">
      <c r="A19" s="102" t="s">
        <v>154</v>
      </c>
      <c r="B19" s="102" t="s">
        <v>261</v>
      </c>
      <c r="C19" s="102" t="s">
        <v>168</v>
      </c>
      <c r="D19" s="148">
        <v>43059</v>
      </c>
      <c r="E19" s="94">
        <v>300</v>
      </c>
      <c r="F19" s="92">
        <v>14.1</v>
      </c>
      <c r="G19" s="92">
        <v>14.1</v>
      </c>
      <c r="H19" s="92">
        <v>14.1</v>
      </c>
      <c r="I19" s="92">
        <f t="shared" si="0"/>
        <v>14.1</v>
      </c>
      <c r="J19" s="93">
        <f t="shared" si="1"/>
        <v>4230</v>
      </c>
      <c r="K19" s="70">
        <v>0</v>
      </c>
      <c r="L19" s="35">
        <v>0</v>
      </c>
      <c r="M19" s="35">
        <v>0</v>
      </c>
      <c r="N19" s="35">
        <v>100</v>
      </c>
      <c r="O19" s="35">
        <v>0</v>
      </c>
      <c r="P19" s="70">
        <v>0</v>
      </c>
      <c r="Q19" s="35">
        <v>0</v>
      </c>
      <c r="R19" s="35">
        <v>0</v>
      </c>
      <c r="S19" s="35">
        <v>100</v>
      </c>
      <c r="T19" s="80">
        <v>0</v>
      </c>
      <c r="U19" s="77">
        <v>0</v>
      </c>
      <c r="V19" s="77">
        <v>0</v>
      </c>
      <c r="W19" s="81">
        <v>100</v>
      </c>
      <c r="X19" s="50">
        <v>1</v>
      </c>
      <c r="Y19" s="65" t="s">
        <v>266</v>
      </c>
    </row>
    <row r="20" spans="1:25" x14ac:dyDescent="0.25">
      <c r="A20" s="102" t="s">
        <v>154</v>
      </c>
      <c r="B20" s="102" t="s">
        <v>261</v>
      </c>
      <c r="C20" s="102" t="s">
        <v>164</v>
      </c>
      <c r="D20" s="148">
        <v>43164</v>
      </c>
      <c r="E20" s="94">
        <v>300</v>
      </c>
      <c r="F20" s="92">
        <v>37</v>
      </c>
      <c r="G20" s="92">
        <v>40</v>
      </c>
      <c r="H20" s="92">
        <v>48</v>
      </c>
      <c r="I20" s="92">
        <f t="shared" si="0"/>
        <v>41.666666666666664</v>
      </c>
      <c r="J20" s="93">
        <f t="shared" si="1"/>
        <v>12500</v>
      </c>
      <c r="K20" s="70">
        <v>10</v>
      </c>
      <c r="L20" s="35">
        <v>10</v>
      </c>
      <c r="M20" s="35">
        <v>40</v>
      </c>
      <c r="N20" s="35">
        <v>40</v>
      </c>
      <c r="O20" s="35">
        <v>0</v>
      </c>
      <c r="P20" s="70">
        <v>20</v>
      </c>
      <c r="Q20" s="35">
        <v>0</v>
      </c>
      <c r="R20" s="35">
        <v>0</v>
      </c>
      <c r="S20" s="35">
        <v>80</v>
      </c>
      <c r="T20" s="80">
        <v>0</v>
      </c>
      <c r="U20" s="77">
        <v>0</v>
      </c>
      <c r="V20" s="77">
        <v>0</v>
      </c>
      <c r="W20" s="81">
        <v>0</v>
      </c>
      <c r="X20" s="50">
        <v>1</v>
      </c>
      <c r="Y20" s="65" t="s">
        <v>266</v>
      </c>
    </row>
    <row r="21" spans="1:25" x14ac:dyDescent="0.25">
      <c r="A21" s="102" t="s">
        <v>42</v>
      </c>
      <c r="B21" s="96" t="s">
        <v>262</v>
      </c>
      <c r="C21" s="102" t="s">
        <v>58</v>
      </c>
      <c r="D21" s="147">
        <v>43336</v>
      </c>
      <c r="E21" s="89">
        <v>300</v>
      </c>
      <c r="F21" s="90">
        <v>55</v>
      </c>
      <c r="G21" s="90">
        <v>60</v>
      </c>
      <c r="H21" s="92">
        <v>50</v>
      </c>
      <c r="I21" s="92">
        <f t="shared" si="0"/>
        <v>55</v>
      </c>
      <c r="J21" s="93">
        <f t="shared" si="1"/>
        <v>16500</v>
      </c>
      <c r="K21" s="69">
        <v>10</v>
      </c>
      <c r="L21" s="35">
        <v>30</v>
      </c>
      <c r="M21" s="35">
        <v>10</v>
      </c>
      <c r="N21" s="35">
        <v>50</v>
      </c>
      <c r="O21" s="35">
        <v>0</v>
      </c>
      <c r="P21" s="69">
        <v>10</v>
      </c>
      <c r="Q21" s="35">
        <v>5</v>
      </c>
      <c r="R21" s="35">
        <v>85</v>
      </c>
      <c r="S21" s="35">
        <v>0</v>
      </c>
      <c r="T21" s="76">
        <v>40</v>
      </c>
      <c r="U21" s="77">
        <v>0</v>
      </c>
      <c r="V21" s="77">
        <v>20</v>
      </c>
      <c r="W21" s="78">
        <v>40</v>
      </c>
      <c r="X21" s="49">
        <v>1</v>
      </c>
      <c r="Y21" s="65" t="s">
        <v>266</v>
      </c>
    </row>
    <row r="22" spans="1:25" x14ac:dyDescent="0.25">
      <c r="A22" s="102" t="s">
        <v>42</v>
      </c>
      <c r="B22" s="96" t="s">
        <v>262</v>
      </c>
      <c r="C22" s="102" t="s">
        <v>85</v>
      </c>
      <c r="D22" s="147">
        <v>43356</v>
      </c>
      <c r="E22" s="89">
        <v>300</v>
      </c>
      <c r="F22" s="66">
        <v>65</v>
      </c>
      <c r="G22" s="66">
        <v>65</v>
      </c>
      <c r="H22" s="66">
        <v>65</v>
      </c>
      <c r="I22" s="92">
        <f t="shared" si="0"/>
        <v>65</v>
      </c>
      <c r="J22" s="93">
        <f t="shared" si="1"/>
        <v>19500</v>
      </c>
      <c r="K22" s="69">
        <v>0</v>
      </c>
      <c r="L22" s="35">
        <v>0</v>
      </c>
      <c r="M22" s="35">
        <v>0</v>
      </c>
      <c r="N22" s="35">
        <v>0</v>
      </c>
      <c r="O22" s="35">
        <v>100</v>
      </c>
      <c r="P22" s="69">
        <v>0</v>
      </c>
      <c r="Q22" s="35">
        <v>20</v>
      </c>
      <c r="R22" s="35">
        <v>40</v>
      </c>
      <c r="S22" s="35">
        <v>40</v>
      </c>
      <c r="T22" s="76">
        <v>0</v>
      </c>
      <c r="U22" s="77">
        <v>0</v>
      </c>
      <c r="V22" s="77">
        <v>0</v>
      </c>
      <c r="W22" s="78">
        <v>100</v>
      </c>
      <c r="X22" s="49">
        <v>1</v>
      </c>
      <c r="Y22" s="65" t="s">
        <v>266</v>
      </c>
    </row>
    <row r="23" spans="1:25" x14ac:dyDescent="0.25">
      <c r="A23" s="102" t="s">
        <v>42</v>
      </c>
      <c r="B23" s="96" t="s">
        <v>262</v>
      </c>
      <c r="C23" s="102" t="s">
        <v>76</v>
      </c>
      <c r="D23" s="147">
        <v>43356</v>
      </c>
      <c r="E23" s="89">
        <v>300</v>
      </c>
      <c r="F23" s="66">
        <v>32</v>
      </c>
      <c r="G23" s="66">
        <v>32</v>
      </c>
      <c r="H23" s="66">
        <v>32</v>
      </c>
      <c r="I23" s="92">
        <f t="shared" si="0"/>
        <v>32</v>
      </c>
      <c r="J23" s="93">
        <f t="shared" si="1"/>
        <v>9600</v>
      </c>
      <c r="K23" s="69">
        <v>0</v>
      </c>
      <c r="L23" s="35">
        <v>0</v>
      </c>
      <c r="M23" s="35">
        <v>0</v>
      </c>
      <c r="N23" s="35">
        <v>0</v>
      </c>
      <c r="O23" s="35">
        <v>100</v>
      </c>
      <c r="P23" s="69">
        <v>0</v>
      </c>
      <c r="Q23" s="35">
        <v>0</v>
      </c>
      <c r="R23" s="35">
        <v>10</v>
      </c>
      <c r="S23" s="35">
        <v>90</v>
      </c>
      <c r="T23" s="76">
        <v>80</v>
      </c>
      <c r="U23" s="77">
        <v>0</v>
      </c>
      <c r="V23" s="77">
        <v>0</v>
      </c>
      <c r="W23" s="78">
        <v>20</v>
      </c>
      <c r="X23" s="49">
        <v>1</v>
      </c>
      <c r="Y23" s="65" t="s">
        <v>266</v>
      </c>
    </row>
    <row r="24" spans="1:25" x14ac:dyDescent="0.25">
      <c r="A24" s="102" t="s">
        <v>42</v>
      </c>
      <c r="B24" s="96" t="s">
        <v>262</v>
      </c>
      <c r="C24" s="102" t="s">
        <v>69</v>
      </c>
      <c r="D24" s="147">
        <v>43356</v>
      </c>
      <c r="E24" s="89">
        <v>300</v>
      </c>
      <c r="F24" s="90">
        <v>30</v>
      </c>
      <c r="G24" s="90">
        <v>28</v>
      </c>
      <c r="H24" s="92">
        <v>30</v>
      </c>
      <c r="I24" s="92">
        <f t="shared" si="0"/>
        <v>29.333333333333332</v>
      </c>
      <c r="J24" s="93">
        <f t="shared" si="1"/>
        <v>8800</v>
      </c>
      <c r="K24" s="69">
        <v>80</v>
      </c>
      <c r="L24" s="35">
        <v>5</v>
      </c>
      <c r="M24" s="35">
        <v>15</v>
      </c>
      <c r="N24" s="35">
        <v>0</v>
      </c>
      <c r="O24" s="35">
        <v>0</v>
      </c>
      <c r="P24" s="69">
        <v>0</v>
      </c>
      <c r="Q24" s="35">
        <v>0</v>
      </c>
      <c r="R24" s="35">
        <v>0</v>
      </c>
      <c r="S24" s="35">
        <v>100</v>
      </c>
      <c r="T24" s="76">
        <v>100</v>
      </c>
      <c r="U24" s="77">
        <v>0</v>
      </c>
      <c r="V24" s="77">
        <v>0</v>
      </c>
      <c r="W24" s="78">
        <v>0</v>
      </c>
      <c r="X24" s="49">
        <v>1</v>
      </c>
      <c r="Y24" s="65" t="s">
        <v>266</v>
      </c>
    </row>
    <row r="25" spans="1:25" x14ac:dyDescent="0.25">
      <c r="A25" s="102" t="s">
        <v>42</v>
      </c>
      <c r="B25" s="96" t="s">
        <v>262</v>
      </c>
      <c r="C25" s="102" t="s">
        <v>65</v>
      </c>
      <c r="D25" s="147">
        <v>43356</v>
      </c>
      <c r="E25" s="89">
        <v>300</v>
      </c>
      <c r="F25" s="66">
        <v>35</v>
      </c>
      <c r="G25" s="66">
        <v>35</v>
      </c>
      <c r="H25" s="66">
        <v>35</v>
      </c>
      <c r="I25" s="92">
        <f t="shared" si="0"/>
        <v>35</v>
      </c>
      <c r="J25" s="93">
        <f t="shared" si="1"/>
        <v>10500</v>
      </c>
      <c r="K25" s="69">
        <v>0</v>
      </c>
      <c r="L25" s="35">
        <v>0</v>
      </c>
      <c r="M25" s="35">
        <v>0</v>
      </c>
      <c r="N25" s="35">
        <v>0</v>
      </c>
      <c r="O25" s="35">
        <v>100</v>
      </c>
      <c r="P25" s="69">
        <v>0</v>
      </c>
      <c r="Q25" s="35">
        <v>0</v>
      </c>
      <c r="R25" s="35">
        <v>10</v>
      </c>
      <c r="S25" s="35">
        <v>90</v>
      </c>
      <c r="T25" s="76">
        <v>80</v>
      </c>
      <c r="U25" s="77">
        <v>0</v>
      </c>
      <c r="V25" s="77">
        <v>0</v>
      </c>
      <c r="W25" s="78">
        <v>20</v>
      </c>
      <c r="X25" s="49">
        <v>1</v>
      </c>
      <c r="Y25" s="65" t="s">
        <v>266</v>
      </c>
    </row>
    <row r="26" spans="1:25" x14ac:dyDescent="0.25">
      <c r="A26" s="102" t="s">
        <v>42</v>
      </c>
      <c r="B26" s="96" t="s">
        <v>262</v>
      </c>
      <c r="C26" s="102" t="s">
        <v>63</v>
      </c>
      <c r="D26" s="147">
        <v>43292</v>
      </c>
      <c r="E26" s="89">
        <v>300</v>
      </c>
      <c r="F26" s="90">
        <v>18</v>
      </c>
      <c r="G26" s="90">
        <v>18</v>
      </c>
      <c r="H26" s="92">
        <v>16</v>
      </c>
      <c r="I26" s="92">
        <f t="shared" si="0"/>
        <v>17.333333333333332</v>
      </c>
      <c r="J26" s="93">
        <f t="shared" si="1"/>
        <v>5200</v>
      </c>
      <c r="K26" s="69">
        <v>0</v>
      </c>
      <c r="L26" s="35">
        <v>40</v>
      </c>
      <c r="M26" s="35">
        <v>10</v>
      </c>
      <c r="N26" s="35">
        <v>45</v>
      </c>
      <c r="O26" s="35">
        <v>5</v>
      </c>
      <c r="P26" s="69">
        <v>10</v>
      </c>
      <c r="Q26" s="35">
        <v>0</v>
      </c>
      <c r="R26" s="35">
        <v>90</v>
      </c>
      <c r="S26" s="35">
        <v>0</v>
      </c>
      <c r="T26" s="76">
        <v>0</v>
      </c>
      <c r="U26" s="77">
        <v>0</v>
      </c>
      <c r="V26" s="77">
        <v>0</v>
      </c>
      <c r="W26" s="78">
        <v>100</v>
      </c>
      <c r="X26" s="49">
        <v>1</v>
      </c>
      <c r="Y26" s="65" t="s">
        <v>266</v>
      </c>
    </row>
    <row r="27" spans="1:25" x14ac:dyDescent="0.25">
      <c r="A27" s="102" t="s">
        <v>42</v>
      </c>
      <c r="B27" s="96" t="s">
        <v>262</v>
      </c>
      <c r="C27" s="102" t="s">
        <v>60</v>
      </c>
      <c r="D27" s="147">
        <v>43290</v>
      </c>
      <c r="E27" s="89">
        <v>300</v>
      </c>
      <c r="F27" s="90">
        <v>25</v>
      </c>
      <c r="G27" s="90">
        <v>30</v>
      </c>
      <c r="H27" s="92">
        <v>22</v>
      </c>
      <c r="I27" s="92">
        <f t="shared" si="0"/>
        <v>25.666666666666668</v>
      </c>
      <c r="J27" s="93">
        <f t="shared" si="1"/>
        <v>7700</v>
      </c>
      <c r="K27" s="69">
        <v>65</v>
      </c>
      <c r="L27" s="35">
        <v>0</v>
      </c>
      <c r="M27" s="35">
        <v>0</v>
      </c>
      <c r="N27" s="35">
        <v>30</v>
      </c>
      <c r="O27" s="35">
        <v>5</v>
      </c>
      <c r="P27" s="69">
        <v>0</v>
      </c>
      <c r="Q27" s="35">
        <v>90</v>
      </c>
      <c r="R27" s="35">
        <v>10</v>
      </c>
      <c r="S27" s="35">
        <v>0</v>
      </c>
      <c r="T27" s="76">
        <v>50</v>
      </c>
      <c r="U27" s="77">
        <v>0</v>
      </c>
      <c r="V27" s="77">
        <v>0</v>
      </c>
      <c r="W27" s="78">
        <v>50</v>
      </c>
      <c r="X27" s="49">
        <v>1</v>
      </c>
      <c r="Y27" s="65" t="s">
        <v>266</v>
      </c>
    </row>
    <row r="28" spans="1:25" x14ac:dyDescent="0.25">
      <c r="A28" s="102" t="s">
        <v>42</v>
      </c>
      <c r="B28" s="96" t="s">
        <v>262</v>
      </c>
      <c r="C28" s="102" t="s">
        <v>50</v>
      </c>
      <c r="D28" s="147">
        <v>43291</v>
      </c>
      <c r="E28" s="89">
        <v>300</v>
      </c>
      <c r="F28" s="90">
        <v>50</v>
      </c>
      <c r="G28" s="90">
        <v>50</v>
      </c>
      <c r="H28" s="92">
        <v>50</v>
      </c>
      <c r="I28" s="92">
        <f t="shared" si="0"/>
        <v>50</v>
      </c>
      <c r="J28" s="93">
        <f t="shared" si="1"/>
        <v>15000</v>
      </c>
      <c r="K28" s="69">
        <v>10</v>
      </c>
      <c r="L28" s="35">
        <v>0</v>
      </c>
      <c r="M28" s="35">
        <v>0</v>
      </c>
      <c r="N28" s="35">
        <v>0</v>
      </c>
      <c r="O28" s="35">
        <v>90</v>
      </c>
      <c r="P28" s="69">
        <v>0</v>
      </c>
      <c r="Q28" s="35">
        <v>15</v>
      </c>
      <c r="R28" s="35">
        <v>85</v>
      </c>
      <c r="S28" s="35">
        <v>0</v>
      </c>
      <c r="T28" s="76">
        <v>50</v>
      </c>
      <c r="U28" s="77">
        <v>0</v>
      </c>
      <c r="V28" s="77">
        <v>0</v>
      </c>
      <c r="W28" s="78">
        <v>50</v>
      </c>
      <c r="X28" s="49">
        <v>1</v>
      </c>
      <c r="Y28" s="65" t="s">
        <v>266</v>
      </c>
    </row>
    <row r="29" spans="1:25" x14ac:dyDescent="0.25">
      <c r="A29" s="102" t="s">
        <v>42</v>
      </c>
      <c r="B29" s="96" t="s">
        <v>262</v>
      </c>
      <c r="C29" s="102" t="s">
        <v>48</v>
      </c>
      <c r="D29" s="147">
        <v>43356</v>
      </c>
      <c r="E29" s="89">
        <v>300</v>
      </c>
      <c r="F29" s="66">
        <v>45</v>
      </c>
      <c r="G29" s="66">
        <v>45</v>
      </c>
      <c r="H29" s="66">
        <v>45</v>
      </c>
      <c r="I29" s="92">
        <f t="shared" si="0"/>
        <v>45</v>
      </c>
      <c r="J29" s="93">
        <f t="shared" si="1"/>
        <v>13500</v>
      </c>
      <c r="K29" s="69">
        <v>0</v>
      </c>
      <c r="L29" s="35">
        <v>0</v>
      </c>
      <c r="M29" s="35">
        <v>0</v>
      </c>
      <c r="N29" s="35">
        <v>0</v>
      </c>
      <c r="O29" s="35">
        <v>100</v>
      </c>
      <c r="P29" s="69">
        <v>0</v>
      </c>
      <c r="Q29" s="35">
        <v>5</v>
      </c>
      <c r="R29" s="35">
        <v>40</v>
      </c>
      <c r="S29" s="35">
        <v>55</v>
      </c>
      <c r="T29" s="76">
        <v>0</v>
      </c>
      <c r="U29" s="77">
        <v>0</v>
      </c>
      <c r="V29" s="77">
        <v>0</v>
      </c>
      <c r="W29" s="78">
        <v>100</v>
      </c>
      <c r="X29" s="49">
        <v>1</v>
      </c>
      <c r="Y29" s="65" t="s">
        <v>266</v>
      </c>
    </row>
    <row r="30" spans="1:25" x14ac:dyDescent="0.25">
      <c r="A30" s="102" t="s">
        <v>42</v>
      </c>
      <c r="B30" s="102" t="s">
        <v>262</v>
      </c>
      <c r="C30" s="102" t="s">
        <v>72</v>
      </c>
      <c r="D30" s="147">
        <v>43264</v>
      </c>
      <c r="E30" s="89">
        <v>600</v>
      </c>
      <c r="F30" s="66">
        <v>18</v>
      </c>
      <c r="G30" s="66">
        <v>20</v>
      </c>
      <c r="H30" s="66">
        <v>18</v>
      </c>
      <c r="I30" s="92">
        <f t="shared" si="0"/>
        <v>18.666666666666668</v>
      </c>
      <c r="J30" s="93">
        <f t="shared" si="1"/>
        <v>11200</v>
      </c>
      <c r="K30" s="69">
        <v>30</v>
      </c>
      <c r="L30" s="35">
        <v>0</v>
      </c>
      <c r="M30" s="35">
        <v>10</v>
      </c>
      <c r="N30" s="35">
        <v>0</v>
      </c>
      <c r="O30" s="35">
        <v>60</v>
      </c>
      <c r="P30" s="69">
        <v>0</v>
      </c>
      <c r="Q30" s="35">
        <v>5</v>
      </c>
      <c r="R30" s="35">
        <v>90</v>
      </c>
      <c r="S30" s="35">
        <v>5</v>
      </c>
      <c r="T30" s="76">
        <v>100</v>
      </c>
      <c r="U30" s="77">
        <v>0</v>
      </c>
      <c r="V30" s="77">
        <v>0</v>
      </c>
      <c r="W30" s="78">
        <v>0</v>
      </c>
      <c r="X30" s="49">
        <v>1</v>
      </c>
      <c r="Y30" s="65" t="s">
        <v>266</v>
      </c>
    </row>
    <row r="31" spans="1:25" x14ac:dyDescent="0.25">
      <c r="A31" s="102" t="s">
        <v>42</v>
      </c>
      <c r="B31" s="102" t="s">
        <v>261</v>
      </c>
      <c r="C31" s="102" t="s">
        <v>85</v>
      </c>
      <c r="D31" s="150">
        <v>43082</v>
      </c>
      <c r="E31" s="94">
        <v>300</v>
      </c>
      <c r="F31" s="92">
        <v>45</v>
      </c>
      <c r="G31" s="92">
        <v>45</v>
      </c>
      <c r="H31" s="92">
        <v>45</v>
      </c>
      <c r="I31" s="92">
        <f t="shared" si="0"/>
        <v>45</v>
      </c>
      <c r="J31" s="93">
        <f t="shared" si="1"/>
        <v>13500</v>
      </c>
      <c r="K31" s="70">
        <v>10</v>
      </c>
      <c r="L31" s="35">
        <v>0</v>
      </c>
      <c r="M31" s="35">
        <v>10</v>
      </c>
      <c r="N31" s="35">
        <v>90</v>
      </c>
      <c r="O31" s="35">
        <v>0</v>
      </c>
      <c r="P31" s="70">
        <v>10</v>
      </c>
      <c r="Q31" s="35">
        <v>0</v>
      </c>
      <c r="R31" s="35">
        <v>10</v>
      </c>
      <c r="S31" s="35">
        <v>80</v>
      </c>
      <c r="T31" s="80">
        <v>50</v>
      </c>
      <c r="U31" s="77">
        <v>0</v>
      </c>
      <c r="V31" s="77">
        <v>0</v>
      </c>
      <c r="W31" s="81">
        <v>50</v>
      </c>
      <c r="X31" s="50">
        <v>1</v>
      </c>
      <c r="Y31" s="65" t="s">
        <v>266</v>
      </c>
    </row>
    <row r="32" spans="1:25" x14ac:dyDescent="0.25">
      <c r="A32" s="102" t="s">
        <v>42</v>
      </c>
      <c r="B32" s="102" t="s">
        <v>261</v>
      </c>
      <c r="C32" s="102" t="s">
        <v>76</v>
      </c>
      <c r="D32" s="150">
        <v>43082</v>
      </c>
      <c r="E32" s="94">
        <v>300</v>
      </c>
      <c r="F32" s="92">
        <v>22</v>
      </c>
      <c r="G32" s="92">
        <v>22</v>
      </c>
      <c r="H32" s="92">
        <v>22</v>
      </c>
      <c r="I32" s="92">
        <f t="shared" si="0"/>
        <v>22</v>
      </c>
      <c r="J32" s="93">
        <f t="shared" si="1"/>
        <v>6600</v>
      </c>
      <c r="K32" s="70">
        <v>0</v>
      </c>
      <c r="L32" s="35">
        <v>0</v>
      </c>
      <c r="M32" s="35">
        <v>10</v>
      </c>
      <c r="N32" s="35">
        <v>90</v>
      </c>
      <c r="O32" s="35">
        <v>0</v>
      </c>
      <c r="P32" s="70">
        <v>10</v>
      </c>
      <c r="Q32" s="35">
        <v>0</v>
      </c>
      <c r="R32" s="35">
        <v>0</v>
      </c>
      <c r="S32" s="35">
        <v>90</v>
      </c>
      <c r="T32" s="80">
        <v>20</v>
      </c>
      <c r="U32" s="77">
        <v>0</v>
      </c>
      <c r="V32" s="77">
        <v>0</v>
      </c>
      <c r="W32" s="81">
        <v>80</v>
      </c>
      <c r="X32" s="50">
        <v>1</v>
      </c>
      <c r="Y32" s="65" t="s">
        <v>266</v>
      </c>
    </row>
    <row r="33" spans="1:25" x14ac:dyDescent="0.25">
      <c r="A33" s="102" t="s">
        <v>42</v>
      </c>
      <c r="B33" s="102" t="s">
        <v>261</v>
      </c>
      <c r="C33" s="102" t="s">
        <v>69</v>
      </c>
      <c r="D33" s="150">
        <v>43143</v>
      </c>
      <c r="E33" s="94">
        <v>300</v>
      </c>
      <c r="F33" s="92">
        <v>14</v>
      </c>
      <c r="G33" s="92">
        <v>12</v>
      </c>
      <c r="H33" s="92">
        <v>15</v>
      </c>
      <c r="I33" s="92">
        <f t="shared" si="0"/>
        <v>13.666666666666666</v>
      </c>
      <c r="J33" s="93">
        <f t="shared" si="1"/>
        <v>4100</v>
      </c>
      <c r="K33" s="70">
        <v>20</v>
      </c>
      <c r="L33" s="35">
        <v>20</v>
      </c>
      <c r="M33" s="35">
        <v>10</v>
      </c>
      <c r="N33" s="35">
        <v>50</v>
      </c>
      <c r="O33" s="35">
        <v>0</v>
      </c>
      <c r="P33" s="70">
        <v>5</v>
      </c>
      <c r="Q33" s="35">
        <v>10</v>
      </c>
      <c r="R33" s="35">
        <v>50</v>
      </c>
      <c r="S33" s="35">
        <v>35</v>
      </c>
      <c r="T33" s="80">
        <v>100</v>
      </c>
      <c r="U33" s="77">
        <v>0</v>
      </c>
      <c r="V33" s="77">
        <v>0</v>
      </c>
      <c r="W33" s="81">
        <v>0</v>
      </c>
      <c r="X33" s="50">
        <v>1</v>
      </c>
      <c r="Y33" s="65" t="s">
        <v>266</v>
      </c>
    </row>
    <row r="34" spans="1:25" x14ac:dyDescent="0.25">
      <c r="A34" s="102" t="s">
        <v>42</v>
      </c>
      <c r="B34" s="102" t="s">
        <v>261</v>
      </c>
      <c r="C34" s="102" t="s">
        <v>48</v>
      </c>
      <c r="D34" s="150">
        <v>43111</v>
      </c>
      <c r="E34" s="94">
        <v>300</v>
      </c>
      <c r="F34" s="92">
        <v>35</v>
      </c>
      <c r="G34" s="92">
        <v>35</v>
      </c>
      <c r="H34" s="92">
        <v>35</v>
      </c>
      <c r="I34" s="92">
        <f t="shared" si="0"/>
        <v>35</v>
      </c>
      <c r="J34" s="93">
        <f t="shared" si="1"/>
        <v>10500</v>
      </c>
      <c r="K34" s="70">
        <v>0</v>
      </c>
      <c r="L34" s="35">
        <v>0</v>
      </c>
      <c r="M34" s="35">
        <v>0</v>
      </c>
      <c r="N34" s="35">
        <v>100</v>
      </c>
      <c r="O34" s="35">
        <v>0</v>
      </c>
      <c r="P34" s="70">
        <v>0</v>
      </c>
      <c r="Q34" s="35">
        <v>0</v>
      </c>
      <c r="R34" s="35">
        <v>0</v>
      </c>
      <c r="S34" s="35">
        <v>100</v>
      </c>
      <c r="T34" s="80">
        <v>0</v>
      </c>
      <c r="U34" s="77">
        <v>0</v>
      </c>
      <c r="V34" s="77">
        <v>0</v>
      </c>
      <c r="W34" s="81">
        <v>100</v>
      </c>
      <c r="X34" s="50">
        <v>1</v>
      </c>
      <c r="Y34" s="65" t="s">
        <v>266</v>
      </c>
    </row>
    <row r="35" spans="1:25" x14ac:dyDescent="0.25">
      <c r="A35" s="102" t="s">
        <v>42</v>
      </c>
      <c r="B35" s="102" t="s">
        <v>261</v>
      </c>
      <c r="C35" s="102" t="s">
        <v>53</v>
      </c>
      <c r="D35" s="150">
        <v>43081</v>
      </c>
      <c r="E35" s="94">
        <v>300</v>
      </c>
      <c r="F35" s="92">
        <v>15</v>
      </c>
      <c r="G35" s="92">
        <v>15</v>
      </c>
      <c r="H35" s="92">
        <v>15</v>
      </c>
      <c r="I35" s="92">
        <f t="shared" ref="I35:I66" si="2">(F35+G35+H35)/3</f>
        <v>15</v>
      </c>
      <c r="J35" s="93">
        <f t="shared" si="1"/>
        <v>4500</v>
      </c>
      <c r="K35" s="70">
        <v>90</v>
      </c>
      <c r="L35" s="35">
        <v>0</v>
      </c>
      <c r="M35" s="35">
        <v>0</v>
      </c>
      <c r="N35" s="35">
        <v>10</v>
      </c>
      <c r="O35" s="35">
        <v>0</v>
      </c>
      <c r="P35" s="70">
        <v>0</v>
      </c>
      <c r="Q35" s="35">
        <v>80</v>
      </c>
      <c r="R35" s="35">
        <v>0</v>
      </c>
      <c r="S35" s="35">
        <v>20</v>
      </c>
      <c r="T35" s="80">
        <v>30</v>
      </c>
      <c r="U35" s="77">
        <v>50</v>
      </c>
      <c r="V35" s="77">
        <v>0</v>
      </c>
      <c r="W35" s="81">
        <v>20</v>
      </c>
      <c r="X35" s="50">
        <v>1</v>
      </c>
      <c r="Y35" s="65" t="s">
        <v>266</v>
      </c>
    </row>
    <row r="36" spans="1:25" x14ac:dyDescent="0.25">
      <c r="A36" s="102" t="s">
        <v>8</v>
      </c>
      <c r="B36" s="96" t="s">
        <v>262</v>
      </c>
      <c r="C36" s="102" t="s">
        <v>17</v>
      </c>
      <c r="D36" s="147">
        <v>43315</v>
      </c>
      <c r="E36" s="89">
        <v>300</v>
      </c>
      <c r="F36" s="91">
        <v>27.1</v>
      </c>
      <c r="G36" s="91">
        <v>34</v>
      </c>
      <c r="H36" s="92">
        <v>49.5</v>
      </c>
      <c r="I36" s="92">
        <f t="shared" si="2"/>
        <v>36.866666666666667</v>
      </c>
      <c r="J36" s="93">
        <f t="shared" si="1"/>
        <v>11060</v>
      </c>
      <c r="K36" s="69">
        <v>45</v>
      </c>
      <c r="L36" s="35">
        <v>5</v>
      </c>
      <c r="M36" s="35">
        <v>0</v>
      </c>
      <c r="N36" s="35">
        <v>35</v>
      </c>
      <c r="O36" s="35">
        <v>25</v>
      </c>
      <c r="P36" s="69">
        <v>0</v>
      </c>
      <c r="Q36" s="35">
        <v>10</v>
      </c>
      <c r="R36" s="35">
        <v>85</v>
      </c>
      <c r="S36" s="35">
        <v>5</v>
      </c>
      <c r="T36" s="76">
        <v>5</v>
      </c>
      <c r="U36" s="77">
        <v>0</v>
      </c>
      <c r="V36" s="77">
        <v>95</v>
      </c>
      <c r="W36" s="78">
        <v>0</v>
      </c>
      <c r="X36" s="49">
        <v>1</v>
      </c>
      <c r="Y36" s="65" t="s">
        <v>266</v>
      </c>
    </row>
    <row r="37" spans="1:25" x14ac:dyDescent="0.25">
      <c r="A37" s="102" t="s">
        <v>8</v>
      </c>
      <c r="B37" s="102" t="s">
        <v>261</v>
      </c>
      <c r="C37" s="102" t="s">
        <v>39</v>
      </c>
      <c r="D37" s="148">
        <v>43131</v>
      </c>
      <c r="E37" s="89">
        <v>300</v>
      </c>
      <c r="F37" s="92">
        <v>4.9000000000000004</v>
      </c>
      <c r="G37" s="92">
        <v>4.9000000000000004</v>
      </c>
      <c r="H37" s="92">
        <v>4.9000000000000004</v>
      </c>
      <c r="I37" s="92">
        <f t="shared" si="2"/>
        <v>4.9000000000000004</v>
      </c>
      <c r="J37" s="93">
        <f t="shared" si="1"/>
        <v>1470</v>
      </c>
      <c r="K37" s="70">
        <v>0</v>
      </c>
      <c r="L37" s="35">
        <v>5</v>
      </c>
      <c r="M37" s="35">
        <v>0</v>
      </c>
      <c r="N37" s="35">
        <v>95</v>
      </c>
      <c r="O37" s="35">
        <v>0</v>
      </c>
      <c r="P37" s="70">
        <v>0</v>
      </c>
      <c r="Q37" s="35">
        <v>65</v>
      </c>
      <c r="R37" s="35">
        <v>35</v>
      </c>
      <c r="S37" s="35">
        <v>0</v>
      </c>
      <c r="T37" s="80">
        <v>90</v>
      </c>
      <c r="U37" s="77">
        <v>0</v>
      </c>
      <c r="V37" s="77">
        <v>0</v>
      </c>
      <c r="W37" s="81">
        <v>10</v>
      </c>
      <c r="X37" s="50">
        <v>1</v>
      </c>
      <c r="Y37" s="65" t="s">
        <v>266</v>
      </c>
    </row>
    <row r="38" spans="1:25" x14ac:dyDescent="0.25">
      <c r="A38" s="102" t="s">
        <v>8</v>
      </c>
      <c r="B38" s="102" t="s">
        <v>261</v>
      </c>
      <c r="C38" s="102" t="s">
        <v>37</v>
      </c>
      <c r="D38" s="148">
        <v>43119</v>
      </c>
      <c r="E38" s="89">
        <v>300</v>
      </c>
      <c r="F38" s="92">
        <v>16.3</v>
      </c>
      <c r="G38" s="92">
        <v>13</v>
      </c>
      <c r="H38" s="92">
        <v>13.9</v>
      </c>
      <c r="I38" s="92">
        <f t="shared" si="2"/>
        <v>14.4</v>
      </c>
      <c r="J38" s="93">
        <f t="shared" si="1"/>
        <v>4320</v>
      </c>
      <c r="K38" s="70">
        <v>75</v>
      </c>
      <c r="L38" s="35">
        <v>5</v>
      </c>
      <c r="M38" s="35">
        <v>5</v>
      </c>
      <c r="N38" s="35">
        <v>15</v>
      </c>
      <c r="O38" s="35">
        <v>0</v>
      </c>
      <c r="P38" s="70">
        <v>5</v>
      </c>
      <c r="Q38" s="35">
        <v>20</v>
      </c>
      <c r="R38" s="35">
        <v>75</v>
      </c>
      <c r="S38" s="35">
        <v>0</v>
      </c>
      <c r="T38" s="80">
        <v>100</v>
      </c>
      <c r="U38" s="77">
        <v>0</v>
      </c>
      <c r="V38" s="77">
        <v>0</v>
      </c>
      <c r="W38" s="81">
        <v>0</v>
      </c>
      <c r="X38" s="50">
        <v>1</v>
      </c>
      <c r="Y38" s="65" t="s">
        <v>266</v>
      </c>
    </row>
    <row r="39" spans="1:25" x14ac:dyDescent="0.25">
      <c r="A39" s="102" t="s">
        <v>8</v>
      </c>
      <c r="B39" s="102" t="s">
        <v>261</v>
      </c>
      <c r="C39" s="102" t="s">
        <v>26</v>
      </c>
      <c r="D39" s="148">
        <v>43131</v>
      </c>
      <c r="E39" s="89">
        <v>300</v>
      </c>
      <c r="F39" s="92">
        <v>12.6</v>
      </c>
      <c r="G39" s="92">
        <v>13.8</v>
      </c>
      <c r="H39" s="92">
        <v>11.5</v>
      </c>
      <c r="I39" s="92">
        <f t="shared" si="2"/>
        <v>12.633333333333333</v>
      </c>
      <c r="J39" s="93">
        <f t="shared" si="1"/>
        <v>3790</v>
      </c>
      <c r="K39" s="70">
        <v>5</v>
      </c>
      <c r="L39" s="35">
        <v>20</v>
      </c>
      <c r="M39" s="35">
        <v>10</v>
      </c>
      <c r="N39" s="35">
        <v>65</v>
      </c>
      <c r="O39" s="35">
        <v>0</v>
      </c>
      <c r="P39" s="70">
        <v>10</v>
      </c>
      <c r="Q39" s="35">
        <v>0</v>
      </c>
      <c r="R39" s="35">
        <v>90</v>
      </c>
      <c r="S39" s="35">
        <v>0</v>
      </c>
      <c r="T39" s="80">
        <v>100</v>
      </c>
      <c r="U39" s="77">
        <v>0</v>
      </c>
      <c r="V39" s="77">
        <v>0</v>
      </c>
      <c r="W39" s="81">
        <v>0</v>
      </c>
      <c r="X39" s="50">
        <v>1</v>
      </c>
      <c r="Y39" s="65" t="s">
        <v>266</v>
      </c>
    </row>
    <row r="40" spans="1:25" x14ac:dyDescent="0.25">
      <c r="A40" s="102" t="s">
        <v>8</v>
      </c>
      <c r="B40" s="102" t="s">
        <v>261</v>
      </c>
      <c r="C40" s="102" t="s">
        <v>22</v>
      </c>
      <c r="D40" s="148">
        <v>43126</v>
      </c>
      <c r="E40" s="89">
        <v>300</v>
      </c>
      <c r="F40" s="92">
        <v>6.4</v>
      </c>
      <c r="G40" s="92">
        <v>5.6</v>
      </c>
      <c r="H40" s="92">
        <v>10.7</v>
      </c>
      <c r="I40" s="92">
        <f t="shared" si="2"/>
        <v>7.5666666666666664</v>
      </c>
      <c r="J40" s="93">
        <f t="shared" si="1"/>
        <v>2270</v>
      </c>
      <c r="K40" s="70">
        <v>65</v>
      </c>
      <c r="L40" s="35">
        <v>10</v>
      </c>
      <c r="M40" s="35">
        <v>5</v>
      </c>
      <c r="N40" s="35">
        <v>20</v>
      </c>
      <c r="O40" s="35">
        <v>0</v>
      </c>
      <c r="P40" s="70">
        <v>5</v>
      </c>
      <c r="Q40" s="35">
        <v>65</v>
      </c>
      <c r="R40" s="35">
        <v>5</v>
      </c>
      <c r="S40" s="35">
        <v>25</v>
      </c>
      <c r="T40" s="80">
        <v>100</v>
      </c>
      <c r="U40" s="77">
        <v>0</v>
      </c>
      <c r="V40" s="77">
        <v>0</v>
      </c>
      <c r="W40" s="81">
        <v>0</v>
      </c>
      <c r="X40" s="50">
        <v>1</v>
      </c>
      <c r="Y40" s="65" t="s">
        <v>266</v>
      </c>
    </row>
    <row r="41" spans="1:25" x14ac:dyDescent="0.25">
      <c r="A41" s="102" t="s">
        <v>8</v>
      </c>
      <c r="B41" s="102" t="s">
        <v>261</v>
      </c>
      <c r="C41" s="102" t="s">
        <v>21</v>
      </c>
      <c r="D41" s="148">
        <v>43110</v>
      </c>
      <c r="E41" s="89">
        <v>300</v>
      </c>
      <c r="F41" s="92">
        <v>41.21</v>
      </c>
      <c r="G41" s="92">
        <v>36.4</v>
      </c>
      <c r="H41" s="92">
        <v>37</v>
      </c>
      <c r="I41" s="92">
        <f t="shared" si="2"/>
        <v>38.203333333333333</v>
      </c>
      <c r="J41" s="93">
        <f t="shared" si="1"/>
        <v>11461</v>
      </c>
      <c r="K41" s="70">
        <v>25</v>
      </c>
      <c r="L41" s="35">
        <v>50</v>
      </c>
      <c r="M41" s="35">
        <v>15</v>
      </c>
      <c r="N41" s="35">
        <v>10</v>
      </c>
      <c r="O41" s="35">
        <v>0</v>
      </c>
      <c r="P41" s="70">
        <v>5</v>
      </c>
      <c r="Q41" s="35">
        <v>10</v>
      </c>
      <c r="R41" s="35">
        <v>85</v>
      </c>
      <c r="S41" s="35">
        <v>0</v>
      </c>
      <c r="T41" s="80">
        <v>90</v>
      </c>
      <c r="U41" s="77">
        <v>0</v>
      </c>
      <c r="V41" s="77">
        <v>0</v>
      </c>
      <c r="W41" s="81">
        <v>10</v>
      </c>
      <c r="X41" s="50">
        <v>1</v>
      </c>
      <c r="Y41" s="65" t="s">
        <v>266</v>
      </c>
    </row>
    <row r="42" spans="1:25" x14ac:dyDescent="0.25">
      <c r="A42" s="102" t="s">
        <v>8</v>
      </c>
      <c r="B42" s="102" t="s">
        <v>261</v>
      </c>
      <c r="C42" s="102" t="s">
        <v>10</v>
      </c>
      <c r="D42" s="148">
        <v>43185</v>
      </c>
      <c r="E42" s="89">
        <v>300</v>
      </c>
      <c r="F42" s="92">
        <v>27.4</v>
      </c>
      <c r="G42" s="92">
        <v>28.5</v>
      </c>
      <c r="H42" s="92">
        <v>47.6</v>
      </c>
      <c r="I42" s="92">
        <f t="shared" si="2"/>
        <v>34.5</v>
      </c>
      <c r="J42" s="93">
        <f t="shared" si="1"/>
        <v>10350</v>
      </c>
      <c r="K42" s="70">
        <v>25</v>
      </c>
      <c r="L42" s="35">
        <v>0</v>
      </c>
      <c r="M42" s="35">
        <v>5</v>
      </c>
      <c r="N42" s="35">
        <v>70</v>
      </c>
      <c r="O42" s="35">
        <v>0</v>
      </c>
      <c r="P42" s="70">
        <v>5</v>
      </c>
      <c r="Q42" s="35">
        <v>5</v>
      </c>
      <c r="R42" s="35">
        <v>90</v>
      </c>
      <c r="S42" s="35">
        <v>0</v>
      </c>
      <c r="T42" s="80">
        <v>100</v>
      </c>
      <c r="U42" s="77">
        <v>0</v>
      </c>
      <c r="V42" s="77">
        <v>0</v>
      </c>
      <c r="W42" s="81">
        <v>0</v>
      </c>
      <c r="X42" s="50">
        <v>1</v>
      </c>
      <c r="Y42" s="65" t="s">
        <v>266</v>
      </c>
    </row>
    <row r="43" spans="1:25" x14ac:dyDescent="0.25">
      <c r="A43" s="102" t="s">
        <v>8</v>
      </c>
      <c r="B43" s="102" t="s">
        <v>261</v>
      </c>
      <c r="C43" s="102" t="s">
        <v>14</v>
      </c>
      <c r="D43" s="148">
        <v>43130</v>
      </c>
      <c r="E43" s="89">
        <v>300</v>
      </c>
      <c r="F43" s="92">
        <v>4.5999999999999996</v>
      </c>
      <c r="G43" s="92">
        <v>4.5999999999999996</v>
      </c>
      <c r="H43" s="92">
        <v>4.5999999999999996</v>
      </c>
      <c r="I43" s="92">
        <f t="shared" si="2"/>
        <v>4.5999999999999996</v>
      </c>
      <c r="J43" s="93">
        <f t="shared" si="1"/>
        <v>1380</v>
      </c>
      <c r="K43" s="70">
        <v>5</v>
      </c>
      <c r="L43" s="35">
        <v>0</v>
      </c>
      <c r="M43" s="35">
        <v>0</v>
      </c>
      <c r="N43" s="35">
        <v>95</v>
      </c>
      <c r="O43" s="35">
        <v>0</v>
      </c>
      <c r="P43" s="70">
        <v>0</v>
      </c>
      <c r="Q43" s="35">
        <v>5</v>
      </c>
      <c r="R43" s="35">
        <v>95</v>
      </c>
      <c r="S43" s="35">
        <v>0</v>
      </c>
      <c r="T43" s="80">
        <v>100</v>
      </c>
      <c r="U43" s="77">
        <v>0</v>
      </c>
      <c r="V43" s="77">
        <v>0</v>
      </c>
      <c r="W43" s="81">
        <v>0</v>
      </c>
      <c r="X43" s="50">
        <v>1</v>
      </c>
      <c r="Y43" s="65" t="s">
        <v>266</v>
      </c>
    </row>
    <row r="44" spans="1:25" x14ac:dyDescent="0.25">
      <c r="A44" s="102" t="s">
        <v>485</v>
      </c>
      <c r="B44" s="96" t="s">
        <v>262</v>
      </c>
      <c r="C44" s="96" t="s">
        <v>487</v>
      </c>
      <c r="D44" s="147">
        <v>43270</v>
      </c>
      <c r="E44" s="89">
        <v>300</v>
      </c>
      <c r="F44" s="90">
        <v>25.5</v>
      </c>
      <c r="G44" s="91">
        <v>22.3</v>
      </c>
      <c r="H44" s="91">
        <v>21</v>
      </c>
      <c r="I44" s="92">
        <f t="shared" si="2"/>
        <v>22.933333333333334</v>
      </c>
      <c r="J44" s="93">
        <f t="shared" si="1"/>
        <v>6880</v>
      </c>
      <c r="K44" s="69">
        <v>50</v>
      </c>
      <c r="L44" s="35">
        <v>15</v>
      </c>
      <c r="M44" s="35">
        <v>15</v>
      </c>
      <c r="N44" s="35">
        <v>20</v>
      </c>
      <c r="O44" s="35">
        <v>5</v>
      </c>
      <c r="P44" s="69">
        <v>5</v>
      </c>
      <c r="Q44" s="35">
        <v>5</v>
      </c>
      <c r="R44" s="35">
        <v>5</v>
      </c>
      <c r="S44" s="35">
        <v>85</v>
      </c>
      <c r="T44" s="76">
        <v>70</v>
      </c>
      <c r="U44" s="77">
        <v>0</v>
      </c>
      <c r="V44" s="77">
        <v>0</v>
      </c>
      <c r="W44" s="78">
        <v>30</v>
      </c>
      <c r="X44" s="49">
        <v>2</v>
      </c>
      <c r="Y44" s="65" t="s">
        <v>266</v>
      </c>
    </row>
    <row r="45" spans="1:25" x14ac:dyDescent="0.25">
      <c r="A45" s="102" t="s">
        <v>485</v>
      </c>
      <c r="B45" s="96" t="s">
        <v>261</v>
      </c>
      <c r="C45" s="96" t="s">
        <v>491</v>
      </c>
      <c r="D45" s="147">
        <v>43186</v>
      </c>
      <c r="E45" s="89">
        <v>300</v>
      </c>
      <c r="F45" s="90">
        <v>25.3</v>
      </c>
      <c r="G45" s="91">
        <v>25.5</v>
      </c>
      <c r="H45" s="91">
        <v>39</v>
      </c>
      <c r="I45" s="92">
        <f t="shared" si="2"/>
        <v>29.933333333333334</v>
      </c>
      <c r="J45" s="93">
        <f t="shared" si="1"/>
        <v>8980</v>
      </c>
      <c r="K45" s="69">
        <v>10</v>
      </c>
      <c r="L45" s="35">
        <v>10</v>
      </c>
      <c r="M45" s="35">
        <v>2</v>
      </c>
      <c r="N45" s="35">
        <v>68</v>
      </c>
      <c r="O45" s="35">
        <v>0</v>
      </c>
      <c r="P45" s="69">
        <v>1</v>
      </c>
      <c r="Q45" s="35">
        <v>35</v>
      </c>
      <c r="R45" s="35">
        <v>64</v>
      </c>
      <c r="S45" s="35">
        <v>0</v>
      </c>
      <c r="T45" s="76">
        <v>0</v>
      </c>
      <c r="U45" s="79">
        <v>0</v>
      </c>
      <c r="V45" s="79">
        <v>0</v>
      </c>
      <c r="W45" s="78">
        <v>100</v>
      </c>
      <c r="X45" s="49">
        <v>2</v>
      </c>
      <c r="Y45" s="65" t="s">
        <v>266</v>
      </c>
    </row>
    <row r="46" spans="1:25" x14ac:dyDescent="0.25">
      <c r="A46" s="102" t="s">
        <v>4</v>
      </c>
      <c r="B46" s="96" t="s">
        <v>262</v>
      </c>
      <c r="C46" s="103" t="s">
        <v>150</v>
      </c>
      <c r="D46" s="147">
        <v>43307</v>
      </c>
      <c r="E46" s="89">
        <v>300</v>
      </c>
      <c r="F46" s="91">
        <v>11.8</v>
      </c>
      <c r="G46" s="91">
        <v>10</v>
      </c>
      <c r="H46" s="92">
        <v>4.5</v>
      </c>
      <c r="I46" s="92">
        <f t="shared" si="2"/>
        <v>8.7666666666666675</v>
      </c>
      <c r="J46" s="93">
        <f t="shared" si="1"/>
        <v>2630.0000000000005</v>
      </c>
      <c r="K46" s="69">
        <v>0</v>
      </c>
      <c r="L46" s="35">
        <v>30</v>
      </c>
      <c r="M46" s="35">
        <v>0</v>
      </c>
      <c r="N46" s="35">
        <v>30</v>
      </c>
      <c r="O46" s="35">
        <v>40</v>
      </c>
      <c r="P46" s="69">
        <v>5</v>
      </c>
      <c r="Q46" s="35">
        <v>0</v>
      </c>
      <c r="R46" s="35">
        <v>90</v>
      </c>
      <c r="S46" s="35">
        <v>5</v>
      </c>
      <c r="T46" s="76">
        <v>85</v>
      </c>
      <c r="U46" s="77">
        <v>0</v>
      </c>
      <c r="V46" s="77">
        <v>0</v>
      </c>
      <c r="W46" s="78">
        <v>15</v>
      </c>
      <c r="X46" s="49">
        <v>2</v>
      </c>
      <c r="Y46" s="65" t="s">
        <v>266</v>
      </c>
    </row>
    <row r="47" spans="1:25" x14ac:dyDescent="0.25">
      <c r="A47" s="102" t="s">
        <v>4</v>
      </c>
      <c r="B47" s="96" t="s">
        <v>262</v>
      </c>
      <c r="C47" s="103" t="s">
        <v>129</v>
      </c>
      <c r="D47" s="147">
        <v>43319</v>
      </c>
      <c r="E47" s="89">
        <v>300</v>
      </c>
      <c r="F47" s="92">
        <v>9</v>
      </c>
      <c r="G47" s="91">
        <v>10.4</v>
      </c>
      <c r="H47" s="92">
        <v>13</v>
      </c>
      <c r="I47" s="92">
        <f t="shared" si="2"/>
        <v>10.799999999999999</v>
      </c>
      <c r="J47" s="93">
        <f t="shared" si="1"/>
        <v>3239.9999999999995</v>
      </c>
      <c r="K47" s="69">
        <v>0</v>
      </c>
      <c r="L47" s="35">
        <v>30</v>
      </c>
      <c r="M47" s="35">
        <v>10</v>
      </c>
      <c r="N47" s="35">
        <v>60</v>
      </c>
      <c r="O47" s="35">
        <v>0</v>
      </c>
      <c r="P47" s="69">
        <v>5</v>
      </c>
      <c r="Q47" s="35">
        <v>10</v>
      </c>
      <c r="R47" s="35">
        <v>85</v>
      </c>
      <c r="S47" s="35">
        <v>0</v>
      </c>
      <c r="T47" s="76">
        <v>50</v>
      </c>
      <c r="U47" s="77">
        <v>0</v>
      </c>
      <c r="V47" s="77">
        <v>0</v>
      </c>
      <c r="W47" s="78">
        <v>50</v>
      </c>
      <c r="X47" s="49">
        <v>2</v>
      </c>
      <c r="Y47" s="65" t="s">
        <v>266</v>
      </c>
    </row>
    <row r="48" spans="1:25" x14ac:dyDescent="0.25">
      <c r="A48" s="102" t="s">
        <v>4</v>
      </c>
      <c r="B48" s="96" t="s">
        <v>262</v>
      </c>
      <c r="C48" s="103" t="s">
        <v>123</v>
      </c>
      <c r="D48" s="147">
        <v>43319</v>
      </c>
      <c r="E48" s="89">
        <v>300</v>
      </c>
      <c r="F48" s="92">
        <v>12</v>
      </c>
      <c r="G48" s="91">
        <v>10</v>
      </c>
      <c r="H48" s="92">
        <v>11.3</v>
      </c>
      <c r="I48" s="92">
        <f t="shared" si="2"/>
        <v>11.1</v>
      </c>
      <c r="J48" s="93">
        <f t="shared" si="1"/>
        <v>3330</v>
      </c>
      <c r="K48" s="69">
        <v>10</v>
      </c>
      <c r="L48" s="35">
        <v>25</v>
      </c>
      <c r="M48" s="35">
        <v>10</v>
      </c>
      <c r="N48" s="35">
        <v>40</v>
      </c>
      <c r="O48" s="35">
        <v>15</v>
      </c>
      <c r="P48" s="69">
        <v>15</v>
      </c>
      <c r="Q48" s="35">
        <v>5</v>
      </c>
      <c r="R48" s="35">
        <v>75</v>
      </c>
      <c r="S48" s="35">
        <v>5</v>
      </c>
      <c r="T48" s="76">
        <v>40</v>
      </c>
      <c r="U48" s="77">
        <v>0</v>
      </c>
      <c r="V48" s="77">
        <v>0</v>
      </c>
      <c r="W48" s="78">
        <v>60</v>
      </c>
      <c r="X48" s="49">
        <v>2</v>
      </c>
      <c r="Y48" s="65" t="s">
        <v>266</v>
      </c>
    </row>
    <row r="49" spans="1:25" x14ac:dyDescent="0.25">
      <c r="A49" s="102" t="s">
        <v>4</v>
      </c>
      <c r="B49" s="96" t="s">
        <v>262</v>
      </c>
      <c r="C49" s="103" t="s">
        <v>117</v>
      </c>
      <c r="D49" s="147">
        <v>43307</v>
      </c>
      <c r="E49" s="89">
        <v>300</v>
      </c>
      <c r="F49" s="91">
        <v>11.7</v>
      </c>
      <c r="G49" s="91">
        <v>10.1</v>
      </c>
      <c r="H49" s="92">
        <v>10.8</v>
      </c>
      <c r="I49" s="92">
        <f t="shared" si="2"/>
        <v>10.866666666666665</v>
      </c>
      <c r="J49" s="93">
        <f t="shared" si="1"/>
        <v>3259.9999999999995</v>
      </c>
      <c r="K49" s="69">
        <v>0</v>
      </c>
      <c r="L49" s="35">
        <v>60</v>
      </c>
      <c r="M49" s="35">
        <v>10</v>
      </c>
      <c r="N49" s="35">
        <v>30</v>
      </c>
      <c r="O49" s="35">
        <v>0</v>
      </c>
      <c r="P49" s="69">
        <v>15</v>
      </c>
      <c r="Q49" s="35">
        <v>0</v>
      </c>
      <c r="R49" s="35">
        <v>70</v>
      </c>
      <c r="S49" s="35">
        <v>15</v>
      </c>
      <c r="T49" s="76">
        <v>5</v>
      </c>
      <c r="U49" s="77">
        <v>0</v>
      </c>
      <c r="V49" s="77">
        <v>0</v>
      </c>
      <c r="W49" s="78">
        <v>95</v>
      </c>
      <c r="X49" s="49">
        <v>2</v>
      </c>
      <c r="Y49" s="65" t="s">
        <v>266</v>
      </c>
    </row>
    <row r="50" spans="1:25" x14ac:dyDescent="0.25">
      <c r="A50" s="102" t="s">
        <v>4</v>
      </c>
      <c r="B50" s="96" t="s">
        <v>262</v>
      </c>
      <c r="C50" s="103" t="s">
        <v>105</v>
      </c>
      <c r="D50" s="147">
        <v>43308</v>
      </c>
      <c r="E50" s="89">
        <v>300</v>
      </c>
      <c r="F50" s="91">
        <v>17</v>
      </c>
      <c r="G50" s="91">
        <v>24</v>
      </c>
      <c r="H50" s="92">
        <v>18</v>
      </c>
      <c r="I50" s="92">
        <f t="shared" si="2"/>
        <v>19.666666666666668</v>
      </c>
      <c r="J50" s="93">
        <f t="shared" si="1"/>
        <v>5900</v>
      </c>
      <c r="K50" s="69">
        <v>10</v>
      </c>
      <c r="L50" s="35">
        <v>25</v>
      </c>
      <c r="M50" s="35">
        <v>5</v>
      </c>
      <c r="N50" s="35">
        <v>55</v>
      </c>
      <c r="O50" s="35">
        <v>5</v>
      </c>
      <c r="P50" s="69">
        <v>5</v>
      </c>
      <c r="Q50" s="35">
        <v>0</v>
      </c>
      <c r="R50" s="35">
        <v>90</v>
      </c>
      <c r="S50" s="35">
        <v>5</v>
      </c>
      <c r="T50" s="76">
        <v>65</v>
      </c>
      <c r="U50" s="77">
        <v>0</v>
      </c>
      <c r="V50" s="77">
        <v>0</v>
      </c>
      <c r="W50" s="78">
        <v>35</v>
      </c>
      <c r="X50" s="49">
        <v>2</v>
      </c>
      <c r="Y50" s="65" t="s">
        <v>266</v>
      </c>
    </row>
    <row r="51" spans="1:25" x14ac:dyDescent="0.25">
      <c r="A51" s="102" t="s">
        <v>4</v>
      </c>
      <c r="B51" s="96" t="s">
        <v>262</v>
      </c>
      <c r="C51" s="103" t="s">
        <v>112</v>
      </c>
      <c r="D51" s="147">
        <v>43326</v>
      </c>
      <c r="E51" s="89">
        <v>300</v>
      </c>
      <c r="F51" s="91">
        <v>20</v>
      </c>
      <c r="G51" s="91">
        <v>16</v>
      </c>
      <c r="H51" s="92">
        <v>12.5</v>
      </c>
      <c r="I51" s="92">
        <f t="shared" si="2"/>
        <v>16.166666666666668</v>
      </c>
      <c r="J51" s="93">
        <f t="shared" si="1"/>
        <v>4850</v>
      </c>
      <c r="K51" s="69">
        <v>5</v>
      </c>
      <c r="L51" s="35">
        <v>15</v>
      </c>
      <c r="M51" s="35">
        <v>0</v>
      </c>
      <c r="N51" s="35">
        <v>80</v>
      </c>
      <c r="O51" s="35">
        <v>0</v>
      </c>
      <c r="P51" s="69">
        <v>0</v>
      </c>
      <c r="Q51" s="35">
        <v>0</v>
      </c>
      <c r="R51" s="35">
        <v>0</v>
      </c>
      <c r="S51" s="35">
        <v>100</v>
      </c>
      <c r="T51" s="76">
        <v>10</v>
      </c>
      <c r="U51" s="77">
        <v>0</v>
      </c>
      <c r="V51" s="77">
        <v>0</v>
      </c>
      <c r="W51" s="78">
        <v>90</v>
      </c>
      <c r="X51" s="49">
        <v>2</v>
      </c>
      <c r="Y51" s="65" t="s">
        <v>266</v>
      </c>
    </row>
    <row r="52" spans="1:25" x14ac:dyDescent="0.25">
      <c r="A52" s="102" t="s">
        <v>4</v>
      </c>
      <c r="B52" s="102" t="s">
        <v>261</v>
      </c>
      <c r="C52" s="103" t="s">
        <v>145</v>
      </c>
      <c r="D52" s="148">
        <v>43112</v>
      </c>
      <c r="E52" s="94">
        <v>300</v>
      </c>
      <c r="F52" s="92">
        <v>12</v>
      </c>
      <c r="G52" s="92">
        <v>9</v>
      </c>
      <c r="H52" s="92">
        <v>14</v>
      </c>
      <c r="I52" s="92">
        <f t="shared" si="2"/>
        <v>11.666666666666666</v>
      </c>
      <c r="J52" s="93">
        <f t="shared" si="1"/>
        <v>3500</v>
      </c>
      <c r="K52" s="70">
        <v>10</v>
      </c>
      <c r="L52" s="35">
        <v>50</v>
      </c>
      <c r="M52" s="35">
        <v>20</v>
      </c>
      <c r="N52" s="35">
        <v>20</v>
      </c>
      <c r="O52" s="35">
        <v>0</v>
      </c>
      <c r="P52" s="70">
        <v>40</v>
      </c>
      <c r="Q52" s="35">
        <v>0</v>
      </c>
      <c r="R52" s="35">
        <v>60</v>
      </c>
      <c r="S52" s="35">
        <v>0</v>
      </c>
      <c r="T52" s="80">
        <v>20</v>
      </c>
      <c r="U52" s="77">
        <v>0</v>
      </c>
      <c r="V52" s="77">
        <v>0</v>
      </c>
      <c r="W52" s="81">
        <v>80</v>
      </c>
      <c r="X52" s="50">
        <v>2</v>
      </c>
      <c r="Y52" s="65" t="s">
        <v>266</v>
      </c>
    </row>
    <row r="53" spans="1:25" x14ac:dyDescent="0.25">
      <c r="A53" s="102" t="s">
        <v>4</v>
      </c>
      <c r="B53" s="96" t="s">
        <v>261</v>
      </c>
      <c r="C53" s="103" t="s">
        <v>150</v>
      </c>
      <c r="D53" s="147">
        <v>43146</v>
      </c>
      <c r="E53" s="89">
        <v>300</v>
      </c>
      <c r="F53" s="92">
        <v>8</v>
      </c>
      <c r="G53" s="92">
        <v>10</v>
      </c>
      <c r="H53" s="92">
        <v>11</v>
      </c>
      <c r="I53" s="92">
        <f t="shared" si="2"/>
        <v>9.6666666666666661</v>
      </c>
      <c r="J53" s="93">
        <f t="shared" si="1"/>
        <v>2900</v>
      </c>
      <c r="K53" s="69">
        <v>30</v>
      </c>
      <c r="L53" s="35">
        <v>10</v>
      </c>
      <c r="M53" s="35">
        <v>10</v>
      </c>
      <c r="N53" s="35">
        <v>50</v>
      </c>
      <c r="O53" s="35">
        <v>0</v>
      </c>
      <c r="P53" s="69">
        <v>20</v>
      </c>
      <c r="Q53" s="35">
        <v>0</v>
      </c>
      <c r="R53" s="36"/>
      <c r="S53" s="36"/>
      <c r="T53" s="76"/>
      <c r="U53" s="79"/>
      <c r="V53" s="79"/>
      <c r="W53" s="78"/>
      <c r="X53" s="49">
        <v>2</v>
      </c>
      <c r="Y53" s="65" t="s">
        <v>266</v>
      </c>
    </row>
    <row r="54" spans="1:25" x14ac:dyDescent="0.25">
      <c r="A54" s="102" t="s">
        <v>4</v>
      </c>
      <c r="B54" s="102" t="s">
        <v>261</v>
      </c>
      <c r="C54" s="103" t="s">
        <v>143</v>
      </c>
      <c r="D54" s="148">
        <v>43146</v>
      </c>
      <c r="E54" s="94">
        <v>300</v>
      </c>
      <c r="F54" s="92">
        <v>17</v>
      </c>
      <c r="G54" s="92">
        <v>7</v>
      </c>
      <c r="H54" s="92">
        <v>9</v>
      </c>
      <c r="I54" s="92">
        <f t="shared" si="2"/>
        <v>11</v>
      </c>
      <c r="J54" s="93">
        <f t="shared" si="1"/>
        <v>3300</v>
      </c>
      <c r="K54" s="70">
        <v>20</v>
      </c>
      <c r="L54" s="35">
        <v>20</v>
      </c>
      <c r="M54" s="35">
        <v>10</v>
      </c>
      <c r="N54" s="35">
        <v>50</v>
      </c>
      <c r="O54" s="35">
        <v>0</v>
      </c>
      <c r="P54" s="70">
        <v>30</v>
      </c>
      <c r="Q54" s="35">
        <v>0</v>
      </c>
      <c r="R54" s="35">
        <v>70</v>
      </c>
      <c r="S54" s="35">
        <v>0</v>
      </c>
      <c r="T54" s="80">
        <v>30</v>
      </c>
      <c r="U54" s="77">
        <v>0</v>
      </c>
      <c r="V54" s="77">
        <v>0</v>
      </c>
      <c r="W54" s="81">
        <v>70</v>
      </c>
      <c r="X54" s="50">
        <v>2</v>
      </c>
      <c r="Y54" s="65" t="s">
        <v>266</v>
      </c>
    </row>
    <row r="55" spans="1:25" x14ac:dyDescent="0.25">
      <c r="A55" s="102" t="s">
        <v>4</v>
      </c>
      <c r="B55" s="102" t="s">
        <v>261</v>
      </c>
      <c r="C55" s="103" t="s">
        <v>125</v>
      </c>
      <c r="D55" s="148">
        <v>43059</v>
      </c>
      <c r="E55" s="94">
        <v>300</v>
      </c>
      <c r="F55" s="92">
        <v>17</v>
      </c>
      <c r="G55" s="92">
        <v>10.3</v>
      </c>
      <c r="H55" s="92">
        <v>10.3</v>
      </c>
      <c r="I55" s="92">
        <f t="shared" si="2"/>
        <v>12.533333333333333</v>
      </c>
      <c r="J55" s="93">
        <f t="shared" si="1"/>
        <v>3760</v>
      </c>
      <c r="K55" s="70">
        <v>20</v>
      </c>
      <c r="L55" s="35">
        <v>0</v>
      </c>
      <c r="M55" s="35">
        <v>0</v>
      </c>
      <c r="N55" s="35">
        <v>80</v>
      </c>
      <c r="O55" s="35">
        <v>0</v>
      </c>
      <c r="P55" s="70">
        <v>0</v>
      </c>
      <c r="Q55" s="35">
        <v>50</v>
      </c>
      <c r="R55" s="35">
        <v>50</v>
      </c>
      <c r="S55" s="35">
        <v>0</v>
      </c>
      <c r="T55" s="80">
        <v>10</v>
      </c>
      <c r="U55" s="77">
        <v>0</v>
      </c>
      <c r="V55" s="77">
        <v>0</v>
      </c>
      <c r="W55" s="81">
        <v>90</v>
      </c>
      <c r="X55" s="50">
        <v>2</v>
      </c>
      <c r="Y55" s="65" t="s">
        <v>266</v>
      </c>
    </row>
    <row r="56" spans="1:25" x14ac:dyDescent="0.25">
      <c r="A56" s="102" t="s">
        <v>4</v>
      </c>
      <c r="B56" s="102" t="s">
        <v>261</v>
      </c>
      <c r="C56" s="103" t="s">
        <v>112</v>
      </c>
      <c r="D56" s="148">
        <v>43111</v>
      </c>
      <c r="E56" s="94">
        <v>300</v>
      </c>
      <c r="F56" s="92">
        <v>20</v>
      </c>
      <c r="G56" s="92">
        <v>16</v>
      </c>
      <c r="H56" s="92">
        <v>14</v>
      </c>
      <c r="I56" s="92">
        <f t="shared" si="2"/>
        <v>16.666666666666668</v>
      </c>
      <c r="J56" s="93">
        <f t="shared" si="1"/>
        <v>5000</v>
      </c>
      <c r="K56" s="70">
        <v>20</v>
      </c>
      <c r="L56" s="35">
        <v>20</v>
      </c>
      <c r="M56" s="35">
        <v>10</v>
      </c>
      <c r="N56" s="35">
        <v>50</v>
      </c>
      <c r="O56" s="35">
        <v>0</v>
      </c>
      <c r="P56" s="70">
        <v>15</v>
      </c>
      <c r="Q56" s="35">
        <v>0</v>
      </c>
      <c r="R56" s="35">
        <v>85</v>
      </c>
      <c r="S56" s="35">
        <v>0</v>
      </c>
      <c r="T56" s="80">
        <v>20</v>
      </c>
      <c r="U56" s="77">
        <v>0</v>
      </c>
      <c r="V56" s="77">
        <v>0</v>
      </c>
      <c r="W56" s="81">
        <v>80</v>
      </c>
      <c r="X56" s="50">
        <v>2</v>
      </c>
      <c r="Y56" s="65" t="s">
        <v>266</v>
      </c>
    </row>
    <row r="57" spans="1:25" x14ac:dyDescent="0.25">
      <c r="A57" s="102" t="s">
        <v>154</v>
      </c>
      <c r="B57" s="102" t="s">
        <v>262</v>
      </c>
      <c r="C57" s="102" t="s">
        <v>189</v>
      </c>
      <c r="D57" s="149">
        <v>43313</v>
      </c>
      <c r="E57" s="89">
        <v>300</v>
      </c>
      <c r="F57" s="92">
        <v>24.9</v>
      </c>
      <c r="G57" s="92">
        <v>24.9</v>
      </c>
      <c r="H57" s="92">
        <v>28.2</v>
      </c>
      <c r="I57" s="92">
        <f t="shared" si="2"/>
        <v>26</v>
      </c>
      <c r="J57" s="93">
        <f t="shared" si="1"/>
        <v>7800</v>
      </c>
      <c r="K57" s="71">
        <v>35</v>
      </c>
      <c r="L57" s="72">
        <v>0</v>
      </c>
      <c r="M57" s="72">
        <v>0</v>
      </c>
      <c r="N57" s="72">
        <v>60</v>
      </c>
      <c r="O57" s="72">
        <v>5</v>
      </c>
      <c r="P57" s="71">
        <v>0</v>
      </c>
      <c r="Q57" s="72">
        <v>0</v>
      </c>
      <c r="R57" s="72">
        <v>0</v>
      </c>
      <c r="S57" s="72">
        <v>100</v>
      </c>
      <c r="T57" s="82">
        <v>40</v>
      </c>
      <c r="U57" s="83">
        <v>0</v>
      </c>
      <c r="V57" s="83">
        <v>0</v>
      </c>
      <c r="W57" s="84">
        <v>60</v>
      </c>
      <c r="X57" s="85">
        <v>2</v>
      </c>
      <c r="Y57" s="65" t="s">
        <v>266</v>
      </c>
    </row>
    <row r="58" spans="1:25" x14ac:dyDescent="0.25">
      <c r="A58" s="102" t="s">
        <v>154</v>
      </c>
      <c r="B58" s="102" t="s">
        <v>262</v>
      </c>
      <c r="C58" s="102" t="s">
        <v>176</v>
      </c>
      <c r="D58" s="149">
        <v>43312</v>
      </c>
      <c r="E58" s="89">
        <v>300</v>
      </c>
      <c r="F58" s="92">
        <v>22.97</v>
      </c>
      <c r="G58" s="92">
        <v>22.3</v>
      </c>
      <c r="H58" s="92">
        <v>25.9</v>
      </c>
      <c r="I58" s="92">
        <f t="shared" si="2"/>
        <v>23.723333333333329</v>
      </c>
      <c r="J58" s="93">
        <f t="shared" si="1"/>
        <v>7116.9999999999991</v>
      </c>
      <c r="K58" s="71">
        <v>5</v>
      </c>
      <c r="L58" s="72">
        <v>25</v>
      </c>
      <c r="M58" s="72">
        <v>5</v>
      </c>
      <c r="N58" s="72">
        <v>60</v>
      </c>
      <c r="O58" s="72">
        <v>5</v>
      </c>
      <c r="P58" s="71">
        <v>5</v>
      </c>
      <c r="Q58" s="72">
        <v>5</v>
      </c>
      <c r="R58" s="72">
        <v>0</v>
      </c>
      <c r="S58" s="72">
        <v>90</v>
      </c>
      <c r="T58" s="82">
        <v>50</v>
      </c>
      <c r="U58" s="83">
        <v>0</v>
      </c>
      <c r="V58" s="83">
        <v>0</v>
      </c>
      <c r="W58" s="84">
        <v>50</v>
      </c>
      <c r="X58" s="85">
        <v>2</v>
      </c>
      <c r="Y58" s="65" t="s">
        <v>266</v>
      </c>
    </row>
    <row r="59" spans="1:25" x14ac:dyDescent="0.25">
      <c r="A59" s="102" t="s">
        <v>154</v>
      </c>
      <c r="B59" s="102" t="s">
        <v>262</v>
      </c>
      <c r="C59" s="102" t="s">
        <v>164</v>
      </c>
      <c r="D59" s="149">
        <v>43332</v>
      </c>
      <c r="E59" s="89">
        <v>300</v>
      </c>
      <c r="F59" s="92">
        <v>37</v>
      </c>
      <c r="G59" s="92">
        <v>40</v>
      </c>
      <c r="H59" s="92">
        <v>48</v>
      </c>
      <c r="I59" s="92">
        <f t="shared" si="2"/>
        <v>41.666666666666664</v>
      </c>
      <c r="J59" s="93">
        <f t="shared" si="1"/>
        <v>12500</v>
      </c>
      <c r="K59" s="71">
        <v>10</v>
      </c>
      <c r="L59" s="72">
        <v>5</v>
      </c>
      <c r="M59" s="72">
        <v>20</v>
      </c>
      <c r="N59" s="72">
        <v>65</v>
      </c>
      <c r="O59" s="72">
        <v>0</v>
      </c>
      <c r="P59" s="71">
        <v>20</v>
      </c>
      <c r="Q59" s="72">
        <v>0</v>
      </c>
      <c r="R59" s="72">
        <v>80</v>
      </c>
      <c r="S59" s="72">
        <v>0</v>
      </c>
      <c r="T59" s="82">
        <v>90</v>
      </c>
      <c r="U59" s="83">
        <v>0</v>
      </c>
      <c r="V59" s="83">
        <v>0</v>
      </c>
      <c r="W59" s="84">
        <v>10</v>
      </c>
      <c r="X59" s="85">
        <v>2</v>
      </c>
      <c r="Y59" s="65" t="s">
        <v>266</v>
      </c>
    </row>
    <row r="60" spans="1:25" x14ac:dyDescent="0.25">
      <c r="A60" s="102" t="s">
        <v>154</v>
      </c>
      <c r="B60" s="102" t="s">
        <v>262</v>
      </c>
      <c r="C60" s="102" t="s">
        <v>161</v>
      </c>
      <c r="D60" s="149">
        <v>43308</v>
      </c>
      <c r="E60" s="89">
        <v>300</v>
      </c>
      <c r="F60" s="92">
        <v>41.4</v>
      </c>
      <c r="G60" s="92">
        <v>43.7</v>
      </c>
      <c r="H60" s="92">
        <v>34.4</v>
      </c>
      <c r="I60" s="92">
        <f t="shared" si="2"/>
        <v>39.833333333333336</v>
      </c>
      <c r="J60" s="93">
        <f t="shared" si="1"/>
        <v>11950</v>
      </c>
      <c r="K60" s="71">
        <v>15</v>
      </c>
      <c r="L60" s="72">
        <v>70</v>
      </c>
      <c r="M60" s="72">
        <v>5</v>
      </c>
      <c r="N60" s="72">
        <v>5</v>
      </c>
      <c r="O60" s="72">
        <v>5</v>
      </c>
      <c r="P60" s="71">
        <v>5</v>
      </c>
      <c r="Q60" s="72">
        <v>5</v>
      </c>
      <c r="R60" s="72">
        <v>90</v>
      </c>
      <c r="S60" s="72">
        <v>0</v>
      </c>
      <c r="T60" s="82">
        <v>20</v>
      </c>
      <c r="U60" s="83">
        <v>0</v>
      </c>
      <c r="V60" s="83">
        <v>0</v>
      </c>
      <c r="W60" s="84">
        <v>80</v>
      </c>
      <c r="X60" s="85">
        <v>2</v>
      </c>
      <c r="Y60" s="65" t="s">
        <v>266</v>
      </c>
    </row>
    <row r="61" spans="1:25" x14ac:dyDescent="0.25">
      <c r="A61" s="102" t="s">
        <v>154</v>
      </c>
      <c r="B61" s="102" t="s">
        <v>261</v>
      </c>
      <c r="C61" s="102" t="s">
        <v>192</v>
      </c>
      <c r="D61" s="148">
        <v>43164</v>
      </c>
      <c r="E61" s="94">
        <v>300</v>
      </c>
      <c r="F61" s="92">
        <v>21</v>
      </c>
      <c r="G61" s="92">
        <v>12.5</v>
      </c>
      <c r="H61" s="92">
        <v>11</v>
      </c>
      <c r="I61" s="92">
        <f t="shared" si="2"/>
        <v>14.833333333333334</v>
      </c>
      <c r="J61" s="93">
        <f t="shared" si="1"/>
        <v>4450</v>
      </c>
      <c r="K61" s="70">
        <v>40</v>
      </c>
      <c r="L61" s="35">
        <v>20</v>
      </c>
      <c r="M61" s="35">
        <v>10</v>
      </c>
      <c r="N61" s="35">
        <v>30</v>
      </c>
      <c r="O61" s="35">
        <v>0</v>
      </c>
      <c r="P61" s="70">
        <v>10</v>
      </c>
      <c r="Q61" s="35">
        <v>0</v>
      </c>
      <c r="R61" s="35">
        <v>0</v>
      </c>
      <c r="S61" s="35">
        <v>90</v>
      </c>
      <c r="T61" s="80">
        <v>100</v>
      </c>
      <c r="U61" s="77">
        <v>0</v>
      </c>
      <c r="V61" s="77">
        <v>0</v>
      </c>
      <c r="W61" s="81">
        <v>0</v>
      </c>
      <c r="X61" s="50">
        <v>2</v>
      </c>
      <c r="Y61" s="65" t="s">
        <v>266</v>
      </c>
    </row>
    <row r="62" spans="1:25" x14ac:dyDescent="0.25">
      <c r="A62" s="102" t="s">
        <v>154</v>
      </c>
      <c r="B62" s="102" t="s">
        <v>261</v>
      </c>
      <c r="C62" s="102" t="s">
        <v>189</v>
      </c>
      <c r="D62" s="148">
        <v>43157</v>
      </c>
      <c r="E62" s="94">
        <v>300</v>
      </c>
      <c r="F62" s="92">
        <v>24.9</v>
      </c>
      <c r="G62" s="92">
        <v>24.9</v>
      </c>
      <c r="H62" s="92">
        <v>28.2</v>
      </c>
      <c r="I62" s="92">
        <f t="shared" si="2"/>
        <v>26</v>
      </c>
      <c r="J62" s="93">
        <f t="shared" si="1"/>
        <v>7800</v>
      </c>
      <c r="K62" s="70">
        <v>90</v>
      </c>
      <c r="L62" s="35">
        <v>0</v>
      </c>
      <c r="M62" s="35">
        <v>0</v>
      </c>
      <c r="N62" s="35">
        <v>10</v>
      </c>
      <c r="O62" s="35">
        <v>0</v>
      </c>
      <c r="P62" s="70">
        <v>0</v>
      </c>
      <c r="Q62" s="35">
        <v>0</v>
      </c>
      <c r="R62" s="35">
        <v>0</v>
      </c>
      <c r="S62" s="35">
        <v>100</v>
      </c>
      <c r="T62" s="80">
        <v>100</v>
      </c>
      <c r="U62" s="77">
        <v>0</v>
      </c>
      <c r="V62" s="77">
        <v>0</v>
      </c>
      <c r="W62" s="81">
        <v>0</v>
      </c>
      <c r="X62" s="50">
        <v>2</v>
      </c>
      <c r="Y62" s="65" t="s">
        <v>266</v>
      </c>
    </row>
    <row r="63" spans="1:25" x14ac:dyDescent="0.25">
      <c r="A63" s="102" t="s">
        <v>154</v>
      </c>
      <c r="B63" s="102" t="s">
        <v>261</v>
      </c>
      <c r="C63" s="102" t="s">
        <v>637</v>
      </c>
      <c r="D63" s="148">
        <v>43110</v>
      </c>
      <c r="E63" s="94">
        <v>300</v>
      </c>
      <c r="F63" s="92">
        <v>12</v>
      </c>
      <c r="G63" s="92">
        <v>11</v>
      </c>
      <c r="H63" s="92">
        <v>14.5</v>
      </c>
      <c r="I63" s="92">
        <f t="shared" si="2"/>
        <v>12.5</v>
      </c>
      <c r="J63" s="93">
        <f t="shared" si="1"/>
        <v>3750</v>
      </c>
      <c r="K63" s="70">
        <v>30</v>
      </c>
      <c r="L63" s="35">
        <v>20</v>
      </c>
      <c r="M63" s="35">
        <v>30</v>
      </c>
      <c r="N63" s="35">
        <v>20</v>
      </c>
      <c r="O63" s="35">
        <v>0</v>
      </c>
      <c r="P63" s="70">
        <v>30</v>
      </c>
      <c r="Q63" s="35">
        <v>10</v>
      </c>
      <c r="R63" s="35">
        <v>0</v>
      </c>
      <c r="S63" s="35">
        <v>60</v>
      </c>
      <c r="T63" s="80">
        <v>100</v>
      </c>
      <c r="U63" s="77">
        <v>0</v>
      </c>
      <c r="V63" s="77">
        <v>0</v>
      </c>
      <c r="W63" s="81">
        <v>0</v>
      </c>
      <c r="X63" s="50">
        <v>2</v>
      </c>
      <c r="Y63" s="65" t="s">
        <v>266</v>
      </c>
    </row>
    <row r="64" spans="1:25" x14ac:dyDescent="0.25">
      <c r="A64" s="102" t="s">
        <v>154</v>
      </c>
      <c r="B64" s="102" t="s">
        <v>261</v>
      </c>
      <c r="C64" s="102" t="s">
        <v>176</v>
      </c>
      <c r="D64" s="148">
        <v>43059</v>
      </c>
      <c r="E64" s="94">
        <v>300</v>
      </c>
      <c r="F64" s="92">
        <v>22.97</v>
      </c>
      <c r="G64" s="92">
        <v>22.3</v>
      </c>
      <c r="H64" s="92">
        <v>25.9</v>
      </c>
      <c r="I64" s="92">
        <f t="shared" si="2"/>
        <v>23.723333333333329</v>
      </c>
      <c r="J64" s="93">
        <f t="shared" si="1"/>
        <v>7116.9999999999991</v>
      </c>
      <c r="K64" s="70">
        <v>10</v>
      </c>
      <c r="L64" s="35">
        <v>30</v>
      </c>
      <c r="M64" s="35">
        <v>20</v>
      </c>
      <c r="N64" s="35">
        <v>40</v>
      </c>
      <c r="O64" s="35">
        <v>0</v>
      </c>
      <c r="P64" s="70">
        <v>10</v>
      </c>
      <c r="Q64" s="35">
        <v>5</v>
      </c>
      <c r="R64" s="35">
        <v>5</v>
      </c>
      <c r="S64" s="35">
        <v>80</v>
      </c>
      <c r="T64" s="80">
        <v>50</v>
      </c>
      <c r="U64" s="77">
        <v>0</v>
      </c>
      <c r="V64" s="77">
        <v>0</v>
      </c>
      <c r="W64" s="81">
        <v>50</v>
      </c>
      <c r="X64" s="50">
        <v>2</v>
      </c>
      <c r="Y64" s="65" t="s">
        <v>266</v>
      </c>
    </row>
    <row r="65" spans="1:631" x14ac:dyDescent="0.25">
      <c r="A65" s="102" t="s">
        <v>154</v>
      </c>
      <c r="B65" s="102" t="s">
        <v>261</v>
      </c>
      <c r="C65" s="102" t="s">
        <v>167</v>
      </c>
      <c r="D65" s="148">
        <v>43157</v>
      </c>
      <c r="E65" s="94">
        <v>300</v>
      </c>
      <c r="F65" s="92">
        <v>19.690000000000001</v>
      </c>
      <c r="G65" s="92">
        <v>16.100000000000001</v>
      </c>
      <c r="H65" s="92">
        <v>14.1</v>
      </c>
      <c r="I65" s="92">
        <f t="shared" si="2"/>
        <v>16.630000000000003</v>
      </c>
      <c r="J65" s="93">
        <f t="shared" si="1"/>
        <v>4989.0000000000009</v>
      </c>
      <c r="K65" s="70">
        <v>20</v>
      </c>
      <c r="L65" s="35">
        <v>20</v>
      </c>
      <c r="M65" s="35">
        <v>20</v>
      </c>
      <c r="N65" s="35">
        <v>40</v>
      </c>
      <c r="O65" s="35">
        <v>0</v>
      </c>
      <c r="P65" s="70">
        <v>30</v>
      </c>
      <c r="Q65" s="35">
        <v>10</v>
      </c>
      <c r="R65" s="35">
        <v>10</v>
      </c>
      <c r="S65" s="35">
        <v>50</v>
      </c>
      <c r="T65" s="80">
        <v>90</v>
      </c>
      <c r="U65" s="77">
        <v>0</v>
      </c>
      <c r="V65" s="77">
        <v>0</v>
      </c>
      <c r="W65" s="81">
        <v>10</v>
      </c>
      <c r="X65" s="50">
        <v>2</v>
      </c>
      <c r="Y65" s="65" t="s">
        <v>266</v>
      </c>
    </row>
    <row r="66" spans="1:631" x14ac:dyDescent="0.25">
      <c r="A66" s="102" t="s">
        <v>42</v>
      </c>
      <c r="B66" s="96" t="s">
        <v>262</v>
      </c>
      <c r="C66" s="102" t="s">
        <v>56</v>
      </c>
      <c r="D66" s="147">
        <v>43336</v>
      </c>
      <c r="E66" s="89">
        <v>300</v>
      </c>
      <c r="F66" s="90">
        <v>38</v>
      </c>
      <c r="G66" s="90">
        <v>21</v>
      </c>
      <c r="H66" s="92">
        <v>17</v>
      </c>
      <c r="I66" s="92">
        <f t="shared" si="2"/>
        <v>25.333333333333332</v>
      </c>
      <c r="J66" s="93">
        <f t="shared" si="1"/>
        <v>7600</v>
      </c>
      <c r="K66" s="69">
        <v>20</v>
      </c>
      <c r="L66" s="35">
        <v>15</v>
      </c>
      <c r="M66" s="35">
        <v>10</v>
      </c>
      <c r="N66" s="35">
        <v>50</v>
      </c>
      <c r="O66" s="35">
        <v>5</v>
      </c>
      <c r="P66" s="69">
        <v>10</v>
      </c>
      <c r="Q66" s="35">
        <v>5</v>
      </c>
      <c r="R66" s="35">
        <v>75</v>
      </c>
      <c r="S66" s="35">
        <v>10</v>
      </c>
      <c r="T66" s="76">
        <v>90</v>
      </c>
      <c r="U66" s="77">
        <v>0</v>
      </c>
      <c r="V66" s="77">
        <v>0</v>
      </c>
      <c r="W66" s="78">
        <v>10</v>
      </c>
      <c r="X66" s="49">
        <v>2</v>
      </c>
      <c r="Y66" s="65" t="s">
        <v>266</v>
      </c>
    </row>
    <row r="67" spans="1:631" x14ac:dyDescent="0.25">
      <c r="A67" s="102" t="s">
        <v>42</v>
      </c>
      <c r="B67" s="96" t="s">
        <v>262</v>
      </c>
      <c r="C67" s="102" t="s">
        <v>55</v>
      </c>
      <c r="D67" s="147">
        <v>43293</v>
      </c>
      <c r="E67" s="89">
        <v>300</v>
      </c>
      <c r="F67" s="66">
        <v>50</v>
      </c>
      <c r="G67" s="66">
        <v>50</v>
      </c>
      <c r="H67" s="66">
        <v>45</v>
      </c>
      <c r="I67" s="92">
        <f t="shared" ref="I67:I82" si="3">(F67+G67+H67)/3</f>
        <v>48.333333333333336</v>
      </c>
      <c r="J67" s="93">
        <f t="shared" ref="J67:J130" si="4">I67*E67</f>
        <v>14500</v>
      </c>
      <c r="K67" s="69">
        <v>80</v>
      </c>
      <c r="L67" s="35">
        <v>5</v>
      </c>
      <c r="M67" s="35">
        <v>0</v>
      </c>
      <c r="N67" s="35">
        <v>15</v>
      </c>
      <c r="O67" s="35">
        <v>0</v>
      </c>
      <c r="P67" s="69"/>
      <c r="Q67" s="35">
        <v>15</v>
      </c>
      <c r="R67" s="35"/>
      <c r="S67" s="35"/>
      <c r="T67" s="76">
        <v>50</v>
      </c>
      <c r="U67" s="77">
        <v>0</v>
      </c>
      <c r="V67" s="77">
        <v>0</v>
      </c>
      <c r="W67" s="78">
        <v>50</v>
      </c>
      <c r="X67" s="49">
        <v>2</v>
      </c>
      <c r="Y67" s="65" t="s">
        <v>266</v>
      </c>
    </row>
    <row r="68" spans="1:631" x14ac:dyDescent="0.25">
      <c r="A68" s="102" t="s">
        <v>42</v>
      </c>
      <c r="B68" s="96" t="s">
        <v>262</v>
      </c>
      <c r="C68" s="102" t="s">
        <v>636</v>
      </c>
      <c r="D68" s="147">
        <v>43370</v>
      </c>
      <c r="E68" s="89">
        <v>300</v>
      </c>
      <c r="F68" s="66">
        <v>32</v>
      </c>
      <c r="G68" s="66">
        <v>25</v>
      </c>
      <c r="H68" s="66">
        <v>31</v>
      </c>
      <c r="I68" s="92">
        <f t="shared" si="3"/>
        <v>29.333333333333332</v>
      </c>
      <c r="J68" s="93">
        <f t="shared" si="4"/>
        <v>8800</v>
      </c>
      <c r="K68" s="69">
        <v>30</v>
      </c>
      <c r="L68" s="35">
        <v>30</v>
      </c>
      <c r="M68" s="35">
        <v>10</v>
      </c>
      <c r="N68" s="35">
        <v>30</v>
      </c>
      <c r="O68" s="35">
        <v>0</v>
      </c>
      <c r="P68" s="69">
        <v>0</v>
      </c>
      <c r="Q68" s="35">
        <v>10</v>
      </c>
      <c r="R68" s="35">
        <v>90</v>
      </c>
      <c r="S68" s="35">
        <v>0</v>
      </c>
      <c r="T68" s="76">
        <v>40</v>
      </c>
      <c r="U68" s="77">
        <v>0</v>
      </c>
      <c r="V68" s="77">
        <v>0</v>
      </c>
      <c r="W68" s="78">
        <v>60</v>
      </c>
      <c r="X68" s="49">
        <v>2</v>
      </c>
      <c r="Y68" s="65" t="s">
        <v>266</v>
      </c>
    </row>
    <row r="69" spans="1:631" s="10" customFormat="1" x14ac:dyDescent="0.25">
      <c r="A69" s="102" t="s">
        <v>42</v>
      </c>
      <c r="B69" s="96" t="s">
        <v>262</v>
      </c>
      <c r="C69" s="102" t="s">
        <v>88</v>
      </c>
      <c r="D69" s="147">
        <v>43291</v>
      </c>
      <c r="E69" s="89">
        <v>300</v>
      </c>
      <c r="F69" s="66">
        <v>50</v>
      </c>
      <c r="G69" s="66">
        <v>50</v>
      </c>
      <c r="H69" s="66">
        <v>50</v>
      </c>
      <c r="I69" s="92">
        <f t="shared" si="3"/>
        <v>50</v>
      </c>
      <c r="J69" s="93">
        <f t="shared" si="4"/>
        <v>15000</v>
      </c>
      <c r="K69" s="69">
        <v>60</v>
      </c>
      <c r="L69" s="35">
        <v>10</v>
      </c>
      <c r="M69" s="35">
        <v>0</v>
      </c>
      <c r="N69" s="35">
        <v>20</v>
      </c>
      <c r="O69" s="35">
        <v>10</v>
      </c>
      <c r="P69" s="69">
        <v>0</v>
      </c>
      <c r="Q69" s="35">
        <v>10</v>
      </c>
      <c r="R69" s="35">
        <v>90</v>
      </c>
      <c r="S69" s="35">
        <v>0</v>
      </c>
      <c r="T69" s="76">
        <v>70</v>
      </c>
      <c r="U69" s="77">
        <v>0</v>
      </c>
      <c r="V69" s="77">
        <v>0</v>
      </c>
      <c r="W69" s="78">
        <v>30</v>
      </c>
      <c r="X69" s="49">
        <v>2</v>
      </c>
      <c r="Y69" s="65" t="s">
        <v>266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  <c r="JY69" s="33"/>
      <c r="JZ69" s="33"/>
      <c r="KA69" s="33"/>
      <c r="KB69" s="33"/>
      <c r="KC69" s="33"/>
      <c r="KD69" s="33"/>
      <c r="KE69" s="33"/>
      <c r="KF69" s="33"/>
      <c r="KG69" s="33"/>
      <c r="KH69" s="33"/>
      <c r="KI69" s="33"/>
      <c r="KJ69" s="33"/>
      <c r="KK69" s="33"/>
      <c r="KL69" s="33"/>
      <c r="KM69" s="33"/>
      <c r="KN69" s="33"/>
      <c r="KO69" s="33"/>
      <c r="KP69" s="33"/>
      <c r="KQ69" s="33"/>
      <c r="KR69" s="33"/>
      <c r="KS69" s="33"/>
      <c r="KT69" s="33"/>
      <c r="KU69" s="33"/>
      <c r="KV69" s="33"/>
      <c r="KW69" s="33"/>
      <c r="KX69" s="33"/>
      <c r="KY69" s="33"/>
      <c r="KZ69" s="33"/>
      <c r="LA69" s="33"/>
      <c r="LB69" s="33"/>
      <c r="LC69" s="33"/>
      <c r="LD69" s="33"/>
      <c r="LE69" s="33"/>
      <c r="LF69" s="33"/>
      <c r="LG69" s="33"/>
      <c r="LH69" s="33"/>
      <c r="LI69" s="33"/>
      <c r="LJ69" s="33"/>
      <c r="LK69" s="33"/>
      <c r="LL69" s="33"/>
      <c r="LM69" s="33"/>
      <c r="LN69" s="33"/>
      <c r="LO69" s="33"/>
      <c r="LP69" s="33"/>
      <c r="LQ69" s="33"/>
      <c r="LR69" s="33"/>
      <c r="LS69" s="33"/>
      <c r="LT69" s="33"/>
      <c r="LU69" s="33"/>
      <c r="LV69" s="33"/>
      <c r="LW69" s="33"/>
      <c r="LX69" s="33"/>
      <c r="LY69" s="33"/>
      <c r="LZ69" s="33"/>
      <c r="MA69" s="33"/>
      <c r="MB69" s="33"/>
      <c r="MC69" s="33"/>
      <c r="MD69" s="33"/>
      <c r="ME69" s="33"/>
      <c r="MF69" s="33"/>
      <c r="MG69" s="33"/>
      <c r="MH69" s="33"/>
      <c r="MI69" s="33"/>
      <c r="MJ69" s="33"/>
      <c r="MK69" s="33"/>
      <c r="ML69" s="33"/>
      <c r="MM69" s="33"/>
      <c r="MN69" s="33"/>
      <c r="MO69" s="33"/>
      <c r="MP69" s="33"/>
      <c r="MQ69" s="33"/>
      <c r="MR69" s="33"/>
      <c r="MS69" s="33"/>
      <c r="MT69" s="33"/>
      <c r="MU69" s="33"/>
      <c r="MV69" s="33"/>
      <c r="MW69" s="33"/>
      <c r="MX69" s="33"/>
      <c r="MY69" s="33"/>
      <c r="MZ69" s="33"/>
      <c r="NA69" s="33"/>
      <c r="NB69" s="33"/>
      <c r="NC69" s="33"/>
      <c r="ND69" s="33"/>
      <c r="NE69" s="33"/>
      <c r="NF69" s="33"/>
      <c r="NG69" s="33"/>
      <c r="NH69" s="33"/>
      <c r="NI69" s="33"/>
      <c r="NJ69" s="33"/>
      <c r="NK69" s="33"/>
      <c r="NL69" s="33"/>
      <c r="NM69" s="33"/>
      <c r="NN69" s="33"/>
      <c r="NO69" s="33"/>
      <c r="NP69" s="33"/>
      <c r="NQ69" s="33"/>
      <c r="NR69" s="33"/>
      <c r="NS69" s="33"/>
      <c r="NT69" s="33"/>
      <c r="NU69" s="33"/>
      <c r="NV69" s="33"/>
      <c r="NW69" s="33"/>
      <c r="NX69" s="33"/>
      <c r="NY69" s="33"/>
      <c r="NZ69" s="33"/>
      <c r="OA69" s="33"/>
      <c r="OB69" s="33"/>
      <c r="OC69" s="33"/>
      <c r="OD69" s="33"/>
      <c r="OE69" s="33"/>
      <c r="OF69" s="33"/>
      <c r="OG69" s="33"/>
      <c r="OH69" s="33"/>
      <c r="OI69" s="33"/>
      <c r="OJ69" s="33"/>
      <c r="OK69" s="33"/>
      <c r="OL69" s="33"/>
      <c r="OM69" s="33"/>
      <c r="ON69" s="33"/>
      <c r="OO69" s="33"/>
      <c r="OP69" s="33"/>
      <c r="OQ69" s="33"/>
      <c r="OR69" s="33"/>
      <c r="OS69" s="33"/>
      <c r="OT69" s="33"/>
      <c r="OU69" s="33"/>
      <c r="OV69" s="33"/>
      <c r="OW69" s="33"/>
      <c r="OX69" s="33"/>
      <c r="OY69" s="33"/>
      <c r="OZ69" s="33"/>
      <c r="PA69" s="33"/>
      <c r="PB69" s="33"/>
      <c r="PC69" s="33"/>
      <c r="PD69" s="33"/>
      <c r="PE69" s="33"/>
      <c r="PF69" s="33"/>
      <c r="PG69" s="33"/>
      <c r="PH69" s="33"/>
      <c r="PI69" s="33"/>
      <c r="PJ69" s="33"/>
      <c r="PK69" s="33"/>
      <c r="PL69" s="33"/>
      <c r="PM69" s="33"/>
      <c r="PN69" s="33"/>
      <c r="PO69" s="33"/>
      <c r="PP69" s="33"/>
      <c r="PQ69" s="33"/>
      <c r="PR69" s="33"/>
      <c r="PS69" s="33"/>
      <c r="PT69" s="33"/>
      <c r="PU69" s="33"/>
      <c r="PV69" s="33"/>
      <c r="PW69" s="33"/>
      <c r="PX69" s="33"/>
      <c r="PY69" s="33"/>
      <c r="PZ69" s="33"/>
      <c r="QA69" s="33"/>
      <c r="QB69" s="33"/>
      <c r="QC69" s="33"/>
      <c r="QD69" s="33"/>
      <c r="QE69" s="33"/>
      <c r="QF69" s="33"/>
      <c r="QG69" s="33"/>
      <c r="QH69" s="33"/>
      <c r="QI69" s="33"/>
      <c r="QJ69" s="33"/>
      <c r="QK69" s="33"/>
      <c r="QL69" s="33"/>
      <c r="QM69" s="33"/>
      <c r="QN69" s="33"/>
      <c r="QO69" s="33"/>
      <c r="QP69" s="33"/>
      <c r="QQ69" s="33"/>
      <c r="QR69" s="33"/>
      <c r="QS69" s="33"/>
      <c r="QT69" s="33"/>
      <c r="QU69" s="33"/>
      <c r="QV69" s="33"/>
      <c r="QW69" s="33"/>
      <c r="QX69" s="33"/>
      <c r="QY69" s="33"/>
      <c r="QZ69" s="33"/>
      <c r="RA69" s="33"/>
      <c r="RB69" s="33"/>
      <c r="RC69" s="33"/>
      <c r="RD69" s="33"/>
      <c r="RE69" s="33"/>
      <c r="RF69" s="33"/>
      <c r="RG69" s="33"/>
      <c r="RH69" s="33"/>
      <c r="RI69" s="33"/>
      <c r="RJ69" s="33"/>
      <c r="RK69" s="33"/>
      <c r="RL69" s="33"/>
      <c r="RM69" s="33"/>
      <c r="RN69" s="33"/>
      <c r="RO69" s="33"/>
      <c r="RP69" s="33"/>
      <c r="RQ69" s="33"/>
      <c r="RR69" s="33"/>
      <c r="RS69" s="33"/>
      <c r="RT69" s="33"/>
      <c r="RU69" s="33"/>
      <c r="RV69" s="33"/>
      <c r="RW69" s="33"/>
      <c r="RX69" s="33"/>
      <c r="RY69" s="33"/>
      <c r="RZ69" s="33"/>
      <c r="SA69" s="33"/>
      <c r="SB69" s="33"/>
      <c r="SC69" s="33"/>
      <c r="SD69" s="33"/>
      <c r="SE69" s="33"/>
      <c r="SF69" s="33"/>
      <c r="SG69" s="33"/>
      <c r="SH69" s="33"/>
      <c r="SI69" s="33"/>
      <c r="SJ69" s="33"/>
      <c r="SK69" s="33"/>
      <c r="SL69" s="33"/>
      <c r="SM69" s="33"/>
      <c r="SN69" s="33"/>
      <c r="SO69" s="33"/>
      <c r="SP69" s="33"/>
      <c r="SQ69" s="33"/>
      <c r="SR69" s="33"/>
      <c r="SS69" s="33"/>
      <c r="ST69" s="33"/>
      <c r="SU69" s="33"/>
      <c r="SV69" s="33"/>
      <c r="SW69" s="33"/>
      <c r="SX69" s="33"/>
      <c r="SY69" s="33"/>
      <c r="SZ69" s="33"/>
      <c r="TA69" s="33"/>
      <c r="TB69" s="33"/>
      <c r="TC69" s="33"/>
      <c r="TD69" s="33"/>
      <c r="TE69" s="33"/>
      <c r="TF69" s="33"/>
      <c r="TG69" s="33"/>
      <c r="TH69" s="33"/>
      <c r="TI69" s="33"/>
      <c r="TJ69" s="33"/>
      <c r="TK69" s="33"/>
      <c r="TL69" s="33"/>
      <c r="TM69" s="33"/>
      <c r="TN69" s="33"/>
      <c r="TO69" s="33"/>
      <c r="TP69" s="33"/>
      <c r="TQ69" s="33"/>
      <c r="TR69" s="33"/>
      <c r="TS69" s="33"/>
      <c r="TT69" s="33"/>
      <c r="TU69" s="33"/>
      <c r="TV69" s="33"/>
      <c r="TW69" s="33"/>
      <c r="TX69" s="33"/>
      <c r="TY69" s="33"/>
      <c r="TZ69" s="33"/>
      <c r="UA69" s="33"/>
      <c r="UB69" s="33"/>
      <c r="UC69" s="33"/>
      <c r="UD69" s="33"/>
      <c r="UE69" s="33"/>
      <c r="UF69" s="33"/>
      <c r="UG69" s="33"/>
      <c r="UH69" s="33"/>
      <c r="UI69" s="33"/>
      <c r="UJ69" s="33"/>
      <c r="UK69" s="33"/>
      <c r="UL69" s="33"/>
      <c r="UM69" s="33"/>
      <c r="UN69" s="33"/>
      <c r="UO69" s="33"/>
      <c r="UP69" s="33"/>
      <c r="UQ69" s="33"/>
      <c r="UR69" s="33"/>
      <c r="US69" s="33"/>
      <c r="UT69" s="33"/>
      <c r="UU69" s="33"/>
      <c r="UV69" s="33"/>
      <c r="UW69" s="33"/>
      <c r="UX69" s="33"/>
      <c r="UY69" s="33"/>
      <c r="UZ69" s="33"/>
      <c r="VA69" s="33"/>
      <c r="VB69" s="33"/>
      <c r="VC69" s="33"/>
      <c r="VD69" s="33"/>
      <c r="VE69" s="33"/>
      <c r="VF69" s="33"/>
      <c r="VG69" s="33"/>
      <c r="VH69" s="33"/>
      <c r="VI69" s="33"/>
      <c r="VJ69" s="33"/>
      <c r="VK69" s="33"/>
      <c r="VL69" s="33"/>
      <c r="VM69" s="33"/>
      <c r="VN69" s="33"/>
      <c r="VO69" s="33"/>
      <c r="VP69" s="33"/>
      <c r="VQ69" s="33"/>
      <c r="VR69" s="33"/>
      <c r="VS69" s="33"/>
      <c r="VT69" s="33"/>
      <c r="VU69" s="33"/>
      <c r="VV69" s="33"/>
      <c r="VW69" s="33"/>
      <c r="VX69" s="33"/>
      <c r="VY69" s="33"/>
      <c r="VZ69" s="33"/>
      <c r="WA69" s="33"/>
      <c r="WB69" s="33"/>
      <c r="WC69" s="33"/>
      <c r="WD69" s="33"/>
      <c r="WE69" s="33"/>
      <c r="WF69" s="33"/>
      <c r="WG69" s="33"/>
      <c r="WH69" s="33"/>
      <c r="WI69" s="33"/>
      <c r="WJ69" s="33"/>
      <c r="WK69" s="33"/>
      <c r="WL69" s="33"/>
      <c r="WM69" s="33"/>
      <c r="WN69" s="33"/>
      <c r="WO69" s="33"/>
      <c r="WP69" s="33"/>
      <c r="WQ69" s="33"/>
      <c r="WR69" s="33"/>
      <c r="WS69" s="33"/>
      <c r="WT69" s="33"/>
      <c r="WU69" s="33"/>
      <c r="WV69" s="33"/>
      <c r="WW69" s="33"/>
      <c r="WX69" s="33"/>
      <c r="WY69" s="33"/>
      <c r="WZ69" s="33"/>
      <c r="XA69" s="33"/>
      <c r="XB69" s="33"/>
      <c r="XC69" s="33"/>
      <c r="XD69" s="33"/>
      <c r="XE69" s="33"/>
      <c r="XF69" s="33"/>
      <c r="XG69" s="33"/>
    </row>
    <row r="70" spans="1:631" x14ac:dyDescent="0.25">
      <c r="A70" s="102" t="s">
        <v>42</v>
      </c>
      <c r="B70" s="96" t="s">
        <v>262</v>
      </c>
      <c r="C70" s="102" t="s">
        <v>41</v>
      </c>
      <c r="D70" s="147">
        <v>43318</v>
      </c>
      <c r="E70" s="89">
        <v>300</v>
      </c>
      <c r="F70" s="66">
        <v>20</v>
      </c>
      <c r="G70" s="66">
        <v>28</v>
      </c>
      <c r="H70" s="66">
        <v>32</v>
      </c>
      <c r="I70" s="92">
        <f t="shared" si="3"/>
        <v>26.666666666666668</v>
      </c>
      <c r="J70" s="93">
        <f t="shared" si="4"/>
        <v>8000</v>
      </c>
      <c r="K70" s="69">
        <v>20</v>
      </c>
      <c r="L70" s="35">
        <v>10</v>
      </c>
      <c r="M70" s="35">
        <v>10</v>
      </c>
      <c r="N70" s="35">
        <v>60</v>
      </c>
      <c r="O70" s="35">
        <v>0</v>
      </c>
      <c r="P70" s="69">
        <v>10</v>
      </c>
      <c r="Q70" s="35">
        <v>0</v>
      </c>
      <c r="R70" s="35">
        <v>5</v>
      </c>
      <c r="S70" s="35">
        <v>85</v>
      </c>
      <c r="T70" s="76">
        <v>90</v>
      </c>
      <c r="U70" s="77">
        <v>0</v>
      </c>
      <c r="V70" s="77">
        <v>0</v>
      </c>
      <c r="W70" s="78">
        <v>10</v>
      </c>
      <c r="X70" s="49">
        <v>2</v>
      </c>
      <c r="Y70" s="65" t="s">
        <v>266</v>
      </c>
    </row>
    <row r="71" spans="1:631" x14ac:dyDescent="0.25">
      <c r="A71" s="102" t="s">
        <v>42</v>
      </c>
      <c r="B71" s="102" t="s">
        <v>262</v>
      </c>
      <c r="C71" s="102" t="s">
        <v>87</v>
      </c>
      <c r="D71" s="147">
        <v>43263</v>
      </c>
      <c r="E71" s="89">
        <v>300</v>
      </c>
      <c r="F71" s="66">
        <v>20</v>
      </c>
      <c r="G71" s="66">
        <v>18</v>
      </c>
      <c r="H71" s="66">
        <v>20</v>
      </c>
      <c r="I71" s="92">
        <f t="shared" si="3"/>
        <v>19.333333333333332</v>
      </c>
      <c r="J71" s="93">
        <f t="shared" si="4"/>
        <v>5800</v>
      </c>
      <c r="K71" s="69">
        <v>90</v>
      </c>
      <c r="L71" s="35">
        <v>0</v>
      </c>
      <c r="M71" s="35">
        <v>0</v>
      </c>
      <c r="N71" s="35">
        <v>10</v>
      </c>
      <c r="O71" s="35">
        <v>0</v>
      </c>
      <c r="P71" s="69">
        <v>0</v>
      </c>
      <c r="Q71" s="35">
        <v>90</v>
      </c>
      <c r="R71" s="35">
        <v>0</v>
      </c>
      <c r="S71" s="35">
        <v>10</v>
      </c>
      <c r="T71" s="76">
        <v>20</v>
      </c>
      <c r="U71" s="77">
        <v>0</v>
      </c>
      <c r="V71" s="77">
        <v>0</v>
      </c>
      <c r="W71" s="78">
        <v>80</v>
      </c>
      <c r="X71" s="49">
        <v>2</v>
      </c>
      <c r="Y71" s="65" t="s">
        <v>266</v>
      </c>
    </row>
    <row r="72" spans="1:631" s="10" customFormat="1" x14ac:dyDescent="0.25">
      <c r="A72" s="102" t="s">
        <v>42</v>
      </c>
      <c r="B72" s="102" t="s">
        <v>261</v>
      </c>
      <c r="C72" s="102" t="s">
        <v>82</v>
      </c>
      <c r="D72" s="150">
        <v>43110</v>
      </c>
      <c r="E72" s="94">
        <v>300</v>
      </c>
      <c r="F72" s="92">
        <v>13</v>
      </c>
      <c r="G72" s="92">
        <v>20</v>
      </c>
      <c r="H72" s="92">
        <v>16</v>
      </c>
      <c r="I72" s="92">
        <f t="shared" si="3"/>
        <v>16.333333333333332</v>
      </c>
      <c r="J72" s="93">
        <f t="shared" si="4"/>
        <v>4900</v>
      </c>
      <c r="K72" s="70">
        <v>20</v>
      </c>
      <c r="L72" s="35">
        <v>20</v>
      </c>
      <c r="M72" s="35">
        <v>10</v>
      </c>
      <c r="N72" s="35">
        <v>50</v>
      </c>
      <c r="O72" s="35">
        <v>0</v>
      </c>
      <c r="P72" s="70">
        <v>5</v>
      </c>
      <c r="Q72" s="35">
        <v>5</v>
      </c>
      <c r="R72" s="35">
        <v>0</v>
      </c>
      <c r="S72" s="35">
        <v>90</v>
      </c>
      <c r="T72" s="80">
        <v>0</v>
      </c>
      <c r="U72" s="77">
        <v>0</v>
      </c>
      <c r="V72" s="77">
        <v>0</v>
      </c>
      <c r="W72" s="81">
        <v>100</v>
      </c>
      <c r="X72" s="50">
        <v>2</v>
      </c>
      <c r="Y72" s="65" t="s">
        <v>266</v>
      </c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  <c r="JB72" s="33"/>
      <c r="JC72" s="33"/>
      <c r="JD72" s="33"/>
      <c r="JE72" s="33"/>
      <c r="JF72" s="33"/>
      <c r="JG72" s="33"/>
      <c r="JH72" s="33"/>
      <c r="JI72" s="33"/>
      <c r="JJ72" s="33"/>
      <c r="JK72" s="33"/>
      <c r="JL72" s="33"/>
      <c r="JM72" s="33"/>
      <c r="JN72" s="33"/>
      <c r="JO72" s="33"/>
      <c r="JP72" s="33"/>
      <c r="JQ72" s="33"/>
      <c r="JR72" s="33"/>
      <c r="JS72" s="33"/>
      <c r="JT72" s="33"/>
      <c r="JU72" s="33"/>
      <c r="JV72" s="33"/>
      <c r="JW72" s="33"/>
      <c r="JX72" s="33"/>
      <c r="JY72" s="33"/>
      <c r="JZ72" s="33"/>
      <c r="KA72" s="33"/>
      <c r="KB72" s="33"/>
      <c r="KC72" s="33"/>
      <c r="KD72" s="33"/>
      <c r="KE72" s="33"/>
      <c r="KF72" s="33"/>
      <c r="KG72" s="33"/>
      <c r="KH72" s="33"/>
      <c r="KI72" s="33"/>
      <c r="KJ72" s="33"/>
      <c r="KK72" s="33"/>
      <c r="KL72" s="33"/>
      <c r="KM72" s="33"/>
      <c r="KN72" s="33"/>
      <c r="KO72" s="33"/>
      <c r="KP72" s="33"/>
      <c r="KQ72" s="33"/>
      <c r="KR72" s="33"/>
      <c r="KS72" s="33"/>
      <c r="KT72" s="33"/>
      <c r="KU72" s="33"/>
      <c r="KV72" s="33"/>
      <c r="KW72" s="33"/>
      <c r="KX72" s="33"/>
      <c r="KY72" s="33"/>
      <c r="KZ72" s="33"/>
      <c r="LA72" s="33"/>
      <c r="LB72" s="33"/>
      <c r="LC72" s="33"/>
      <c r="LD72" s="33"/>
      <c r="LE72" s="33"/>
      <c r="LF72" s="33"/>
      <c r="LG72" s="33"/>
      <c r="LH72" s="33"/>
      <c r="LI72" s="33"/>
      <c r="LJ72" s="33"/>
      <c r="LK72" s="33"/>
      <c r="LL72" s="33"/>
      <c r="LM72" s="33"/>
      <c r="LN72" s="33"/>
      <c r="LO72" s="33"/>
      <c r="LP72" s="33"/>
      <c r="LQ72" s="33"/>
      <c r="LR72" s="33"/>
      <c r="LS72" s="33"/>
      <c r="LT72" s="33"/>
      <c r="LU72" s="33"/>
      <c r="LV72" s="33"/>
      <c r="LW72" s="33"/>
      <c r="LX72" s="33"/>
      <c r="LY72" s="33"/>
      <c r="LZ72" s="33"/>
      <c r="MA72" s="33"/>
      <c r="MB72" s="33"/>
      <c r="MC72" s="33"/>
      <c r="MD72" s="33"/>
      <c r="ME72" s="33"/>
      <c r="MF72" s="33"/>
      <c r="MG72" s="33"/>
      <c r="MH72" s="33"/>
      <c r="MI72" s="33"/>
      <c r="MJ72" s="33"/>
      <c r="MK72" s="33"/>
      <c r="ML72" s="33"/>
      <c r="MM72" s="33"/>
      <c r="MN72" s="33"/>
      <c r="MO72" s="33"/>
      <c r="MP72" s="33"/>
      <c r="MQ72" s="33"/>
      <c r="MR72" s="33"/>
      <c r="MS72" s="33"/>
      <c r="MT72" s="33"/>
      <c r="MU72" s="33"/>
      <c r="MV72" s="33"/>
      <c r="MW72" s="33"/>
      <c r="MX72" s="33"/>
      <c r="MY72" s="33"/>
      <c r="MZ72" s="33"/>
      <c r="NA72" s="33"/>
      <c r="NB72" s="33"/>
      <c r="NC72" s="33"/>
      <c r="ND72" s="33"/>
      <c r="NE72" s="33"/>
      <c r="NF72" s="33"/>
      <c r="NG72" s="33"/>
      <c r="NH72" s="33"/>
      <c r="NI72" s="33"/>
      <c r="NJ72" s="33"/>
      <c r="NK72" s="33"/>
      <c r="NL72" s="33"/>
      <c r="NM72" s="33"/>
      <c r="NN72" s="33"/>
      <c r="NO72" s="33"/>
      <c r="NP72" s="33"/>
      <c r="NQ72" s="33"/>
      <c r="NR72" s="33"/>
      <c r="NS72" s="33"/>
      <c r="NT72" s="33"/>
      <c r="NU72" s="33"/>
      <c r="NV72" s="33"/>
      <c r="NW72" s="33"/>
      <c r="NX72" s="33"/>
      <c r="NY72" s="33"/>
      <c r="NZ72" s="33"/>
      <c r="OA72" s="33"/>
      <c r="OB72" s="33"/>
      <c r="OC72" s="33"/>
      <c r="OD72" s="33"/>
      <c r="OE72" s="33"/>
      <c r="OF72" s="33"/>
      <c r="OG72" s="33"/>
      <c r="OH72" s="33"/>
      <c r="OI72" s="33"/>
      <c r="OJ72" s="33"/>
      <c r="OK72" s="33"/>
      <c r="OL72" s="33"/>
      <c r="OM72" s="33"/>
      <c r="ON72" s="33"/>
      <c r="OO72" s="33"/>
      <c r="OP72" s="33"/>
      <c r="OQ72" s="33"/>
      <c r="OR72" s="33"/>
      <c r="OS72" s="33"/>
      <c r="OT72" s="33"/>
      <c r="OU72" s="33"/>
      <c r="OV72" s="33"/>
      <c r="OW72" s="33"/>
      <c r="OX72" s="33"/>
      <c r="OY72" s="33"/>
      <c r="OZ72" s="33"/>
      <c r="PA72" s="33"/>
      <c r="PB72" s="33"/>
      <c r="PC72" s="33"/>
      <c r="PD72" s="33"/>
      <c r="PE72" s="33"/>
      <c r="PF72" s="33"/>
      <c r="PG72" s="33"/>
      <c r="PH72" s="33"/>
      <c r="PI72" s="33"/>
      <c r="PJ72" s="33"/>
      <c r="PK72" s="33"/>
      <c r="PL72" s="33"/>
      <c r="PM72" s="33"/>
      <c r="PN72" s="33"/>
      <c r="PO72" s="33"/>
      <c r="PP72" s="33"/>
      <c r="PQ72" s="33"/>
      <c r="PR72" s="33"/>
      <c r="PS72" s="33"/>
      <c r="PT72" s="33"/>
      <c r="PU72" s="33"/>
      <c r="PV72" s="33"/>
      <c r="PW72" s="33"/>
      <c r="PX72" s="33"/>
      <c r="PY72" s="33"/>
      <c r="PZ72" s="33"/>
      <c r="QA72" s="33"/>
      <c r="QB72" s="33"/>
      <c r="QC72" s="33"/>
      <c r="QD72" s="33"/>
      <c r="QE72" s="33"/>
      <c r="QF72" s="33"/>
      <c r="QG72" s="33"/>
      <c r="QH72" s="33"/>
      <c r="QI72" s="33"/>
      <c r="QJ72" s="33"/>
      <c r="QK72" s="33"/>
      <c r="QL72" s="33"/>
      <c r="QM72" s="33"/>
      <c r="QN72" s="33"/>
      <c r="QO72" s="33"/>
      <c r="QP72" s="33"/>
      <c r="QQ72" s="33"/>
      <c r="QR72" s="33"/>
      <c r="QS72" s="33"/>
      <c r="QT72" s="33"/>
      <c r="QU72" s="33"/>
      <c r="QV72" s="33"/>
      <c r="QW72" s="33"/>
      <c r="QX72" s="33"/>
      <c r="QY72" s="33"/>
      <c r="QZ72" s="33"/>
      <c r="RA72" s="33"/>
      <c r="RB72" s="33"/>
      <c r="RC72" s="33"/>
      <c r="RD72" s="33"/>
      <c r="RE72" s="33"/>
      <c r="RF72" s="33"/>
      <c r="RG72" s="33"/>
      <c r="RH72" s="33"/>
      <c r="RI72" s="33"/>
      <c r="RJ72" s="33"/>
      <c r="RK72" s="33"/>
      <c r="RL72" s="33"/>
      <c r="RM72" s="33"/>
      <c r="RN72" s="33"/>
      <c r="RO72" s="33"/>
      <c r="RP72" s="33"/>
      <c r="RQ72" s="33"/>
      <c r="RR72" s="33"/>
      <c r="RS72" s="33"/>
      <c r="RT72" s="33"/>
      <c r="RU72" s="33"/>
      <c r="RV72" s="33"/>
      <c r="RW72" s="33"/>
      <c r="RX72" s="33"/>
      <c r="RY72" s="33"/>
      <c r="RZ72" s="33"/>
      <c r="SA72" s="33"/>
      <c r="SB72" s="33"/>
      <c r="SC72" s="33"/>
      <c r="SD72" s="33"/>
      <c r="SE72" s="33"/>
      <c r="SF72" s="33"/>
      <c r="SG72" s="33"/>
      <c r="SH72" s="33"/>
      <c r="SI72" s="33"/>
      <c r="SJ72" s="33"/>
      <c r="SK72" s="33"/>
      <c r="SL72" s="33"/>
      <c r="SM72" s="33"/>
      <c r="SN72" s="33"/>
      <c r="SO72" s="33"/>
      <c r="SP72" s="33"/>
      <c r="SQ72" s="33"/>
      <c r="SR72" s="33"/>
      <c r="SS72" s="33"/>
      <c r="ST72" s="33"/>
      <c r="SU72" s="33"/>
      <c r="SV72" s="33"/>
      <c r="SW72" s="33"/>
      <c r="SX72" s="33"/>
      <c r="SY72" s="33"/>
      <c r="SZ72" s="33"/>
      <c r="TA72" s="33"/>
      <c r="TB72" s="33"/>
      <c r="TC72" s="33"/>
      <c r="TD72" s="33"/>
      <c r="TE72" s="33"/>
      <c r="TF72" s="33"/>
      <c r="TG72" s="33"/>
      <c r="TH72" s="33"/>
      <c r="TI72" s="33"/>
      <c r="TJ72" s="33"/>
      <c r="TK72" s="33"/>
      <c r="TL72" s="33"/>
      <c r="TM72" s="33"/>
      <c r="TN72" s="33"/>
      <c r="TO72" s="33"/>
      <c r="TP72" s="33"/>
      <c r="TQ72" s="33"/>
      <c r="TR72" s="33"/>
      <c r="TS72" s="33"/>
      <c r="TT72" s="33"/>
      <c r="TU72" s="33"/>
      <c r="TV72" s="33"/>
      <c r="TW72" s="33"/>
      <c r="TX72" s="33"/>
      <c r="TY72" s="33"/>
      <c r="TZ72" s="33"/>
      <c r="UA72" s="33"/>
      <c r="UB72" s="33"/>
      <c r="UC72" s="33"/>
      <c r="UD72" s="33"/>
      <c r="UE72" s="33"/>
      <c r="UF72" s="33"/>
      <c r="UG72" s="33"/>
      <c r="UH72" s="33"/>
      <c r="UI72" s="33"/>
      <c r="UJ72" s="33"/>
      <c r="UK72" s="33"/>
      <c r="UL72" s="33"/>
      <c r="UM72" s="33"/>
      <c r="UN72" s="33"/>
      <c r="UO72" s="33"/>
      <c r="UP72" s="33"/>
      <c r="UQ72" s="33"/>
      <c r="UR72" s="33"/>
      <c r="US72" s="33"/>
      <c r="UT72" s="33"/>
      <c r="UU72" s="33"/>
      <c r="UV72" s="33"/>
      <c r="UW72" s="33"/>
      <c r="UX72" s="33"/>
      <c r="UY72" s="33"/>
      <c r="UZ72" s="33"/>
      <c r="VA72" s="33"/>
      <c r="VB72" s="33"/>
      <c r="VC72" s="33"/>
      <c r="VD72" s="33"/>
      <c r="VE72" s="33"/>
      <c r="VF72" s="33"/>
      <c r="VG72" s="33"/>
      <c r="VH72" s="33"/>
      <c r="VI72" s="33"/>
      <c r="VJ72" s="33"/>
      <c r="VK72" s="33"/>
      <c r="VL72" s="33"/>
      <c r="VM72" s="33"/>
      <c r="VN72" s="33"/>
      <c r="VO72" s="33"/>
      <c r="VP72" s="33"/>
      <c r="VQ72" s="33"/>
      <c r="VR72" s="33"/>
      <c r="VS72" s="33"/>
      <c r="VT72" s="33"/>
      <c r="VU72" s="33"/>
      <c r="VV72" s="33"/>
      <c r="VW72" s="33"/>
      <c r="VX72" s="33"/>
      <c r="VY72" s="33"/>
      <c r="VZ72" s="33"/>
      <c r="WA72" s="33"/>
      <c r="WB72" s="33"/>
      <c r="WC72" s="33"/>
      <c r="WD72" s="33"/>
      <c r="WE72" s="33"/>
      <c r="WF72" s="33"/>
      <c r="WG72" s="33"/>
      <c r="WH72" s="33"/>
      <c r="WI72" s="33"/>
      <c r="WJ72" s="33"/>
      <c r="WK72" s="33"/>
      <c r="WL72" s="33"/>
      <c r="WM72" s="33"/>
      <c r="WN72" s="33"/>
      <c r="WO72" s="33"/>
      <c r="WP72" s="33"/>
      <c r="WQ72" s="33"/>
      <c r="WR72" s="33"/>
      <c r="WS72" s="33"/>
      <c r="WT72" s="33"/>
      <c r="WU72" s="33"/>
      <c r="WV72" s="33"/>
      <c r="WW72" s="33"/>
      <c r="WX72" s="33"/>
      <c r="WY72" s="33"/>
      <c r="WZ72" s="33"/>
      <c r="XA72" s="33"/>
      <c r="XB72" s="33"/>
      <c r="XC72" s="33"/>
      <c r="XD72" s="33"/>
      <c r="XE72" s="33"/>
      <c r="XF72" s="33"/>
      <c r="XG72" s="33"/>
    </row>
    <row r="73" spans="1:631" x14ac:dyDescent="0.25">
      <c r="A73" s="102" t="s">
        <v>42</v>
      </c>
      <c r="B73" s="102" t="s">
        <v>261</v>
      </c>
      <c r="C73" s="102" t="s">
        <v>636</v>
      </c>
      <c r="D73" s="150">
        <v>43144</v>
      </c>
      <c r="E73" s="94">
        <v>300</v>
      </c>
      <c r="F73" s="92">
        <v>26</v>
      </c>
      <c r="G73" s="92">
        <v>20</v>
      </c>
      <c r="H73" s="92">
        <v>24</v>
      </c>
      <c r="I73" s="92">
        <f t="shared" si="3"/>
        <v>23.333333333333332</v>
      </c>
      <c r="J73" s="93">
        <f t="shared" si="4"/>
        <v>7000</v>
      </c>
      <c r="K73" s="70">
        <v>20</v>
      </c>
      <c r="L73" s="35">
        <v>20</v>
      </c>
      <c r="M73" s="35">
        <v>10</v>
      </c>
      <c r="N73" s="35">
        <v>50</v>
      </c>
      <c r="O73" s="35">
        <v>0</v>
      </c>
      <c r="P73" s="70">
        <v>10</v>
      </c>
      <c r="Q73" s="35">
        <v>10</v>
      </c>
      <c r="R73" s="35">
        <v>20</v>
      </c>
      <c r="S73" s="35">
        <v>60</v>
      </c>
      <c r="T73" s="80">
        <v>50</v>
      </c>
      <c r="U73" s="77">
        <v>0</v>
      </c>
      <c r="V73" s="77">
        <v>0</v>
      </c>
      <c r="W73" s="81">
        <v>50</v>
      </c>
      <c r="X73" s="50">
        <v>2</v>
      </c>
      <c r="Y73" s="65" t="s">
        <v>266</v>
      </c>
    </row>
    <row r="74" spans="1:631" x14ac:dyDescent="0.25">
      <c r="A74" s="102" t="s">
        <v>42</v>
      </c>
      <c r="B74" s="102" t="s">
        <v>261</v>
      </c>
      <c r="C74" s="102" t="s">
        <v>88</v>
      </c>
      <c r="D74" s="150">
        <v>43110</v>
      </c>
      <c r="E74" s="94">
        <v>300</v>
      </c>
      <c r="F74" s="92">
        <v>55</v>
      </c>
      <c r="G74" s="92">
        <v>55</v>
      </c>
      <c r="H74" s="92">
        <v>55</v>
      </c>
      <c r="I74" s="92">
        <f t="shared" si="3"/>
        <v>55</v>
      </c>
      <c r="J74" s="93">
        <f t="shared" si="4"/>
        <v>16500</v>
      </c>
      <c r="K74" s="70">
        <v>40</v>
      </c>
      <c r="L74" s="35">
        <v>0</v>
      </c>
      <c r="M74" s="35">
        <v>0</v>
      </c>
      <c r="N74" s="35">
        <v>60</v>
      </c>
      <c r="O74" s="35">
        <v>0</v>
      </c>
      <c r="P74" s="70">
        <v>0</v>
      </c>
      <c r="Q74" s="35">
        <v>5</v>
      </c>
      <c r="R74" s="35">
        <v>0</v>
      </c>
      <c r="S74" s="35">
        <v>95</v>
      </c>
      <c r="T74" s="80">
        <v>20</v>
      </c>
      <c r="U74" s="77">
        <v>0</v>
      </c>
      <c r="V74" s="77">
        <v>0</v>
      </c>
      <c r="W74" s="81">
        <v>80</v>
      </c>
      <c r="X74" s="50">
        <v>2</v>
      </c>
      <c r="Y74" s="65" t="s">
        <v>266</v>
      </c>
    </row>
    <row r="75" spans="1:631" s="10" customFormat="1" x14ac:dyDescent="0.25">
      <c r="A75" s="102" t="s">
        <v>42</v>
      </c>
      <c r="B75" s="102" t="s">
        <v>261</v>
      </c>
      <c r="C75" s="102" t="s">
        <v>74</v>
      </c>
      <c r="D75" s="150">
        <v>43082</v>
      </c>
      <c r="E75" s="94">
        <v>300</v>
      </c>
      <c r="F75" s="92">
        <v>12</v>
      </c>
      <c r="G75" s="92">
        <v>9</v>
      </c>
      <c r="H75" s="92">
        <v>9</v>
      </c>
      <c r="I75" s="92">
        <f t="shared" si="3"/>
        <v>10</v>
      </c>
      <c r="J75" s="93">
        <f t="shared" si="4"/>
        <v>3000</v>
      </c>
      <c r="K75" s="70">
        <v>70</v>
      </c>
      <c r="L75" s="35">
        <v>20</v>
      </c>
      <c r="M75" s="35">
        <v>10</v>
      </c>
      <c r="N75" s="35">
        <v>0</v>
      </c>
      <c r="O75" s="35">
        <v>0</v>
      </c>
      <c r="P75" s="70">
        <v>0</v>
      </c>
      <c r="Q75" s="35">
        <v>20</v>
      </c>
      <c r="R75" s="35">
        <v>0</v>
      </c>
      <c r="S75" s="35">
        <v>80</v>
      </c>
      <c r="T75" s="80">
        <v>50</v>
      </c>
      <c r="U75" s="77">
        <v>0</v>
      </c>
      <c r="V75" s="77">
        <v>0</v>
      </c>
      <c r="W75" s="81">
        <v>50</v>
      </c>
      <c r="X75" s="50">
        <v>2</v>
      </c>
      <c r="Y75" s="65" t="s">
        <v>266</v>
      </c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  <c r="JB75" s="33"/>
      <c r="JC75" s="33"/>
      <c r="JD75" s="33"/>
      <c r="JE75" s="33"/>
      <c r="JF75" s="33"/>
      <c r="JG75" s="33"/>
      <c r="JH75" s="33"/>
      <c r="JI75" s="33"/>
      <c r="JJ75" s="33"/>
      <c r="JK75" s="33"/>
      <c r="JL75" s="33"/>
      <c r="JM75" s="33"/>
      <c r="JN75" s="33"/>
      <c r="JO75" s="33"/>
      <c r="JP75" s="33"/>
      <c r="JQ75" s="33"/>
      <c r="JR75" s="33"/>
      <c r="JS75" s="33"/>
      <c r="JT75" s="33"/>
      <c r="JU75" s="33"/>
      <c r="JV75" s="33"/>
      <c r="JW75" s="33"/>
      <c r="JX75" s="33"/>
      <c r="JY75" s="33"/>
      <c r="JZ75" s="33"/>
      <c r="KA75" s="33"/>
      <c r="KB75" s="33"/>
      <c r="KC75" s="33"/>
      <c r="KD75" s="33"/>
      <c r="KE75" s="33"/>
      <c r="KF75" s="33"/>
      <c r="KG75" s="33"/>
      <c r="KH75" s="33"/>
      <c r="KI75" s="33"/>
      <c r="KJ75" s="33"/>
      <c r="KK75" s="33"/>
      <c r="KL75" s="33"/>
      <c r="KM75" s="33"/>
      <c r="KN75" s="33"/>
      <c r="KO75" s="33"/>
      <c r="KP75" s="33"/>
      <c r="KQ75" s="33"/>
      <c r="KR75" s="33"/>
      <c r="KS75" s="33"/>
      <c r="KT75" s="33"/>
      <c r="KU75" s="33"/>
      <c r="KV75" s="33"/>
      <c r="KW75" s="33"/>
      <c r="KX75" s="33"/>
      <c r="KY75" s="33"/>
      <c r="KZ75" s="33"/>
      <c r="LA75" s="33"/>
      <c r="LB75" s="33"/>
      <c r="LC75" s="33"/>
      <c r="LD75" s="33"/>
      <c r="LE75" s="33"/>
      <c r="LF75" s="33"/>
      <c r="LG75" s="33"/>
      <c r="LH75" s="33"/>
      <c r="LI75" s="33"/>
      <c r="LJ75" s="33"/>
      <c r="LK75" s="33"/>
      <c r="LL75" s="33"/>
      <c r="LM75" s="33"/>
      <c r="LN75" s="33"/>
      <c r="LO75" s="33"/>
      <c r="LP75" s="33"/>
      <c r="LQ75" s="33"/>
      <c r="LR75" s="33"/>
      <c r="LS75" s="33"/>
      <c r="LT75" s="33"/>
      <c r="LU75" s="33"/>
      <c r="LV75" s="33"/>
      <c r="LW75" s="33"/>
      <c r="LX75" s="33"/>
      <c r="LY75" s="33"/>
      <c r="LZ75" s="33"/>
      <c r="MA75" s="33"/>
      <c r="MB75" s="33"/>
      <c r="MC75" s="33"/>
      <c r="MD75" s="33"/>
      <c r="ME75" s="33"/>
      <c r="MF75" s="33"/>
      <c r="MG75" s="33"/>
      <c r="MH75" s="33"/>
      <c r="MI75" s="33"/>
      <c r="MJ75" s="33"/>
      <c r="MK75" s="33"/>
      <c r="ML75" s="33"/>
      <c r="MM75" s="33"/>
      <c r="MN75" s="33"/>
      <c r="MO75" s="33"/>
      <c r="MP75" s="33"/>
      <c r="MQ75" s="33"/>
      <c r="MR75" s="33"/>
      <c r="MS75" s="33"/>
      <c r="MT75" s="33"/>
      <c r="MU75" s="33"/>
      <c r="MV75" s="33"/>
      <c r="MW75" s="33"/>
      <c r="MX75" s="33"/>
      <c r="MY75" s="33"/>
      <c r="MZ75" s="33"/>
      <c r="NA75" s="33"/>
      <c r="NB75" s="33"/>
      <c r="NC75" s="33"/>
      <c r="ND75" s="33"/>
      <c r="NE75" s="33"/>
      <c r="NF75" s="33"/>
      <c r="NG75" s="33"/>
      <c r="NH75" s="33"/>
      <c r="NI75" s="33"/>
      <c r="NJ75" s="33"/>
      <c r="NK75" s="33"/>
      <c r="NL75" s="33"/>
      <c r="NM75" s="33"/>
      <c r="NN75" s="33"/>
      <c r="NO75" s="33"/>
      <c r="NP75" s="33"/>
      <c r="NQ75" s="33"/>
      <c r="NR75" s="33"/>
      <c r="NS75" s="33"/>
      <c r="NT75" s="33"/>
      <c r="NU75" s="33"/>
      <c r="NV75" s="33"/>
      <c r="NW75" s="33"/>
      <c r="NX75" s="33"/>
      <c r="NY75" s="33"/>
      <c r="NZ75" s="33"/>
      <c r="OA75" s="33"/>
      <c r="OB75" s="33"/>
      <c r="OC75" s="33"/>
      <c r="OD75" s="33"/>
      <c r="OE75" s="33"/>
      <c r="OF75" s="33"/>
      <c r="OG75" s="33"/>
      <c r="OH75" s="33"/>
      <c r="OI75" s="33"/>
      <c r="OJ75" s="33"/>
      <c r="OK75" s="33"/>
      <c r="OL75" s="33"/>
      <c r="OM75" s="33"/>
      <c r="ON75" s="33"/>
      <c r="OO75" s="33"/>
      <c r="OP75" s="33"/>
      <c r="OQ75" s="33"/>
      <c r="OR75" s="33"/>
      <c r="OS75" s="33"/>
      <c r="OT75" s="33"/>
      <c r="OU75" s="33"/>
      <c r="OV75" s="33"/>
      <c r="OW75" s="33"/>
      <c r="OX75" s="33"/>
      <c r="OY75" s="33"/>
      <c r="OZ75" s="33"/>
      <c r="PA75" s="33"/>
      <c r="PB75" s="33"/>
      <c r="PC75" s="33"/>
      <c r="PD75" s="33"/>
      <c r="PE75" s="33"/>
      <c r="PF75" s="33"/>
      <c r="PG75" s="33"/>
      <c r="PH75" s="33"/>
      <c r="PI75" s="33"/>
      <c r="PJ75" s="33"/>
      <c r="PK75" s="33"/>
      <c r="PL75" s="33"/>
      <c r="PM75" s="33"/>
      <c r="PN75" s="33"/>
      <c r="PO75" s="33"/>
      <c r="PP75" s="33"/>
      <c r="PQ75" s="33"/>
      <c r="PR75" s="33"/>
      <c r="PS75" s="33"/>
      <c r="PT75" s="33"/>
      <c r="PU75" s="33"/>
      <c r="PV75" s="33"/>
      <c r="PW75" s="33"/>
      <c r="PX75" s="33"/>
      <c r="PY75" s="33"/>
      <c r="PZ75" s="33"/>
      <c r="QA75" s="33"/>
      <c r="QB75" s="33"/>
      <c r="QC75" s="33"/>
      <c r="QD75" s="33"/>
      <c r="QE75" s="33"/>
      <c r="QF75" s="33"/>
      <c r="QG75" s="33"/>
      <c r="QH75" s="33"/>
      <c r="QI75" s="33"/>
      <c r="QJ75" s="33"/>
      <c r="QK75" s="33"/>
      <c r="QL75" s="33"/>
      <c r="QM75" s="33"/>
      <c r="QN75" s="33"/>
      <c r="QO75" s="33"/>
      <c r="QP75" s="33"/>
      <c r="QQ75" s="33"/>
      <c r="QR75" s="33"/>
      <c r="QS75" s="33"/>
      <c r="QT75" s="33"/>
      <c r="QU75" s="33"/>
      <c r="QV75" s="33"/>
      <c r="QW75" s="33"/>
      <c r="QX75" s="33"/>
      <c r="QY75" s="33"/>
      <c r="QZ75" s="33"/>
      <c r="RA75" s="33"/>
      <c r="RB75" s="33"/>
      <c r="RC75" s="33"/>
      <c r="RD75" s="33"/>
      <c r="RE75" s="33"/>
      <c r="RF75" s="33"/>
      <c r="RG75" s="33"/>
      <c r="RH75" s="33"/>
      <c r="RI75" s="33"/>
      <c r="RJ75" s="33"/>
      <c r="RK75" s="33"/>
      <c r="RL75" s="33"/>
      <c r="RM75" s="33"/>
      <c r="RN75" s="33"/>
      <c r="RO75" s="33"/>
      <c r="RP75" s="33"/>
      <c r="RQ75" s="33"/>
      <c r="RR75" s="33"/>
      <c r="RS75" s="33"/>
      <c r="RT75" s="33"/>
      <c r="RU75" s="33"/>
      <c r="RV75" s="33"/>
      <c r="RW75" s="33"/>
      <c r="RX75" s="33"/>
      <c r="RY75" s="33"/>
      <c r="RZ75" s="33"/>
      <c r="SA75" s="33"/>
      <c r="SB75" s="33"/>
      <c r="SC75" s="33"/>
      <c r="SD75" s="33"/>
      <c r="SE75" s="33"/>
      <c r="SF75" s="33"/>
      <c r="SG75" s="33"/>
      <c r="SH75" s="33"/>
      <c r="SI75" s="33"/>
      <c r="SJ75" s="33"/>
      <c r="SK75" s="33"/>
      <c r="SL75" s="33"/>
      <c r="SM75" s="33"/>
      <c r="SN75" s="33"/>
      <c r="SO75" s="33"/>
      <c r="SP75" s="33"/>
      <c r="SQ75" s="33"/>
      <c r="SR75" s="33"/>
      <c r="SS75" s="33"/>
      <c r="ST75" s="33"/>
      <c r="SU75" s="33"/>
      <c r="SV75" s="33"/>
      <c r="SW75" s="33"/>
      <c r="SX75" s="33"/>
      <c r="SY75" s="33"/>
      <c r="SZ75" s="33"/>
      <c r="TA75" s="33"/>
      <c r="TB75" s="33"/>
      <c r="TC75" s="33"/>
      <c r="TD75" s="33"/>
      <c r="TE75" s="33"/>
      <c r="TF75" s="33"/>
      <c r="TG75" s="33"/>
      <c r="TH75" s="33"/>
      <c r="TI75" s="33"/>
      <c r="TJ75" s="33"/>
      <c r="TK75" s="33"/>
      <c r="TL75" s="33"/>
      <c r="TM75" s="33"/>
      <c r="TN75" s="33"/>
      <c r="TO75" s="33"/>
      <c r="TP75" s="33"/>
      <c r="TQ75" s="33"/>
      <c r="TR75" s="33"/>
      <c r="TS75" s="33"/>
      <c r="TT75" s="33"/>
      <c r="TU75" s="33"/>
      <c r="TV75" s="33"/>
      <c r="TW75" s="33"/>
      <c r="TX75" s="33"/>
      <c r="TY75" s="33"/>
      <c r="TZ75" s="33"/>
      <c r="UA75" s="33"/>
      <c r="UB75" s="33"/>
      <c r="UC75" s="33"/>
      <c r="UD75" s="33"/>
      <c r="UE75" s="33"/>
      <c r="UF75" s="33"/>
      <c r="UG75" s="33"/>
      <c r="UH75" s="33"/>
      <c r="UI75" s="33"/>
      <c r="UJ75" s="33"/>
      <c r="UK75" s="33"/>
      <c r="UL75" s="33"/>
      <c r="UM75" s="33"/>
      <c r="UN75" s="33"/>
      <c r="UO75" s="33"/>
      <c r="UP75" s="33"/>
      <c r="UQ75" s="33"/>
      <c r="UR75" s="33"/>
      <c r="US75" s="33"/>
      <c r="UT75" s="33"/>
      <c r="UU75" s="33"/>
      <c r="UV75" s="33"/>
      <c r="UW75" s="33"/>
      <c r="UX75" s="33"/>
      <c r="UY75" s="33"/>
      <c r="UZ75" s="33"/>
      <c r="VA75" s="33"/>
      <c r="VB75" s="33"/>
      <c r="VC75" s="33"/>
      <c r="VD75" s="33"/>
      <c r="VE75" s="33"/>
      <c r="VF75" s="33"/>
      <c r="VG75" s="33"/>
      <c r="VH75" s="33"/>
      <c r="VI75" s="33"/>
      <c r="VJ75" s="33"/>
      <c r="VK75" s="33"/>
      <c r="VL75" s="33"/>
      <c r="VM75" s="33"/>
      <c r="VN75" s="33"/>
      <c r="VO75" s="33"/>
      <c r="VP75" s="33"/>
      <c r="VQ75" s="33"/>
      <c r="VR75" s="33"/>
      <c r="VS75" s="33"/>
      <c r="VT75" s="33"/>
      <c r="VU75" s="33"/>
      <c r="VV75" s="33"/>
      <c r="VW75" s="33"/>
      <c r="VX75" s="33"/>
      <c r="VY75" s="33"/>
      <c r="VZ75" s="33"/>
      <c r="WA75" s="33"/>
      <c r="WB75" s="33"/>
      <c r="WC75" s="33"/>
      <c r="WD75" s="33"/>
      <c r="WE75" s="33"/>
      <c r="WF75" s="33"/>
      <c r="WG75" s="33"/>
      <c r="WH75" s="33"/>
      <c r="WI75" s="33"/>
      <c r="WJ75" s="33"/>
      <c r="WK75" s="33"/>
      <c r="WL75" s="33"/>
      <c r="WM75" s="33"/>
      <c r="WN75" s="33"/>
      <c r="WO75" s="33"/>
      <c r="WP75" s="33"/>
      <c r="WQ75" s="33"/>
      <c r="WR75" s="33"/>
      <c r="WS75" s="33"/>
      <c r="WT75" s="33"/>
      <c r="WU75" s="33"/>
      <c r="WV75" s="33"/>
      <c r="WW75" s="33"/>
      <c r="WX75" s="33"/>
      <c r="WY75" s="33"/>
      <c r="WZ75" s="33"/>
      <c r="XA75" s="33"/>
      <c r="XB75" s="33"/>
      <c r="XC75" s="33"/>
      <c r="XD75" s="33"/>
      <c r="XE75" s="33"/>
      <c r="XF75" s="33"/>
      <c r="XG75" s="33"/>
    </row>
    <row r="76" spans="1:631" x14ac:dyDescent="0.25">
      <c r="A76" s="102" t="s">
        <v>42</v>
      </c>
      <c r="B76" s="102" t="s">
        <v>261</v>
      </c>
      <c r="C76" s="102" t="s">
        <v>65</v>
      </c>
      <c r="D76" s="150">
        <v>43110</v>
      </c>
      <c r="E76" s="94">
        <v>300</v>
      </c>
      <c r="F76" s="92">
        <v>25</v>
      </c>
      <c r="G76" s="92">
        <v>25</v>
      </c>
      <c r="H76" s="92">
        <v>25</v>
      </c>
      <c r="I76" s="92">
        <f t="shared" si="3"/>
        <v>25</v>
      </c>
      <c r="J76" s="93">
        <f t="shared" si="4"/>
        <v>7500</v>
      </c>
      <c r="K76" s="70">
        <v>0</v>
      </c>
      <c r="L76" s="35">
        <v>0</v>
      </c>
      <c r="M76" s="35">
        <v>0</v>
      </c>
      <c r="N76" s="35">
        <v>100</v>
      </c>
      <c r="O76" s="35">
        <v>0</v>
      </c>
      <c r="P76" s="70">
        <v>0</v>
      </c>
      <c r="Q76" s="35">
        <v>0</v>
      </c>
      <c r="R76" s="35">
        <v>0</v>
      </c>
      <c r="S76" s="35">
        <v>100</v>
      </c>
      <c r="T76" s="80">
        <v>0</v>
      </c>
      <c r="U76" s="77">
        <v>0</v>
      </c>
      <c r="V76" s="77">
        <v>0</v>
      </c>
      <c r="W76" s="81">
        <v>100</v>
      </c>
      <c r="X76" s="50">
        <v>2</v>
      </c>
      <c r="Y76" s="65" t="s">
        <v>266</v>
      </c>
    </row>
    <row r="77" spans="1:631" x14ac:dyDescent="0.25">
      <c r="A77" s="102" t="s">
        <v>42</v>
      </c>
      <c r="B77" s="102" t="s">
        <v>261</v>
      </c>
      <c r="C77" s="102" t="s">
        <v>60</v>
      </c>
      <c r="D77" s="150">
        <v>43143</v>
      </c>
      <c r="E77" s="94">
        <v>300</v>
      </c>
      <c r="F77" s="92">
        <v>22</v>
      </c>
      <c r="G77" s="92">
        <v>26</v>
      </c>
      <c r="H77" s="92">
        <v>28</v>
      </c>
      <c r="I77" s="92">
        <f t="shared" si="3"/>
        <v>25.333333333333332</v>
      </c>
      <c r="J77" s="93">
        <f t="shared" si="4"/>
        <v>7600</v>
      </c>
      <c r="K77" s="70">
        <v>80</v>
      </c>
      <c r="L77" s="35">
        <v>10</v>
      </c>
      <c r="M77" s="35">
        <v>5</v>
      </c>
      <c r="N77" s="35">
        <v>5</v>
      </c>
      <c r="O77" s="35">
        <v>0</v>
      </c>
      <c r="P77" s="70">
        <v>5</v>
      </c>
      <c r="Q77" s="35">
        <v>45</v>
      </c>
      <c r="R77" s="35">
        <v>0</v>
      </c>
      <c r="S77" s="35">
        <v>50</v>
      </c>
      <c r="T77" s="80">
        <v>50</v>
      </c>
      <c r="U77" s="77">
        <v>0</v>
      </c>
      <c r="V77" s="77">
        <v>0</v>
      </c>
      <c r="W77" s="81">
        <v>50</v>
      </c>
      <c r="X77" s="50">
        <v>2</v>
      </c>
      <c r="Y77" s="65" t="s">
        <v>266</v>
      </c>
    </row>
    <row r="78" spans="1:631" x14ac:dyDescent="0.25">
      <c r="A78" s="102" t="s">
        <v>42</v>
      </c>
      <c r="B78" s="102" t="s">
        <v>261</v>
      </c>
      <c r="C78" s="102" t="s">
        <v>50</v>
      </c>
      <c r="D78" s="150">
        <v>43111</v>
      </c>
      <c r="E78" s="94">
        <v>300</v>
      </c>
      <c r="F78" s="92">
        <v>36</v>
      </c>
      <c r="G78" s="92">
        <v>32</v>
      </c>
      <c r="H78" s="92">
        <v>30</v>
      </c>
      <c r="I78" s="92">
        <f t="shared" si="3"/>
        <v>32.666666666666664</v>
      </c>
      <c r="J78" s="93">
        <f t="shared" si="4"/>
        <v>9800</v>
      </c>
      <c r="K78" s="70">
        <v>40</v>
      </c>
      <c r="L78" s="35">
        <v>0</v>
      </c>
      <c r="M78" s="35">
        <v>0</v>
      </c>
      <c r="N78" s="35">
        <v>60</v>
      </c>
      <c r="O78" s="35">
        <v>0</v>
      </c>
      <c r="P78" s="70">
        <v>0</v>
      </c>
      <c r="Q78" s="35">
        <v>10</v>
      </c>
      <c r="R78" s="35">
        <v>0</v>
      </c>
      <c r="S78" s="35">
        <v>90</v>
      </c>
      <c r="T78" s="80">
        <v>10</v>
      </c>
      <c r="U78" s="77">
        <v>0</v>
      </c>
      <c r="V78" s="77">
        <v>0</v>
      </c>
      <c r="W78" s="81">
        <v>90</v>
      </c>
      <c r="X78" s="50">
        <v>2</v>
      </c>
      <c r="Y78" s="65" t="s">
        <v>266</v>
      </c>
    </row>
    <row r="79" spans="1:631" x14ac:dyDescent="0.25">
      <c r="A79" s="102" t="s">
        <v>42</v>
      </c>
      <c r="B79" s="102" t="s">
        <v>261</v>
      </c>
      <c r="C79" s="102" t="s">
        <v>41</v>
      </c>
      <c r="D79" s="150">
        <v>43178</v>
      </c>
      <c r="E79" s="94">
        <v>300</v>
      </c>
      <c r="F79" s="92">
        <v>20</v>
      </c>
      <c r="G79" s="92">
        <v>28</v>
      </c>
      <c r="H79" s="92">
        <v>32</v>
      </c>
      <c r="I79" s="92">
        <f t="shared" si="3"/>
        <v>26.666666666666668</v>
      </c>
      <c r="J79" s="93">
        <f t="shared" si="4"/>
        <v>8000</v>
      </c>
      <c r="K79" s="70">
        <v>35</v>
      </c>
      <c r="L79" s="35">
        <v>5</v>
      </c>
      <c r="M79" s="35">
        <v>10</v>
      </c>
      <c r="N79" s="35">
        <v>50</v>
      </c>
      <c r="O79" s="35">
        <v>0</v>
      </c>
      <c r="P79" s="70">
        <v>10</v>
      </c>
      <c r="Q79" s="35">
        <v>10</v>
      </c>
      <c r="R79" s="35">
        <v>0</v>
      </c>
      <c r="S79" s="35">
        <v>80</v>
      </c>
      <c r="T79" s="80">
        <v>50</v>
      </c>
      <c r="U79" s="77">
        <v>0</v>
      </c>
      <c r="V79" s="77">
        <v>0</v>
      </c>
      <c r="W79" s="81">
        <v>50</v>
      </c>
      <c r="X79" s="50">
        <v>2</v>
      </c>
      <c r="Y79" s="65" t="s">
        <v>266</v>
      </c>
    </row>
    <row r="80" spans="1:631" x14ac:dyDescent="0.25">
      <c r="A80" s="102" t="s">
        <v>42</v>
      </c>
      <c r="B80" s="102" t="s">
        <v>261</v>
      </c>
      <c r="C80" s="102" t="s">
        <v>87</v>
      </c>
      <c r="D80" s="150">
        <v>43059</v>
      </c>
      <c r="E80" s="94">
        <v>300</v>
      </c>
      <c r="F80" s="92">
        <v>10</v>
      </c>
      <c r="G80" s="92">
        <v>15</v>
      </c>
      <c r="H80" s="92">
        <v>8</v>
      </c>
      <c r="I80" s="92">
        <f t="shared" si="3"/>
        <v>11</v>
      </c>
      <c r="J80" s="93">
        <f t="shared" si="4"/>
        <v>3300</v>
      </c>
      <c r="K80" s="70">
        <v>10</v>
      </c>
      <c r="L80" s="35">
        <v>70</v>
      </c>
      <c r="M80" s="35">
        <v>0</v>
      </c>
      <c r="N80" s="35">
        <v>20</v>
      </c>
      <c r="O80" s="35">
        <v>0</v>
      </c>
      <c r="P80" s="70">
        <v>70</v>
      </c>
      <c r="Q80" s="35">
        <v>10</v>
      </c>
      <c r="R80" s="35">
        <v>10</v>
      </c>
      <c r="S80" s="35">
        <v>10</v>
      </c>
      <c r="T80" s="80">
        <v>30</v>
      </c>
      <c r="U80" s="77">
        <v>0</v>
      </c>
      <c r="V80" s="77">
        <v>0</v>
      </c>
      <c r="W80" s="81">
        <v>70</v>
      </c>
      <c r="X80" s="50">
        <v>2</v>
      </c>
      <c r="Y80" s="65" t="s">
        <v>266</v>
      </c>
    </row>
    <row r="81" spans="1:25" x14ac:dyDescent="0.25">
      <c r="A81" s="102" t="s">
        <v>42</v>
      </c>
      <c r="B81" s="102" t="s">
        <v>261</v>
      </c>
      <c r="C81" s="102" t="s">
        <v>89</v>
      </c>
      <c r="D81" s="150">
        <v>43081</v>
      </c>
      <c r="E81" s="94">
        <v>300</v>
      </c>
      <c r="F81" s="92">
        <v>12</v>
      </c>
      <c r="G81" s="92">
        <v>12</v>
      </c>
      <c r="H81" s="92">
        <v>12</v>
      </c>
      <c r="I81" s="92">
        <f t="shared" si="3"/>
        <v>12</v>
      </c>
      <c r="J81" s="93">
        <f t="shared" si="4"/>
        <v>3600</v>
      </c>
      <c r="K81" s="70">
        <v>20</v>
      </c>
      <c r="L81" s="35">
        <v>10</v>
      </c>
      <c r="M81" s="35">
        <v>20</v>
      </c>
      <c r="N81" s="35">
        <v>50</v>
      </c>
      <c r="O81" s="35">
        <v>0</v>
      </c>
      <c r="P81" s="70">
        <v>15</v>
      </c>
      <c r="Q81" s="35">
        <v>15</v>
      </c>
      <c r="R81" s="35">
        <v>0</v>
      </c>
      <c r="S81" s="35">
        <v>70</v>
      </c>
      <c r="T81" s="80">
        <v>60</v>
      </c>
      <c r="U81" s="77">
        <v>0</v>
      </c>
      <c r="V81" s="77">
        <v>0</v>
      </c>
      <c r="W81" s="81">
        <v>40</v>
      </c>
      <c r="X81" s="50">
        <v>2</v>
      </c>
      <c r="Y81" s="65" t="s">
        <v>266</v>
      </c>
    </row>
    <row r="82" spans="1:25" x14ac:dyDescent="0.25">
      <c r="A82" s="102" t="s">
        <v>8</v>
      </c>
      <c r="B82" s="96" t="s">
        <v>262</v>
      </c>
      <c r="C82" s="102" t="s">
        <v>39</v>
      </c>
      <c r="D82" s="147">
        <v>43354</v>
      </c>
      <c r="E82" s="89">
        <v>300</v>
      </c>
      <c r="F82" s="90">
        <v>5.3</v>
      </c>
      <c r="G82" s="90">
        <v>5.3</v>
      </c>
      <c r="H82" s="92">
        <v>5.3</v>
      </c>
      <c r="I82" s="92">
        <f t="shared" si="3"/>
        <v>5.3</v>
      </c>
      <c r="J82" s="93">
        <f t="shared" si="4"/>
        <v>1590</v>
      </c>
      <c r="K82" s="69">
        <v>0</v>
      </c>
      <c r="L82" s="35">
        <v>0</v>
      </c>
      <c r="M82" s="35">
        <v>0</v>
      </c>
      <c r="N82" s="35">
        <v>0</v>
      </c>
      <c r="O82" s="35">
        <v>100</v>
      </c>
      <c r="P82" s="69">
        <v>0</v>
      </c>
      <c r="Q82" s="35">
        <v>70</v>
      </c>
      <c r="R82" s="35">
        <v>30</v>
      </c>
      <c r="S82" s="35">
        <v>0</v>
      </c>
      <c r="T82" s="76">
        <v>100</v>
      </c>
      <c r="U82" s="77">
        <v>0</v>
      </c>
      <c r="V82" s="77">
        <v>0</v>
      </c>
      <c r="W82" s="78">
        <v>0</v>
      </c>
      <c r="X82" s="49">
        <v>2</v>
      </c>
      <c r="Y82" s="65" t="s">
        <v>266</v>
      </c>
    </row>
    <row r="83" spans="1:25" x14ac:dyDescent="0.25">
      <c r="A83" s="102" t="s">
        <v>8</v>
      </c>
      <c r="B83" s="96" t="s">
        <v>262</v>
      </c>
      <c r="C83" s="102" t="s">
        <v>37</v>
      </c>
      <c r="D83" s="147">
        <v>43305</v>
      </c>
      <c r="E83" s="89">
        <v>300</v>
      </c>
      <c r="F83" s="90"/>
      <c r="G83" s="90">
        <v>13.2</v>
      </c>
      <c r="H83" s="92">
        <v>13.5</v>
      </c>
      <c r="I83" s="92">
        <f>(G83+H83)/2</f>
        <v>13.35</v>
      </c>
      <c r="J83" s="93">
        <f t="shared" si="4"/>
        <v>4005</v>
      </c>
      <c r="K83" s="69">
        <v>5</v>
      </c>
      <c r="L83" s="35">
        <v>5</v>
      </c>
      <c r="M83" s="35">
        <v>0</v>
      </c>
      <c r="N83" s="35">
        <v>90</v>
      </c>
      <c r="O83" s="35">
        <v>0</v>
      </c>
      <c r="P83" s="69">
        <v>0</v>
      </c>
      <c r="Q83" s="35">
        <v>0</v>
      </c>
      <c r="R83" s="35">
        <v>0</v>
      </c>
      <c r="S83" s="35">
        <v>100</v>
      </c>
      <c r="T83" s="76">
        <v>100</v>
      </c>
      <c r="U83" s="77">
        <v>0</v>
      </c>
      <c r="V83" s="77">
        <v>0</v>
      </c>
      <c r="W83" s="78">
        <v>0</v>
      </c>
      <c r="X83" s="49">
        <v>2</v>
      </c>
      <c r="Y83" s="65" t="s">
        <v>266</v>
      </c>
    </row>
    <row r="84" spans="1:25" x14ac:dyDescent="0.25">
      <c r="A84" s="102" t="s">
        <v>8</v>
      </c>
      <c r="B84" s="96" t="s">
        <v>262</v>
      </c>
      <c r="C84" s="102" t="s">
        <v>36</v>
      </c>
      <c r="D84" s="147">
        <v>43305</v>
      </c>
      <c r="E84" s="89">
        <v>300</v>
      </c>
      <c r="F84" s="90">
        <v>42</v>
      </c>
      <c r="G84" s="90">
        <v>41</v>
      </c>
      <c r="H84" s="92">
        <v>41</v>
      </c>
      <c r="I84" s="92">
        <f>(F84+G84+H84)/3</f>
        <v>41.333333333333336</v>
      </c>
      <c r="J84" s="93">
        <f t="shared" si="4"/>
        <v>12400</v>
      </c>
      <c r="K84" s="69">
        <v>15</v>
      </c>
      <c r="L84" s="35">
        <v>15</v>
      </c>
      <c r="M84" s="35">
        <v>0</v>
      </c>
      <c r="N84" s="35">
        <v>20</v>
      </c>
      <c r="O84" s="35">
        <v>50</v>
      </c>
      <c r="P84" s="69">
        <v>0</v>
      </c>
      <c r="Q84" s="35">
        <v>25</v>
      </c>
      <c r="R84" s="35">
        <v>65</v>
      </c>
      <c r="S84" s="35">
        <v>10</v>
      </c>
      <c r="T84" s="76">
        <v>100</v>
      </c>
      <c r="U84" s="77">
        <v>0</v>
      </c>
      <c r="V84" s="77">
        <v>0</v>
      </c>
      <c r="W84" s="78">
        <v>0</v>
      </c>
      <c r="X84" s="49">
        <v>2</v>
      </c>
      <c r="Y84" s="65" t="s">
        <v>266</v>
      </c>
    </row>
    <row r="85" spans="1:25" x14ac:dyDescent="0.25">
      <c r="A85" s="102" t="s">
        <v>8</v>
      </c>
      <c r="B85" s="96" t="s">
        <v>262</v>
      </c>
      <c r="C85" s="102" t="s">
        <v>34</v>
      </c>
      <c r="D85" s="147">
        <v>43305</v>
      </c>
      <c r="E85" s="89">
        <v>300</v>
      </c>
      <c r="F85" s="90">
        <v>51</v>
      </c>
      <c r="G85" s="90">
        <v>51</v>
      </c>
      <c r="H85" s="92">
        <v>51</v>
      </c>
      <c r="I85" s="92">
        <f>(F85+G85+H85)/3</f>
        <v>51</v>
      </c>
      <c r="J85" s="93">
        <f t="shared" si="4"/>
        <v>15300</v>
      </c>
      <c r="K85" s="69">
        <v>15</v>
      </c>
      <c r="L85" s="35">
        <v>25</v>
      </c>
      <c r="M85" s="35">
        <v>0</v>
      </c>
      <c r="N85" s="35">
        <v>60</v>
      </c>
      <c r="O85" s="35">
        <v>0</v>
      </c>
      <c r="P85" s="69">
        <v>0</v>
      </c>
      <c r="Q85" s="35">
        <v>0</v>
      </c>
      <c r="R85" s="35">
        <v>100</v>
      </c>
      <c r="S85" s="35">
        <v>0</v>
      </c>
      <c r="T85" s="76">
        <v>100</v>
      </c>
      <c r="U85" s="77">
        <v>0</v>
      </c>
      <c r="V85" s="77">
        <v>0</v>
      </c>
      <c r="W85" s="78">
        <v>0</v>
      </c>
      <c r="X85" s="49">
        <v>2</v>
      </c>
      <c r="Y85" s="65" t="s">
        <v>266</v>
      </c>
    </row>
    <row r="86" spans="1:25" x14ac:dyDescent="0.25">
      <c r="A86" s="102" t="s">
        <v>8</v>
      </c>
      <c r="B86" s="96" t="s">
        <v>262</v>
      </c>
      <c r="C86" s="102" t="s">
        <v>31</v>
      </c>
      <c r="D86" s="147">
        <v>43343</v>
      </c>
      <c r="E86" s="89">
        <v>300</v>
      </c>
      <c r="F86" s="90">
        <v>77</v>
      </c>
      <c r="G86" s="90">
        <v>70</v>
      </c>
      <c r="H86" s="90"/>
      <c r="I86" s="92">
        <f>(F86+G86)/2</f>
        <v>73.5</v>
      </c>
      <c r="J86" s="93">
        <f t="shared" si="4"/>
        <v>22050</v>
      </c>
      <c r="K86" s="69">
        <v>20</v>
      </c>
      <c r="L86" s="35">
        <v>20</v>
      </c>
      <c r="M86" s="35">
        <v>30</v>
      </c>
      <c r="N86" s="35">
        <v>30</v>
      </c>
      <c r="O86" s="35">
        <v>0</v>
      </c>
      <c r="P86" s="69">
        <v>10</v>
      </c>
      <c r="Q86" s="35">
        <v>60</v>
      </c>
      <c r="R86" s="35">
        <v>30</v>
      </c>
      <c r="S86" s="35">
        <v>0</v>
      </c>
      <c r="T86" s="76">
        <v>100</v>
      </c>
      <c r="U86" s="77">
        <v>0</v>
      </c>
      <c r="V86" s="77">
        <v>0</v>
      </c>
      <c r="W86" s="78">
        <v>0</v>
      </c>
      <c r="X86" s="49">
        <v>2</v>
      </c>
      <c r="Y86" s="65" t="s">
        <v>266</v>
      </c>
    </row>
    <row r="87" spans="1:25" x14ac:dyDescent="0.25">
      <c r="A87" s="102" t="s">
        <v>8</v>
      </c>
      <c r="B87" s="96" t="s">
        <v>262</v>
      </c>
      <c r="C87" s="102" t="s">
        <v>30</v>
      </c>
      <c r="D87" s="147">
        <v>43305</v>
      </c>
      <c r="E87" s="89">
        <v>300</v>
      </c>
      <c r="F87" s="90">
        <v>42.2</v>
      </c>
      <c r="G87" s="90">
        <v>34.6</v>
      </c>
      <c r="H87" s="92">
        <v>38</v>
      </c>
      <c r="I87" s="92">
        <f t="shared" ref="I87:I118" si="5">(F87+G87+H87)/3</f>
        <v>38.266666666666673</v>
      </c>
      <c r="J87" s="93">
        <f t="shared" si="4"/>
        <v>11480.000000000002</v>
      </c>
      <c r="K87" s="69">
        <v>10</v>
      </c>
      <c r="L87" s="35">
        <v>15</v>
      </c>
      <c r="M87" s="35">
        <v>75</v>
      </c>
      <c r="N87" s="35">
        <v>0</v>
      </c>
      <c r="O87" s="35">
        <v>0</v>
      </c>
      <c r="P87" s="69">
        <v>0</v>
      </c>
      <c r="Q87" s="35">
        <v>30</v>
      </c>
      <c r="R87" s="35">
        <v>65</v>
      </c>
      <c r="S87" s="35">
        <v>5</v>
      </c>
      <c r="T87" s="76">
        <v>100</v>
      </c>
      <c r="U87" s="77">
        <v>0</v>
      </c>
      <c r="V87" s="77">
        <v>0</v>
      </c>
      <c r="W87" s="78">
        <v>0</v>
      </c>
      <c r="X87" s="49">
        <v>2</v>
      </c>
      <c r="Y87" s="65" t="s">
        <v>266</v>
      </c>
    </row>
    <row r="88" spans="1:25" x14ac:dyDescent="0.25">
      <c r="A88" s="102" t="s">
        <v>8</v>
      </c>
      <c r="B88" s="96" t="s">
        <v>262</v>
      </c>
      <c r="C88" s="102" t="s">
        <v>29</v>
      </c>
      <c r="D88" s="147">
        <v>43305</v>
      </c>
      <c r="E88" s="89">
        <v>300</v>
      </c>
      <c r="F88" s="91">
        <v>62</v>
      </c>
      <c r="G88" s="91">
        <v>59</v>
      </c>
      <c r="H88" s="92">
        <v>62</v>
      </c>
      <c r="I88" s="92">
        <f t="shared" si="5"/>
        <v>61</v>
      </c>
      <c r="J88" s="93">
        <f t="shared" si="4"/>
        <v>18300</v>
      </c>
      <c r="K88" s="69">
        <v>25</v>
      </c>
      <c r="L88" s="35">
        <v>40</v>
      </c>
      <c r="M88" s="35">
        <v>5</v>
      </c>
      <c r="N88" s="35">
        <v>30</v>
      </c>
      <c r="O88" s="35">
        <v>0</v>
      </c>
      <c r="P88" s="69">
        <v>0</v>
      </c>
      <c r="Q88" s="35">
        <v>35</v>
      </c>
      <c r="R88" s="35">
        <v>60</v>
      </c>
      <c r="S88" s="35">
        <v>5</v>
      </c>
      <c r="T88" s="76">
        <v>50</v>
      </c>
      <c r="U88" s="77">
        <v>0</v>
      </c>
      <c r="V88" s="77">
        <v>50</v>
      </c>
      <c r="W88" s="78">
        <v>0</v>
      </c>
      <c r="X88" s="49">
        <v>2</v>
      </c>
      <c r="Y88" s="65" t="s">
        <v>266</v>
      </c>
    </row>
    <row r="89" spans="1:25" x14ac:dyDescent="0.25">
      <c r="A89" s="102" t="s">
        <v>8</v>
      </c>
      <c r="B89" s="96" t="s">
        <v>262</v>
      </c>
      <c r="C89" s="102" t="s">
        <v>28</v>
      </c>
      <c r="D89" s="147">
        <v>43340</v>
      </c>
      <c r="E89" s="89">
        <v>300</v>
      </c>
      <c r="F89" s="91">
        <v>6.9</v>
      </c>
      <c r="G89" s="91">
        <v>8.6</v>
      </c>
      <c r="H89" s="92">
        <v>5.6</v>
      </c>
      <c r="I89" s="92">
        <f t="shared" si="5"/>
        <v>7.0333333333333341</v>
      </c>
      <c r="J89" s="93">
        <f t="shared" si="4"/>
        <v>2110.0000000000005</v>
      </c>
      <c r="K89" s="69">
        <v>0</v>
      </c>
      <c r="L89" s="35">
        <v>20</v>
      </c>
      <c r="M89" s="35">
        <v>10</v>
      </c>
      <c r="N89" s="35">
        <v>70</v>
      </c>
      <c r="O89" s="35">
        <v>0</v>
      </c>
      <c r="P89" s="69">
        <v>15</v>
      </c>
      <c r="Q89" s="35">
        <v>0</v>
      </c>
      <c r="R89" s="35">
        <v>75</v>
      </c>
      <c r="S89" s="35">
        <v>10</v>
      </c>
      <c r="T89" s="76">
        <v>100</v>
      </c>
      <c r="U89" s="77">
        <v>0</v>
      </c>
      <c r="V89" s="77">
        <v>0</v>
      </c>
      <c r="W89" s="78">
        <v>0</v>
      </c>
      <c r="X89" s="49">
        <v>2</v>
      </c>
      <c r="Y89" s="65" t="s">
        <v>266</v>
      </c>
    </row>
    <row r="90" spans="1:25" x14ac:dyDescent="0.25">
      <c r="A90" s="102" t="s">
        <v>8</v>
      </c>
      <c r="B90" s="96" t="s">
        <v>262</v>
      </c>
      <c r="C90" s="102" t="s">
        <v>25</v>
      </c>
      <c r="D90" s="147">
        <v>43305</v>
      </c>
      <c r="E90" s="89">
        <v>300</v>
      </c>
      <c r="F90" s="91">
        <v>6.9</v>
      </c>
      <c r="G90" s="91">
        <v>5.3</v>
      </c>
      <c r="H90" s="92">
        <v>7.9</v>
      </c>
      <c r="I90" s="92">
        <f t="shared" si="5"/>
        <v>6.7</v>
      </c>
      <c r="J90" s="93">
        <f t="shared" si="4"/>
        <v>2010</v>
      </c>
      <c r="K90" s="69">
        <v>35</v>
      </c>
      <c r="L90" s="35">
        <v>10</v>
      </c>
      <c r="M90" s="35">
        <v>15</v>
      </c>
      <c r="N90" s="35">
        <v>40</v>
      </c>
      <c r="O90" s="35">
        <v>0</v>
      </c>
      <c r="P90" s="69">
        <v>0</v>
      </c>
      <c r="Q90" s="35">
        <v>80</v>
      </c>
      <c r="R90" s="35">
        <v>15</v>
      </c>
      <c r="S90" s="35">
        <v>5</v>
      </c>
      <c r="T90" s="76">
        <v>100</v>
      </c>
      <c r="U90" s="77">
        <v>0</v>
      </c>
      <c r="V90" s="77">
        <v>0</v>
      </c>
      <c r="W90" s="78">
        <v>0</v>
      </c>
      <c r="X90" s="49">
        <v>2</v>
      </c>
      <c r="Y90" s="65" t="s">
        <v>266</v>
      </c>
    </row>
    <row r="91" spans="1:25" x14ac:dyDescent="0.25">
      <c r="A91" s="102" t="s">
        <v>8</v>
      </c>
      <c r="B91" s="96" t="s">
        <v>262</v>
      </c>
      <c r="C91" s="102" t="s">
        <v>24</v>
      </c>
      <c r="D91" s="147">
        <v>43283</v>
      </c>
      <c r="E91" s="89">
        <v>300</v>
      </c>
      <c r="F91" s="91">
        <v>37.700000000000003</v>
      </c>
      <c r="G91" s="91">
        <v>40.299999999999997</v>
      </c>
      <c r="H91" s="92">
        <v>35.4</v>
      </c>
      <c r="I91" s="92">
        <f t="shared" si="5"/>
        <v>37.800000000000004</v>
      </c>
      <c r="J91" s="93">
        <f t="shared" si="4"/>
        <v>11340.000000000002</v>
      </c>
      <c r="K91" s="69">
        <v>10</v>
      </c>
      <c r="L91" s="35">
        <v>10</v>
      </c>
      <c r="M91" s="35">
        <v>0</v>
      </c>
      <c r="N91" s="35">
        <v>70</v>
      </c>
      <c r="O91" s="35">
        <v>10</v>
      </c>
      <c r="P91" s="69">
        <v>0</v>
      </c>
      <c r="Q91" s="35">
        <v>0</v>
      </c>
      <c r="R91" s="35">
        <v>0</v>
      </c>
      <c r="S91" s="35">
        <v>100</v>
      </c>
      <c r="T91" s="76">
        <v>100</v>
      </c>
      <c r="U91" s="77">
        <v>0</v>
      </c>
      <c r="V91" s="77">
        <v>0</v>
      </c>
      <c r="W91" s="78">
        <v>0</v>
      </c>
      <c r="X91" s="49">
        <v>2</v>
      </c>
      <c r="Y91" s="65" t="s">
        <v>266</v>
      </c>
    </row>
    <row r="92" spans="1:25" x14ac:dyDescent="0.25">
      <c r="A92" s="102" t="s">
        <v>8</v>
      </c>
      <c r="B92" s="96" t="s">
        <v>262</v>
      </c>
      <c r="C92" s="102" t="s">
        <v>12</v>
      </c>
      <c r="D92" s="147">
        <v>43284</v>
      </c>
      <c r="E92" s="89">
        <v>300</v>
      </c>
      <c r="F92" s="91">
        <v>13.4</v>
      </c>
      <c r="G92" s="91">
        <v>13.4</v>
      </c>
      <c r="H92" s="92">
        <v>13.4</v>
      </c>
      <c r="I92" s="92">
        <f t="shared" si="5"/>
        <v>13.4</v>
      </c>
      <c r="J92" s="93">
        <f t="shared" si="4"/>
        <v>4020</v>
      </c>
      <c r="K92" s="69">
        <v>0</v>
      </c>
      <c r="L92" s="35">
        <v>0</v>
      </c>
      <c r="M92" s="35">
        <v>0</v>
      </c>
      <c r="N92" s="35">
        <v>0</v>
      </c>
      <c r="O92" s="35">
        <v>100</v>
      </c>
      <c r="P92" s="69">
        <v>0</v>
      </c>
      <c r="Q92" s="35">
        <v>90</v>
      </c>
      <c r="R92" s="35">
        <v>10</v>
      </c>
      <c r="S92" s="35">
        <v>0</v>
      </c>
      <c r="T92" s="76">
        <v>100</v>
      </c>
      <c r="U92" s="77">
        <v>0</v>
      </c>
      <c r="V92" s="77">
        <v>0</v>
      </c>
      <c r="W92" s="78">
        <v>0</v>
      </c>
      <c r="X92" s="49">
        <v>2</v>
      </c>
      <c r="Y92" s="65" t="s">
        <v>266</v>
      </c>
    </row>
    <row r="93" spans="1:25" x14ac:dyDescent="0.25">
      <c r="A93" s="102" t="s">
        <v>8</v>
      </c>
      <c r="B93" s="102" t="s">
        <v>261</v>
      </c>
      <c r="C93" s="102" t="s">
        <v>29</v>
      </c>
      <c r="D93" s="148">
        <v>43126</v>
      </c>
      <c r="E93" s="89">
        <v>300</v>
      </c>
      <c r="F93" s="92">
        <v>88.9</v>
      </c>
      <c r="G93" s="92">
        <v>88.6</v>
      </c>
      <c r="H93" s="92">
        <v>94.8</v>
      </c>
      <c r="I93" s="92">
        <f t="shared" si="5"/>
        <v>90.766666666666666</v>
      </c>
      <c r="J93" s="93">
        <f t="shared" si="4"/>
        <v>27230</v>
      </c>
      <c r="K93" s="70">
        <v>20</v>
      </c>
      <c r="L93" s="35">
        <v>45</v>
      </c>
      <c r="M93" s="35">
        <v>25</v>
      </c>
      <c r="N93" s="35">
        <v>10</v>
      </c>
      <c r="O93" s="35">
        <v>0</v>
      </c>
      <c r="P93" s="70">
        <v>10</v>
      </c>
      <c r="Q93" s="35">
        <v>35</v>
      </c>
      <c r="R93" s="35">
        <v>55</v>
      </c>
      <c r="S93" s="35">
        <v>0</v>
      </c>
      <c r="T93" s="80">
        <v>100</v>
      </c>
      <c r="U93" s="77">
        <v>0</v>
      </c>
      <c r="V93" s="77">
        <v>0</v>
      </c>
      <c r="W93" s="81">
        <v>0</v>
      </c>
      <c r="X93" s="50">
        <v>2</v>
      </c>
      <c r="Y93" s="65" t="s">
        <v>266</v>
      </c>
    </row>
    <row r="94" spans="1:25" x14ac:dyDescent="0.25">
      <c r="A94" s="102" t="s">
        <v>8</v>
      </c>
      <c r="B94" s="102" t="s">
        <v>261</v>
      </c>
      <c r="C94" s="102" t="s">
        <v>28</v>
      </c>
      <c r="D94" s="148">
        <v>43119</v>
      </c>
      <c r="E94" s="89">
        <v>300</v>
      </c>
      <c r="F94" s="92">
        <v>43.3</v>
      </c>
      <c r="G94" s="92">
        <v>31.1</v>
      </c>
      <c r="H94" s="92">
        <v>37.1</v>
      </c>
      <c r="I94" s="92">
        <f t="shared" si="5"/>
        <v>37.166666666666664</v>
      </c>
      <c r="J94" s="93">
        <f t="shared" si="4"/>
        <v>11150</v>
      </c>
      <c r="K94" s="70">
        <v>50</v>
      </c>
      <c r="L94" s="35">
        <v>10</v>
      </c>
      <c r="M94" s="35">
        <v>0</v>
      </c>
      <c r="N94" s="35">
        <v>40</v>
      </c>
      <c r="O94" s="35">
        <v>0</v>
      </c>
      <c r="P94" s="70">
        <v>0</v>
      </c>
      <c r="Q94" s="35">
        <v>10</v>
      </c>
      <c r="R94" s="35">
        <v>90</v>
      </c>
      <c r="S94" s="35">
        <v>0</v>
      </c>
      <c r="T94" s="80">
        <v>100</v>
      </c>
      <c r="U94" s="77">
        <v>0</v>
      </c>
      <c r="V94" s="77">
        <v>0</v>
      </c>
      <c r="W94" s="81">
        <v>0</v>
      </c>
      <c r="X94" s="50">
        <v>2</v>
      </c>
      <c r="Y94" s="65" t="s">
        <v>266</v>
      </c>
    </row>
    <row r="95" spans="1:25" x14ac:dyDescent="0.25">
      <c r="A95" s="102" t="s">
        <v>8</v>
      </c>
      <c r="B95" s="102" t="s">
        <v>261</v>
      </c>
      <c r="C95" s="102" t="s">
        <v>35</v>
      </c>
      <c r="D95" s="148">
        <v>43130</v>
      </c>
      <c r="E95" s="94">
        <v>300</v>
      </c>
      <c r="F95" s="92">
        <v>9.1</v>
      </c>
      <c r="G95" s="92">
        <v>5.3</v>
      </c>
      <c r="H95" s="92">
        <v>12.3</v>
      </c>
      <c r="I95" s="92">
        <f t="shared" si="5"/>
        <v>8.9</v>
      </c>
      <c r="J95" s="93">
        <f t="shared" si="4"/>
        <v>2670</v>
      </c>
      <c r="K95" s="70">
        <v>5</v>
      </c>
      <c r="L95" s="35">
        <v>10</v>
      </c>
      <c r="M95" s="35">
        <v>35</v>
      </c>
      <c r="N95" s="35">
        <v>50</v>
      </c>
      <c r="O95" s="35">
        <v>0</v>
      </c>
      <c r="P95" s="70">
        <v>30</v>
      </c>
      <c r="Q95" s="35">
        <v>25</v>
      </c>
      <c r="R95" s="35">
        <v>45</v>
      </c>
      <c r="S95" s="35">
        <v>0</v>
      </c>
      <c r="T95" s="80">
        <v>80</v>
      </c>
      <c r="U95" s="77">
        <v>0</v>
      </c>
      <c r="V95" s="77">
        <v>20</v>
      </c>
      <c r="W95" s="81">
        <v>0</v>
      </c>
      <c r="X95" s="50">
        <v>2</v>
      </c>
      <c r="Y95" s="65" t="s">
        <v>266</v>
      </c>
    </row>
    <row r="96" spans="1:25" x14ac:dyDescent="0.25">
      <c r="A96" s="102" t="s">
        <v>8</v>
      </c>
      <c r="B96" s="102" t="s">
        <v>261</v>
      </c>
      <c r="C96" s="102" t="s">
        <v>23</v>
      </c>
      <c r="D96" s="148">
        <v>43130</v>
      </c>
      <c r="E96" s="89">
        <v>300</v>
      </c>
      <c r="F96" s="92">
        <v>10</v>
      </c>
      <c r="G96" s="92">
        <v>10</v>
      </c>
      <c r="H96" s="92">
        <v>10</v>
      </c>
      <c r="I96" s="92">
        <f t="shared" si="5"/>
        <v>10</v>
      </c>
      <c r="J96" s="93">
        <f t="shared" si="4"/>
        <v>3000</v>
      </c>
      <c r="K96" s="70">
        <v>15</v>
      </c>
      <c r="L96" s="35">
        <v>0</v>
      </c>
      <c r="M96" s="35">
        <v>0</v>
      </c>
      <c r="N96" s="35">
        <v>85</v>
      </c>
      <c r="O96" s="35">
        <v>0</v>
      </c>
      <c r="P96" s="70">
        <v>0</v>
      </c>
      <c r="Q96" s="35">
        <v>10</v>
      </c>
      <c r="R96" s="35">
        <v>90</v>
      </c>
      <c r="S96" s="35">
        <v>0</v>
      </c>
      <c r="T96" s="80">
        <v>100</v>
      </c>
      <c r="U96" s="77">
        <v>0</v>
      </c>
      <c r="V96" s="77">
        <v>0</v>
      </c>
      <c r="W96" s="81">
        <v>0</v>
      </c>
      <c r="X96" s="50">
        <v>2</v>
      </c>
      <c r="Y96" s="65" t="s">
        <v>266</v>
      </c>
    </row>
    <row r="97" spans="1:631" x14ac:dyDescent="0.25">
      <c r="A97" s="102" t="s">
        <v>4</v>
      </c>
      <c r="B97" s="96" t="s">
        <v>262</v>
      </c>
      <c r="C97" s="103" t="s">
        <v>97</v>
      </c>
      <c r="D97" s="147">
        <v>43308</v>
      </c>
      <c r="E97" s="89">
        <v>300</v>
      </c>
      <c r="F97" s="91">
        <v>14.2</v>
      </c>
      <c r="G97" s="91">
        <v>19</v>
      </c>
      <c r="H97" s="92">
        <v>15</v>
      </c>
      <c r="I97" s="92">
        <f t="shared" si="5"/>
        <v>16.066666666666666</v>
      </c>
      <c r="J97" s="93">
        <f t="shared" si="4"/>
        <v>4820</v>
      </c>
      <c r="K97" s="69">
        <v>0</v>
      </c>
      <c r="L97" s="35">
        <v>35</v>
      </c>
      <c r="M97" s="35">
        <v>10</v>
      </c>
      <c r="N97" s="35">
        <v>50</v>
      </c>
      <c r="O97" s="35">
        <v>5</v>
      </c>
      <c r="P97" s="69">
        <v>10</v>
      </c>
      <c r="Q97" s="35">
        <v>20</v>
      </c>
      <c r="R97" s="35">
        <v>60</v>
      </c>
      <c r="S97" s="35">
        <v>10</v>
      </c>
      <c r="T97" s="76">
        <v>20</v>
      </c>
      <c r="U97" s="77">
        <v>0</v>
      </c>
      <c r="V97" s="77">
        <v>0</v>
      </c>
      <c r="W97" s="78">
        <v>80</v>
      </c>
      <c r="X97" s="49">
        <v>3</v>
      </c>
      <c r="Y97" s="65" t="s">
        <v>266</v>
      </c>
    </row>
    <row r="98" spans="1:631" x14ac:dyDescent="0.25">
      <c r="A98" s="102" t="s">
        <v>4</v>
      </c>
      <c r="B98" s="96" t="s">
        <v>262</v>
      </c>
      <c r="C98" s="103" t="s">
        <v>131</v>
      </c>
      <c r="D98" s="147">
        <v>43326</v>
      </c>
      <c r="E98" s="89">
        <v>300</v>
      </c>
      <c r="F98" s="92">
        <v>20</v>
      </c>
      <c r="G98" s="91">
        <v>23.4</v>
      </c>
      <c r="H98" s="92">
        <v>26</v>
      </c>
      <c r="I98" s="92">
        <f t="shared" si="5"/>
        <v>23.133333333333336</v>
      </c>
      <c r="J98" s="93">
        <f t="shared" si="4"/>
        <v>6940.0000000000009</v>
      </c>
      <c r="K98" s="69">
        <v>0</v>
      </c>
      <c r="L98" s="35">
        <v>35</v>
      </c>
      <c r="M98" s="35">
        <v>5</v>
      </c>
      <c r="N98" s="35">
        <v>45</v>
      </c>
      <c r="O98" s="35">
        <v>15</v>
      </c>
      <c r="P98" s="69">
        <v>5</v>
      </c>
      <c r="Q98" s="35">
        <v>0</v>
      </c>
      <c r="R98" s="35">
        <v>95</v>
      </c>
      <c r="S98" s="35">
        <v>0</v>
      </c>
      <c r="T98" s="76">
        <v>60</v>
      </c>
      <c r="U98" s="77">
        <v>0</v>
      </c>
      <c r="V98" s="77">
        <v>0</v>
      </c>
      <c r="W98" s="78">
        <v>40</v>
      </c>
      <c r="X98" s="49">
        <v>3</v>
      </c>
      <c r="Y98" s="65" t="s">
        <v>266</v>
      </c>
    </row>
    <row r="99" spans="1:631" s="10" customFormat="1" x14ac:dyDescent="0.25">
      <c r="A99" s="102" t="s">
        <v>4</v>
      </c>
      <c r="B99" s="102" t="s">
        <v>261</v>
      </c>
      <c r="C99" s="103" t="s">
        <v>117</v>
      </c>
      <c r="D99" s="148">
        <v>43146</v>
      </c>
      <c r="E99" s="94">
        <v>300</v>
      </c>
      <c r="F99" s="92">
        <v>7</v>
      </c>
      <c r="G99" s="92">
        <v>8</v>
      </c>
      <c r="H99" s="92">
        <v>12</v>
      </c>
      <c r="I99" s="92">
        <f t="shared" si="5"/>
        <v>9</v>
      </c>
      <c r="J99" s="93">
        <f t="shared" si="4"/>
        <v>2700</v>
      </c>
      <c r="K99" s="70">
        <v>20</v>
      </c>
      <c r="L99" s="35">
        <v>10</v>
      </c>
      <c r="M99" s="35">
        <v>20</v>
      </c>
      <c r="N99" s="35">
        <v>50</v>
      </c>
      <c r="O99" s="35">
        <v>0</v>
      </c>
      <c r="P99" s="70">
        <v>20</v>
      </c>
      <c r="Q99" s="35">
        <v>0</v>
      </c>
      <c r="R99" s="35">
        <v>80</v>
      </c>
      <c r="S99" s="35">
        <v>0</v>
      </c>
      <c r="T99" s="80">
        <v>0</v>
      </c>
      <c r="U99" s="77">
        <v>0</v>
      </c>
      <c r="V99" s="77">
        <v>0</v>
      </c>
      <c r="W99" s="81">
        <v>100</v>
      </c>
      <c r="X99" s="50">
        <v>3</v>
      </c>
      <c r="Y99" s="65" t="s">
        <v>266</v>
      </c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  <c r="IW99" s="33"/>
      <c r="IX99" s="33"/>
      <c r="IY99" s="33"/>
      <c r="IZ99" s="33"/>
      <c r="JA99" s="33"/>
      <c r="JB99" s="33"/>
      <c r="JC99" s="33"/>
      <c r="JD99" s="33"/>
      <c r="JE99" s="33"/>
      <c r="JF99" s="33"/>
      <c r="JG99" s="33"/>
      <c r="JH99" s="33"/>
      <c r="JI99" s="33"/>
      <c r="JJ99" s="33"/>
      <c r="JK99" s="33"/>
      <c r="JL99" s="33"/>
      <c r="JM99" s="33"/>
      <c r="JN99" s="33"/>
      <c r="JO99" s="33"/>
      <c r="JP99" s="33"/>
      <c r="JQ99" s="33"/>
      <c r="JR99" s="33"/>
      <c r="JS99" s="33"/>
      <c r="JT99" s="33"/>
      <c r="JU99" s="33"/>
      <c r="JV99" s="33"/>
      <c r="JW99" s="33"/>
      <c r="JX99" s="33"/>
      <c r="JY99" s="33"/>
      <c r="JZ99" s="33"/>
      <c r="KA99" s="33"/>
      <c r="KB99" s="33"/>
      <c r="KC99" s="33"/>
      <c r="KD99" s="33"/>
      <c r="KE99" s="33"/>
      <c r="KF99" s="33"/>
      <c r="KG99" s="33"/>
      <c r="KH99" s="33"/>
      <c r="KI99" s="33"/>
      <c r="KJ99" s="33"/>
      <c r="KK99" s="33"/>
      <c r="KL99" s="33"/>
      <c r="KM99" s="33"/>
      <c r="KN99" s="33"/>
      <c r="KO99" s="33"/>
      <c r="KP99" s="33"/>
      <c r="KQ99" s="33"/>
      <c r="KR99" s="33"/>
      <c r="KS99" s="33"/>
      <c r="KT99" s="33"/>
      <c r="KU99" s="33"/>
      <c r="KV99" s="33"/>
      <c r="KW99" s="33"/>
      <c r="KX99" s="33"/>
      <c r="KY99" s="33"/>
      <c r="KZ99" s="33"/>
      <c r="LA99" s="33"/>
      <c r="LB99" s="33"/>
      <c r="LC99" s="33"/>
      <c r="LD99" s="33"/>
      <c r="LE99" s="33"/>
      <c r="LF99" s="33"/>
      <c r="LG99" s="33"/>
      <c r="LH99" s="33"/>
      <c r="LI99" s="33"/>
      <c r="LJ99" s="33"/>
      <c r="LK99" s="33"/>
      <c r="LL99" s="33"/>
      <c r="LM99" s="33"/>
      <c r="LN99" s="33"/>
      <c r="LO99" s="33"/>
      <c r="LP99" s="33"/>
      <c r="LQ99" s="33"/>
      <c r="LR99" s="33"/>
      <c r="LS99" s="33"/>
      <c r="LT99" s="33"/>
      <c r="LU99" s="33"/>
      <c r="LV99" s="33"/>
      <c r="LW99" s="33"/>
      <c r="LX99" s="33"/>
      <c r="LY99" s="33"/>
      <c r="LZ99" s="33"/>
      <c r="MA99" s="33"/>
      <c r="MB99" s="33"/>
      <c r="MC99" s="33"/>
      <c r="MD99" s="33"/>
      <c r="ME99" s="33"/>
      <c r="MF99" s="33"/>
      <c r="MG99" s="33"/>
      <c r="MH99" s="33"/>
      <c r="MI99" s="33"/>
      <c r="MJ99" s="33"/>
      <c r="MK99" s="33"/>
      <c r="ML99" s="33"/>
      <c r="MM99" s="33"/>
      <c r="MN99" s="33"/>
      <c r="MO99" s="33"/>
      <c r="MP99" s="33"/>
      <c r="MQ99" s="33"/>
      <c r="MR99" s="33"/>
      <c r="MS99" s="33"/>
      <c r="MT99" s="33"/>
      <c r="MU99" s="33"/>
      <c r="MV99" s="33"/>
      <c r="MW99" s="33"/>
      <c r="MX99" s="33"/>
      <c r="MY99" s="33"/>
      <c r="MZ99" s="33"/>
      <c r="NA99" s="33"/>
      <c r="NB99" s="33"/>
      <c r="NC99" s="33"/>
      <c r="ND99" s="33"/>
      <c r="NE99" s="33"/>
      <c r="NF99" s="33"/>
      <c r="NG99" s="33"/>
      <c r="NH99" s="33"/>
      <c r="NI99" s="33"/>
      <c r="NJ99" s="33"/>
      <c r="NK99" s="33"/>
      <c r="NL99" s="33"/>
      <c r="NM99" s="33"/>
      <c r="NN99" s="33"/>
      <c r="NO99" s="33"/>
      <c r="NP99" s="33"/>
      <c r="NQ99" s="33"/>
      <c r="NR99" s="33"/>
      <c r="NS99" s="33"/>
      <c r="NT99" s="33"/>
      <c r="NU99" s="33"/>
      <c r="NV99" s="33"/>
      <c r="NW99" s="33"/>
      <c r="NX99" s="33"/>
      <c r="NY99" s="33"/>
      <c r="NZ99" s="33"/>
      <c r="OA99" s="33"/>
      <c r="OB99" s="33"/>
      <c r="OC99" s="33"/>
      <c r="OD99" s="33"/>
      <c r="OE99" s="33"/>
      <c r="OF99" s="33"/>
      <c r="OG99" s="33"/>
      <c r="OH99" s="33"/>
      <c r="OI99" s="33"/>
      <c r="OJ99" s="33"/>
      <c r="OK99" s="33"/>
      <c r="OL99" s="33"/>
      <c r="OM99" s="33"/>
      <c r="ON99" s="33"/>
      <c r="OO99" s="33"/>
      <c r="OP99" s="33"/>
      <c r="OQ99" s="33"/>
      <c r="OR99" s="33"/>
      <c r="OS99" s="33"/>
      <c r="OT99" s="33"/>
      <c r="OU99" s="33"/>
      <c r="OV99" s="33"/>
      <c r="OW99" s="33"/>
      <c r="OX99" s="33"/>
      <c r="OY99" s="33"/>
      <c r="OZ99" s="33"/>
      <c r="PA99" s="33"/>
      <c r="PB99" s="33"/>
      <c r="PC99" s="33"/>
      <c r="PD99" s="33"/>
      <c r="PE99" s="33"/>
      <c r="PF99" s="33"/>
      <c r="PG99" s="33"/>
      <c r="PH99" s="33"/>
      <c r="PI99" s="33"/>
      <c r="PJ99" s="33"/>
      <c r="PK99" s="33"/>
      <c r="PL99" s="33"/>
      <c r="PM99" s="33"/>
      <c r="PN99" s="33"/>
      <c r="PO99" s="33"/>
      <c r="PP99" s="33"/>
      <c r="PQ99" s="33"/>
      <c r="PR99" s="33"/>
      <c r="PS99" s="33"/>
      <c r="PT99" s="33"/>
      <c r="PU99" s="33"/>
      <c r="PV99" s="33"/>
      <c r="PW99" s="33"/>
      <c r="PX99" s="33"/>
      <c r="PY99" s="33"/>
      <c r="PZ99" s="33"/>
      <c r="QA99" s="33"/>
      <c r="QB99" s="33"/>
      <c r="QC99" s="33"/>
      <c r="QD99" s="33"/>
      <c r="QE99" s="33"/>
      <c r="QF99" s="33"/>
      <c r="QG99" s="33"/>
      <c r="QH99" s="33"/>
      <c r="QI99" s="33"/>
      <c r="QJ99" s="33"/>
      <c r="QK99" s="33"/>
      <c r="QL99" s="33"/>
      <c r="QM99" s="33"/>
      <c r="QN99" s="33"/>
      <c r="QO99" s="33"/>
      <c r="QP99" s="33"/>
      <c r="QQ99" s="33"/>
      <c r="QR99" s="33"/>
      <c r="QS99" s="33"/>
      <c r="QT99" s="33"/>
      <c r="QU99" s="33"/>
      <c r="QV99" s="33"/>
      <c r="QW99" s="33"/>
      <c r="QX99" s="33"/>
      <c r="QY99" s="33"/>
      <c r="QZ99" s="33"/>
      <c r="RA99" s="33"/>
      <c r="RB99" s="33"/>
      <c r="RC99" s="33"/>
      <c r="RD99" s="33"/>
      <c r="RE99" s="33"/>
      <c r="RF99" s="33"/>
      <c r="RG99" s="33"/>
      <c r="RH99" s="33"/>
      <c r="RI99" s="33"/>
      <c r="RJ99" s="33"/>
      <c r="RK99" s="33"/>
      <c r="RL99" s="33"/>
      <c r="RM99" s="33"/>
      <c r="RN99" s="33"/>
      <c r="RO99" s="33"/>
      <c r="RP99" s="33"/>
      <c r="RQ99" s="33"/>
      <c r="RR99" s="33"/>
      <c r="RS99" s="33"/>
      <c r="RT99" s="33"/>
      <c r="RU99" s="33"/>
      <c r="RV99" s="33"/>
      <c r="RW99" s="33"/>
      <c r="RX99" s="33"/>
      <c r="RY99" s="33"/>
      <c r="RZ99" s="33"/>
      <c r="SA99" s="33"/>
      <c r="SB99" s="33"/>
      <c r="SC99" s="33"/>
      <c r="SD99" s="33"/>
      <c r="SE99" s="33"/>
      <c r="SF99" s="33"/>
      <c r="SG99" s="33"/>
      <c r="SH99" s="33"/>
      <c r="SI99" s="33"/>
      <c r="SJ99" s="33"/>
      <c r="SK99" s="33"/>
      <c r="SL99" s="33"/>
      <c r="SM99" s="33"/>
      <c r="SN99" s="33"/>
      <c r="SO99" s="33"/>
      <c r="SP99" s="33"/>
      <c r="SQ99" s="33"/>
      <c r="SR99" s="33"/>
      <c r="SS99" s="33"/>
      <c r="ST99" s="33"/>
      <c r="SU99" s="33"/>
      <c r="SV99" s="33"/>
      <c r="SW99" s="33"/>
      <c r="SX99" s="33"/>
      <c r="SY99" s="33"/>
      <c r="SZ99" s="33"/>
      <c r="TA99" s="33"/>
      <c r="TB99" s="33"/>
      <c r="TC99" s="33"/>
      <c r="TD99" s="33"/>
      <c r="TE99" s="33"/>
      <c r="TF99" s="33"/>
      <c r="TG99" s="33"/>
      <c r="TH99" s="33"/>
      <c r="TI99" s="33"/>
      <c r="TJ99" s="33"/>
      <c r="TK99" s="33"/>
      <c r="TL99" s="33"/>
      <c r="TM99" s="33"/>
      <c r="TN99" s="33"/>
      <c r="TO99" s="33"/>
      <c r="TP99" s="33"/>
      <c r="TQ99" s="33"/>
      <c r="TR99" s="33"/>
      <c r="TS99" s="33"/>
      <c r="TT99" s="33"/>
      <c r="TU99" s="33"/>
      <c r="TV99" s="33"/>
      <c r="TW99" s="33"/>
      <c r="TX99" s="33"/>
      <c r="TY99" s="33"/>
      <c r="TZ99" s="33"/>
      <c r="UA99" s="33"/>
      <c r="UB99" s="33"/>
      <c r="UC99" s="33"/>
      <c r="UD99" s="33"/>
      <c r="UE99" s="33"/>
      <c r="UF99" s="33"/>
      <c r="UG99" s="33"/>
      <c r="UH99" s="33"/>
      <c r="UI99" s="33"/>
      <c r="UJ99" s="33"/>
      <c r="UK99" s="33"/>
      <c r="UL99" s="33"/>
      <c r="UM99" s="33"/>
      <c r="UN99" s="33"/>
      <c r="UO99" s="33"/>
      <c r="UP99" s="33"/>
      <c r="UQ99" s="33"/>
      <c r="UR99" s="33"/>
      <c r="US99" s="33"/>
      <c r="UT99" s="33"/>
      <c r="UU99" s="33"/>
      <c r="UV99" s="33"/>
      <c r="UW99" s="33"/>
      <c r="UX99" s="33"/>
      <c r="UY99" s="33"/>
      <c r="UZ99" s="33"/>
      <c r="VA99" s="33"/>
      <c r="VB99" s="33"/>
      <c r="VC99" s="33"/>
      <c r="VD99" s="33"/>
      <c r="VE99" s="33"/>
      <c r="VF99" s="33"/>
      <c r="VG99" s="33"/>
      <c r="VH99" s="33"/>
      <c r="VI99" s="33"/>
      <c r="VJ99" s="33"/>
      <c r="VK99" s="33"/>
      <c r="VL99" s="33"/>
      <c r="VM99" s="33"/>
      <c r="VN99" s="33"/>
      <c r="VO99" s="33"/>
      <c r="VP99" s="33"/>
      <c r="VQ99" s="33"/>
      <c r="VR99" s="33"/>
      <c r="VS99" s="33"/>
      <c r="VT99" s="33"/>
      <c r="VU99" s="33"/>
      <c r="VV99" s="33"/>
      <c r="VW99" s="33"/>
      <c r="VX99" s="33"/>
      <c r="VY99" s="33"/>
      <c r="VZ99" s="33"/>
      <c r="WA99" s="33"/>
      <c r="WB99" s="33"/>
      <c r="WC99" s="33"/>
      <c r="WD99" s="33"/>
      <c r="WE99" s="33"/>
      <c r="WF99" s="33"/>
      <c r="WG99" s="33"/>
      <c r="WH99" s="33"/>
      <c r="WI99" s="33"/>
      <c r="WJ99" s="33"/>
      <c r="WK99" s="33"/>
      <c r="WL99" s="33"/>
      <c r="WM99" s="33"/>
      <c r="WN99" s="33"/>
      <c r="WO99" s="33"/>
      <c r="WP99" s="33"/>
      <c r="WQ99" s="33"/>
      <c r="WR99" s="33"/>
      <c r="WS99" s="33"/>
      <c r="WT99" s="33"/>
      <c r="WU99" s="33"/>
      <c r="WV99" s="33"/>
      <c r="WW99" s="33"/>
      <c r="WX99" s="33"/>
      <c r="WY99" s="33"/>
      <c r="WZ99" s="33"/>
      <c r="XA99" s="33"/>
      <c r="XB99" s="33"/>
      <c r="XC99" s="33"/>
      <c r="XD99" s="33"/>
      <c r="XE99" s="33"/>
      <c r="XF99" s="33"/>
      <c r="XG99" s="33"/>
    </row>
    <row r="100" spans="1:631" x14ac:dyDescent="0.25">
      <c r="A100" s="102" t="s">
        <v>154</v>
      </c>
      <c r="B100" s="102" t="s">
        <v>262</v>
      </c>
      <c r="C100" s="102" t="s">
        <v>195</v>
      </c>
      <c r="D100" s="149">
        <v>43308</v>
      </c>
      <c r="E100" s="89">
        <v>300</v>
      </c>
      <c r="F100" s="92">
        <v>17.7</v>
      </c>
      <c r="G100" s="92">
        <v>22.3</v>
      </c>
      <c r="H100" s="92">
        <v>22.6</v>
      </c>
      <c r="I100" s="92">
        <f t="shared" si="5"/>
        <v>20.866666666666667</v>
      </c>
      <c r="J100" s="93">
        <f t="shared" si="4"/>
        <v>6260</v>
      </c>
      <c r="K100" s="71">
        <v>90</v>
      </c>
      <c r="L100" s="72">
        <v>0</v>
      </c>
      <c r="M100" s="72">
        <v>0</v>
      </c>
      <c r="N100" s="72">
        <v>5</v>
      </c>
      <c r="O100" s="72">
        <v>5</v>
      </c>
      <c r="P100" s="71">
        <v>0</v>
      </c>
      <c r="Q100" s="72">
        <v>35</v>
      </c>
      <c r="R100" s="72">
        <v>65</v>
      </c>
      <c r="S100" s="72">
        <v>0</v>
      </c>
      <c r="T100" s="82">
        <v>20</v>
      </c>
      <c r="U100" s="83">
        <v>0</v>
      </c>
      <c r="V100" s="83">
        <v>0</v>
      </c>
      <c r="W100" s="84">
        <v>80</v>
      </c>
      <c r="X100" s="85">
        <v>3</v>
      </c>
      <c r="Y100" s="65" t="s">
        <v>266</v>
      </c>
    </row>
    <row r="101" spans="1:631" x14ac:dyDescent="0.25">
      <c r="A101" s="102" t="s">
        <v>154</v>
      </c>
      <c r="B101" s="102" t="s">
        <v>262</v>
      </c>
      <c r="C101" s="102" t="s">
        <v>637</v>
      </c>
      <c r="D101" s="149">
        <v>43332</v>
      </c>
      <c r="E101" s="89">
        <v>300</v>
      </c>
      <c r="F101" s="92">
        <v>12</v>
      </c>
      <c r="G101" s="92">
        <v>11</v>
      </c>
      <c r="H101" s="92">
        <v>14.5</v>
      </c>
      <c r="I101" s="92">
        <f t="shared" si="5"/>
        <v>12.5</v>
      </c>
      <c r="J101" s="93">
        <f t="shared" si="4"/>
        <v>3750</v>
      </c>
      <c r="K101" s="71">
        <v>10</v>
      </c>
      <c r="L101" s="72">
        <v>10</v>
      </c>
      <c r="M101" s="72">
        <v>20</v>
      </c>
      <c r="N101" s="72">
        <v>60</v>
      </c>
      <c r="O101" s="72">
        <v>0</v>
      </c>
      <c r="P101" s="71">
        <v>20</v>
      </c>
      <c r="Q101" s="72">
        <v>10</v>
      </c>
      <c r="R101" s="72">
        <v>55</v>
      </c>
      <c r="S101" s="72">
        <v>15</v>
      </c>
      <c r="T101" s="82">
        <v>55</v>
      </c>
      <c r="U101" s="83">
        <v>0</v>
      </c>
      <c r="V101" s="83">
        <v>5</v>
      </c>
      <c r="W101" s="84">
        <v>40</v>
      </c>
      <c r="X101" s="85">
        <v>3</v>
      </c>
      <c r="Y101" s="65" t="s">
        <v>266</v>
      </c>
    </row>
    <row r="102" spans="1:631" s="10" customFormat="1" x14ac:dyDescent="0.25">
      <c r="A102" s="102" t="s">
        <v>154</v>
      </c>
      <c r="B102" s="102" t="s">
        <v>262</v>
      </c>
      <c r="C102" s="102" t="s">
        <v>186</v>
      </c>
      <c r="D102" s="149">
        <v>43308</v>
      </c>
      <c r="E102" s="89">
        <v>300</v>
      </c>
      <c r="F102" s="92">
        <v>29</v>
      </c>
      <c r="G102" s="92">
        <v>19</v>
      </c>
      <c r="H102" s="92">
        <v>22</v>
      </c>
      <c r="I102" s="92">
        <f t="shared" si="5"/>
        <v>23.333333333333332</v>
      </c>
      <c r="J102" s="93">
        <f t="shared" si="4"/>
        <v>7000</v>
      </c>
      <c r="K102" s="71">
        <v>25</v>
      </c>
      <c r="L102" s="72">
        <v>25</v>
      </c>
      <c r="M102" s="72">
        <v>25</v>
      </c>
      <c r="N102" s="72">
        <v>25</v>
      </c>
      <c r="O102" s="72">
        <v>0</v>
      </c>
      <c r="P102" s="71">
        <v>10</v>
      </c>
      <c r="Q102" s="72">
        <v>20</v>
      </c>
      <c r="R102" s="72">
        <v>70</v>
      </c>
      <c r="S102" s="72">
        <v>0</v>
      </c>
      <c r="T102" s="82">
        <v>60</v>
      </c>
      <c r="U102" s="83">
        <v>0</v>
      </c>
      <c r="V102" s="83">
        <v>0</v>
      </c>
      <c r="W102" s="84">
        <v>40</v>
      </c>
      <c r="X102" s="85">
        <v>3</v>
      </c>
      <c r="Y102" s="65" t="s">
        <v>266</v>
      </c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  <c r="IW102" s="33"/>
      <c r="IX102" s="33"/>
      <c r="IY102" s="33"/>
      <c r="IZ102" s="33"/>
      <c r="JA102" s="33"/>
      <c r="JB102" s="33"/>
      <c r="JC102" s="33"/>
      <c r="JD102" s="33"/>
      <c r="JE102" s="33"/>
      <c r="JF102" s="33"/>
      <c r="JG102" s="33"/>
      <c r="JH102" s="33"/>
      <c r="JI102" s="33"/>
      <c r="JJ102" s="33"/>
      <c r="JK102" s="33"/>
      <c r="JL102" s="33"/>
      <c r="JM102" s="33"/>
      <c r="JN102" s="33"/>
      <c r="JO102" s="33"/>
      <c r="JP102" s="33"/>
      <c r="JQ102" s="33"/>
      <c r="JR102" s="33"/>
      <c r="JS102" s="33"/>
      <c r="JT102" s="33"/>
      <c r="JU102" s="33"/>
      <c r="JV102" s="33"/>
      <c r="JW102" s="33"/>
      <c r="JX102" s="33"/>
      <c r="JY102" s="33"/>
      <c r="JZ102" s="33"/>
      <c r="KA102" s="33"/>
      <c r="KB102" s="33"/>
      <c r="KC102" s="33"/>
      <c r="KD102" s="33"/>
      <c r="KE102" s="33"/>
      <c r="KF102" s="33"/>
      <c r="KG102" s="33"/>
      <c r="KH102" s="33"/>
      <c r="KI102" s="33"/>
      <c r="KJ102" s="33"/>
      <c r="KK102" s="33"/>
      <c r="KL102" s="33"/>
      <c r="KM102" s="33"/>
      <c r="KN102" s="33"/>
      <c r="KO102" s="33"/>
      <c r="KP102" s="33"/>
      <c r="KQ102" s="33"/>
      <c r="KR102" s="33"/>
      <c r="KS102" s="33"/>
      <c r="KT102" s="33"/>
      <c r="KU102" s="33"/>
      <c r="KV102" s="33"/>
      <c r="KW102" s="33"/>
      <c r="KX102" s="33"/>
      <c r="KY102" s="33"/>
      <c r="KZ102" s="33"/>
      <c r="LA102" s="33"/>
      <c r="LB102" s="33"/>
      <c r="LC102" s="33"/>
      <c r="LD102" s="33"/>
      <c r="LE102" s="33"/>
      <c r="LF102" s="33"/>
      <c r="LG102" s="33"/>
      <c r="LH102" s="33"/>
      <c r="LI102" s="33"/>
      <c r="LJ102" s="33"/>
      <c r="LK102" s="33"/>
      <c r="LL102" s="33"/>
      <c r="LM102" s="33"/>
      <c r="LN102" s="33"/>
      <c r="LO102" s="33"/>
      <c r="LP102" s="33"/>
      <c r="LQ102" s="33"/>
      <c r="LR102" s="33"/>
      <c r="LS102" s="33"/>
      <c r="LT102" s="33"/>
      <c r="LU102" s="33"/>
      <c r="LV102" s="33"/>
      <c r="LW102" s="33"/>
      <c r="LX102" s="33"/>
      <c r="LY102" s="33"/>
      <c r="LZ102" s="33"/>
      <c r="MA102" s="33"/>
      <c r="MB102" s="33"/>
      <c r="MC102" s="33"/>
      <c r="MD102" s="33"/>
      <c r="ME102" s="33"/>
      <c r="MF102" s="33"/>
      <c r="MG102" s="33"/>
      <c r="MH102" s="33"/>
      <c r="MI102" s="33"/>
      <c r="MJ102" s="33"/>
      <c r="MK102" s="33"/>
      <c r="ML102" s="33"/>
      <c r="MM102" s="33"/>
      <c r="MN102" s="33"/>
      <c r="MO102" s="33"/>
      <c r="MP102" s="33"/>
      <c r="MQ102" s="33"/>
      <c r="MR102" s="33"/>
      <c r="MS102" s="33"/>
      <c r="MT102" s="33"/>
      <c r="MU102" s="33"/>
      <c r="MV102" s="33"/>
      <c r="MW102" s="33"/>
      <c r="MX102" s="33"/>
      <c r="MY102" s="33"/>
      <c r="MZ102" s="33"/>
      <c r="NA102" s="33"/>
      <c r="NB102" s="33"/>
      <c r="NC102" s="33"/>
      <c r="ND102" s="33"/>
      <c r="NE102" s="33"/>
      <c r="NF102" s="33"/>
      <c r="NG102" s="33"/>
      <c r="NH102" s="33"/>
      <c r="NI102" s="33"/>
      <c r="NJ102" s="33"/>
      <c r="NK102" s="33"/>
      <c r="NL102" s="33"/>
      <c r="NM102" s="33"/>
      <c r="NN102" s="33"/>
      <c r="NO102" s="33"/>
      <c r="NP102" s="33"/>
      <c r="NQ102" s="33"/>
      <c r="NR102" s="33"/>
      <c r="NS102" s="33"/>
      <c r="NT102" s="33"/>
      <c r="NU102" s="33"/>
      <c r="NV102" s="33"/>
      <c r="NW102" s="33"/>
      <c r="NX102" s="33"/>
      <c r="NY102" s="33"/>
      <c r="NZ102" s="33"/>
      <c r="OA102" s="33"/>
      <c r="OB102" s="33"/>
      <c r="OC102" s="33"/>
      <c r="OD102" s="33"/>
      <c r="OE102" s="33"/>
      <c r="OF102" s="33"/>
      <c r="OG102" s="33"/>
      <c r="OH102" s="33"/>
      <c r="OI102" s="33"/>
      <c r="OJ102" s="33"/>
      <c r="OK102" s="33"/>
      <c r="OL102" s="33"/>
      <c r="OM102" s="33"/>
      <c r="ON102" s="33"/>
      <c r="OO102" s="33"/>
      <c r="OP102" s="33"/>
      <c r="OQ102" s="33"/>
      <c r="OR102" s="33"/>
      <c r="OS102" s="33"/>
      <c r="OT102" s="33"/>
      <c r="OU102" s="33"/>
      <c r="OV102" s="33"/>
      <c r="OW102" s="33"/>
      <c r="OX102" s="33"/>
      <c r="OY102" s="33"/>
      <c r="OZ102" s="33"/>
      <c r="PA102" s="33"/>
      <c r="PB102" s="33"/>
      <c r="PC102" s="33"/>
      <c r="PD102" s="33"/>
      <c r="PE102" s="33"/>
      <c r="PF102" s="33"/>
      <c r="PG102" s="33"/>
      <c r="PH102" s="33"/>
      <c r="PI102" s="33"/>
      <c r="PJ102" s="33"/>
      <c r="PK102" s="33"/>
      <c r="PL102" s="33"/>
      <c r="PM102" s="33"/>
      <c r="PN102" s="33"/>
      <c r="PO102" s="33"/>
      <c r="PP102" s="33"/>
      <c r="PQ102" s="33"/>
      <c r="PR102" s="33"/>
      <c r="PS102" s="33"/>
      <c r="PT102" s="33"/>
      <c r="PU102" s="33"/>
      <c r="PV102" s="33"/>
      <c r="PW102" s="33"/>
      <c r="PX102" s="33"/>
      <c r="PY102" s="33"/>
      <c r="PZ102" s="33"/>
      <c r="QA102" s="33"/>
      <c r="QB102" s="33"/>
      <c r="QC102" s="33"/>
      <c r="QD102" s="33"/>
      <c r="QE102" s="33"/>
      <c r="QF102" s="33"/>
      <c r="QG102" s="33"/>
      <c r="QH102" s="33"/>
      <c r="QI102" s="33"/>
      <c r="QJ102" s="33"/>
      <c r="QK102" s="33"/>
      <c r="QL102" s="33"/>
      <c r="QM102" s="33"/>
      <c r="QN102" s="33"/>
      <c r="QO102" s="33"/>
      <c r="QP102" s="33"/>
      <c r="QQ102" s="33"/>
      <c r="QR102" s="33"/>
      <c r="QS102" s="33"/>
      <c r="QT102" s="33"/>
      <c r="QU102" s="33"/>
      <c r="QV102" s="33"/>
      <c r="QW102" s="33"/>
      <c r="QX102" s="33"/>
      <c r="QY102" s="33"/>
      <c r="QZ102" s="33"/>
      <c r="RA102" s="33"/>
      <c r="RB102" s="33"/>
      <c r="RC102" s="33"/>
      <c r="RD102" s="33"/>
      <c r="RE102" s="33"/>
      <c r="RF102" s="33"/>
      <c r="RG102" s="33"/>
      <c r="RH102" s="33"/>
      <c r="RI102" s="33"/>
      <c r="RJ102" s="33"/>
      <c r="RK102" s="33"/>
      <c r="RL102" s="33"/>
      <c r="RM102" s="33"/>
      <c r="RN102" s="33"/>
      <c r="RO102" s="33"/>
      <c r="RP102" s="33"/>
      <c r="RQ102" s="33"/>
      <c r="RR102" s="33"/>
      <c r="RS102" s="33"/>
      <c r="RT102" s="33"/>
      <c r="RU102" s="33"/>
      <c r="RV102" s="33"/>
      <c r="RW102" s="33"/>
      <c r="RX102" s="33"/>
      <c r="RY102" s="33"/>
      <c r="RZ102" s="33"/>
      <c r="SA102" s="33"/>
      <c r="SB102" s="33"/>
      <c r="SC102" s="33"/>
      <c r="SD102" s="33"/>
      <c r="SE102" s="33"/>
      <c r="SF102" s="33"/>
      <c r="SG102" s="33"/>
      <c r="SH102" s="33"/>
      <c r="SI102" s="33"/>
      <c r="SJ102" s="33"/>
      <c r="SK102" s="33"/>
      <c r="SL102" s="33"/>
      <c r="SM102" s="33"/>
      <c r="SN102" s="33"/>
      <c r="SO102" s="33"/>
      <c r="SP102" s="33"/>
      <c r="SQ102" s="33"/>
      <c r="SR102" s="33"/>
      <c r="SS102" s="33"/>
      <c r="ST102" s="33"/>
      <c r="SU102" s="33"/>
      <c r="SV102" s="33"/>
      <c r="SW102" s="33"/>
      <c r="SX102" s="33"/>
      <c r="SY102" s="33"/>
      <c r="SZ102" s="33"/>
      <c r="TA102" s="33"/>
      <c r="TB102" s="33"/>
      <c r="TC102" s="33"/>
      <c r="TD102" s="33"/>
      <c r="TE102" s="33"/>
      <c r="TF102" s="33"/>
      <c r="TG102" s="33"/>
      <c r="TH102" s="33"/>
      <c r="TI102" s="33"/>
      <c r="TJ102" s="33"/>
      <c r="TK102" s="33"/>
      <c r="TL102" s="33"/>
      <c r="TM102" s="33"/>
      <c r="TN102" s="33"/>
      <c r="TO102" s="33"/>
      <c r="TP102" s="33"/>
      <c r="TQ102" s="33"/>
      <c r="TR102" s="33"/>
      <c r="TS102" s="33"/>
      <c r="TT102" s="33"/>
      <c r="TU102" s="33"/>
      <c r="TV102" s="33"/>
      <c r="TW102" s="33"/>
      <c r="TX102" s="33"/>
      <c r="TY102" s="33"/>
      <c r="TZ102" s="33"/>
      <c r="UA102" s="33"/>
      <c r="UB102" s="33"/>
      <c r="UC102" s="33"/>
      <c r="UD102" s="33"/>
      <c r="UE102" s="33"/>
      <c r="UF102" s="33"/>
      <c r="UG102" s="33"/>
      <c r="UH102" s="33"/>
      <c r="UI102" s="33"/>
      <c r="UJ102" s="33"/>
      <c r="UK102" s="33"/>
      <c r="UL102" s="33"/>
      <c r="UM102" s="33"/>
      <c r="UN102" s="33"/>
      <c r="UO102" s="33"/>
      <c r="UP102" s="33"/>
      <c r="UQ102" s="33"/>
      <c r="UR102" s="33"/>
      <c r="US102" s="33"/>
      <c r="UT102" s="33"/>
      <c r="UU102" s="33"/>
      <c r="UV102" s="33"/>
      <c r="UW102" s="33"/>
      <c r="UX102" s="33"/>
      <c r="UY102" s="33"/>
      <c r="UZ102" s="33"/>
      <c r="VA102" s="33"/>
      <c r="VB102" s="33"/>
      <c r="VC102" s="33"/>
      <c r="VD102" s="33"/>
      <c r="VE102" s="33"/>
      <c r="VF102" s="33"/>
      <c r="VG102" s="33"/>
      <c r="VH102" s="33"/>
      <c r="VI102" s="33"/>
      <c r="VJ102" s="33"/>
      <c r="VK102" s="33"/>
      <c r="VL102" s="33"/>
      <c r="VM102" s="33"/>
      <c r="VN102" s="33"/>
      <c r="VO102" s="33"/>
      <c r="VP102" s="33"/>
      <c r="VQ102" s="33"/>
      <c r="VR102" s="33"/>
      <c r="VS102" s="33"/>
      <c r="VT102" s="33"/>
      <c r="VU102" s="33"/>
      <c r="VV102" s="33"/>
      <c r="VW102" s="33"/>
      <c r="VX102" s="33"/>
      <c r="VY102" s="33"/>
      <c r="VZ102" s="33"/>
      <c r="WA102" s="33"/>
      <c r="WB102" s="33"/>
      <c r="WC102" s="33"/>
      <c r="WD102" s="33"/>
      <c r="WE102" s="33"/>
      <c r="WF102" s="33"/>
      <c r="WG102" s="33"/>
      <c r="WH102" s="33"/>
      <c r="WI102" s="33"/>
      <c r="WJ102" s="33"/>
      <c r="WK102" s="33"/>
      <c r="WL102" s="33"/>
      <c r="WM102" s="33"/>
      <c r="WN102" s="33"/>
      <c r="WO102" s="33"/>
      <c r="WP102" s="33"/>
      <c r="WQ102" s="33"/>
      <c r="WR102" s="33"/>
      <c r="WS102" s="33"/>
      <c r="WT102" s="33"/>
      <c r="WU102" s="33"/>
      <c r="WV102" s="33"/>
      <c r="WW102" s="33"/>
      <c r="WX102" s="33"/>
      <c r="WY102" s="33"/>
      <c r="WZ102" s="33"/>
      <c r="XA102" s="33"/>
      <c r="XB102" s="33"/>
      <c r="XC102" s="33"/>
      <c r="XD102" s="33"/>
      <c r="XE102" s="33"/>
      <c r="XF102" s="33"/>
      <c r="XG102" s="33"/>
    </row>
    <row r="103" spans="1:631" x14ac:dyDescent="0.25">
      <c r="A103" s="102" t="s">
        <v>154</v>
      </c>
      <c r="B103" s="102" t="s">
        <v>262</v>
      </c>
      <c r="C103" s="102" t="s">
        <v>168</v>
      </c>
      <c r="D103" s="149">
        <v>43313</v>
      </c>
      <c r="E103" s="89">
        <v>300</v>
      </c>
      <c r="F103" s="92">
        <v>14.1</v>
      </c>
      <c r="G103" s="92">
        <v>14.1</v>
      </c>
      <c r="H103" s="92">
        <v>14.1</v>
      </c>
      <c r="I103" s="92">
        <f t="shared" si="5"/>
        <v>14.1</v>
      </c>
      <c r="J103" s="93">
        <f t="shared" si="4"/>
        <v>4230</v>
      </c>
      <c r="K103" s="71">
        <v>0</v>
      </c>
      <c r="L103" s="72">
        <v>0</v>
      </c>
      <c r="M103" s="72">
        <v>0</v>
      </c>
      <c r="N103" s="72">
        <v>0</v>
      </c>
      <c r="O103" s="72">
        <v>100</v>
      </c>
      <c r="P103" s="71">
        <v>0</v>
      </c>
      <c r="Q103" s="72">
        <v>0</v>
      </c>
      <c r="R103" s="72">
        <v>100</v>
      </c>
      <c r="S103" s="72">
        <v>0</v>
      </c>
      <c r="T103" s="82">
        <v>100</v>
      </c>
      <c r="U103" s="83">
        <v>0</v>
      </c>
      <c r="V103" s="83">
        <v>0</v>
      </c>
      <c r="W103" s="84">
        <v>0</v>
      </c>
      <c r="X103" s="85">
        <v>3</v>
      </c>
      <c r="Y103" s="65" t="s">
        <v>266</v>
      </c>
    </row>
    <row r="104" spans="1:631" x14ac:dyDescent="0.25">
      <c r="A104" s="102" t="s">
        <v>154</v>
      </c>
      <c r="B104" s="102" t="s">
        <v>262</v>
      </c>
      <c r="C104" s="102" t="s">
        <v>159</v>
      </c>
      <c r="D104" s="149">
        <v>43313</v>
      </c>
      <c r="E104" s="89">
        <v>300</v>
      </c>
      <c r="F104" s="92">
        <v>24.6</v>
      </c>
      <c r="G104" s="92">
        <v>26.6</v>
      </c>
      <c r="H104" s="92">
        <v>21.3</v>
      </c>
      <c r="I104" s="92">
        <f t="shared" si="5"/>
        <v>24.166666666666668</v>
      </c>
      <c r="J104" s="93">
        <f t="shared" si="4"/>
        <v>7250</v>
      </c>
      <c r="K104" s="71">
        <v>70</v>
      </c>
      <c r="L104" s="72">
        <v>15</v>
      </c>
      <c r="M104" s="72">
        <v>0</v>
      </c>
      <c r="N104" s="72">
        <v>15</v>
      </c>
      <c r="O104" s="72">
        <v>0</v>
      </c>
      <c r="P104" s="71">
        <v>0</v>
      </c>
      <c r="Q104" s="72">
        <v>25</v>
      </c>
      <c r="R104" s="72">
        <v>75</v>
      </c>
      <c r="S104" s="72">
        <v>0</v>
      </c>
      <c r="T104" s="82">
        <v>60</v>
      </c>
      <c r="U104" s="83">
        <v>0</v>
      </c>
      <c r="V104" s="83">
        <v>0</v>
      </c>
      <c r="W104" s="84">
        <v>40</v>
      </c>
      <c r="X104" s="85">
        <v>3</v>
      </c>
      <c r="Y104" s="65" t="s">
        <v>266</v>
      </c>
    </row>
    <row r="105" spans="1:631" s="10" customFormat="1" x14ac:dyDescent="0.25">
      <c r="A105" s="102" t="s">
        <v>154</v>
      </c>
      <c r="B105" s="102" t="s">
        <v>261</v>
      </c>
      <c r="C105" s="102" t="s">
        <v>180</v>
      </c>
      <c r="D105" s="148">
        <v>43158</v>
      </c>
      <c r="E105" s="94">
        <v>300</v>
      </c>
      <c r="F105" s="92">
        <v>26</v>
      </c>
      <c r="G105" s="92">
        <v>36</v>
      </c>
      <c r="H105" s="92">
        <v>38</v>
      </c>
      <c r="I105" s="92">
        <f t="shared" si="5"/>
        <v>33.333333333333336</v>
      </c>
      <c r="J105" s="93">
        <f t="shared" si="4"/>
        <v>10000</v>
      </c>
      <c r="K105" s="70">
        <v>40</v>
      </c>
      <c r="L105" s="35">
        <v>10</v>
      </c>
      <c r="M105" s="35">
        <v>10</v>
      </c>
      <c r="N105" s="35">
        <v>40</v>
      </c>
      <c r="O105" s="35">
        <v>0</v>
      </c>
      <c r="P105" s="70">
        <v>10</v>
      </c>
      <c r="Q105" s="35">
        <v>0</v>
      </c>
      <c r="R105" s="35">
        <v>1</v>
      </c>
      <c r="S105" s="35">
        <v>90</v>
      </c>
      <c r="T105" s="80">
        <v>90</v>
      </c>
      <c r="U105" s="77">
        <v>0</v>
      </c>
      <c r="V105" s="77">
        <v>0</v>
      </c>
      <c r="W105" s="81">
        <v>10</v>
      </c>
      <c r="X105" s="50">
        <v>3</v>
      </c>
      <c r="Y105" s="65" t="s">
        <v>266</v>
      </c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  <c r="IW105" s="33"/>
      <c r="IX105" s="33"/>
      <c r="IY105" s="33"/>
      <c r="IZ105" s="33"/>
      <c r="JA105" s="33"/>
      <c r="JB105" s="33"/>
      <c r="JC105" s="33"/>
      <c r="JD105" s="33"/>
      <c r="JE105" s="33"/>
      <c r="JF105" s="33"/>
      <c r="JG105" s="33"/>
      <c r="JH105" s="33"/>
      <c r="JI105" s="33"/>
      <c r="JJ105" s="33"/>
      <c r="JK105" s="33"/>
      <c r="JL105" s="33"/>
      <c r="JM105" s="33"/>
      <c r="JN105" s="33"/>
      <c r="JO105" s="33"/>
      <c r="JP105" s="33"/>
      <c r="JQ105" s="33"/>
      <c r="JR105" s="33"/>
      <c r="JS105" s="33"/>
      <c r="JT105" s="33"/>
      <c r="JU105" s="33"/>
      <c r="JV105" s="33"/>
      <c r="JW105" s="33"/>
      <c r="JX105" s="33"/>
      <c r="JY105" s="33"/>
      <c r="JZ105" s="33"/>
      <c r="KA105" s="33"/>
      <c r="KB105" s="33"/>
      <c r="KC105" s="33"/>
      <c r="KD105" s="33"/>
      <c r="KE105" s="33"/>
      <c r="KF105" s="33"/>
      <c r="KG105" s="33"/>
      <c r="KH105" s="33"/>
      <c r="KI105" s="33"/>
      <c r="KJ105" s="33"/>
      <c r="KK105" s="33"/>
      <c r="KL105" s="33"/>
      <c r="KM105" s="33"/>
      <c r="KN105" s="33"/>
      <c r="KO105" s="33"/>
      <c r="KP105" s="33"/>
      <c r="KQ105" s="33"/>
      <c r="KR105" s="33"/>
      <c r="KS105" s="33"/>
      <c r="KT105" s="33"/>
      <c r="KU105" s="33"/>
      <c r="KV105" s="33"/>
      <c r="KW105" s="33"/>
      <c r="KX105" s="33"/>
      <c r="KY105" s="33"/>
      <c r="KZ105" s="33"/>
      <c r="LA105" s="33"/>
      <c r="LB105" s="33"/>
      <c r="LC105" s="33"/>
      <c r="LD105" s="33"/>
      <c r="LE105" s="33"/>
      <c r="LF105" s="33"/>
      <c r="LG105" s="33"/>
      <c r="LH105" s="33"/>
      <c r="LI105" s="33"/>
      <c r="LJ105" s="33"/>
      <c r="LK105" s="33"/>
      <c r="LL105" s="33"/>
      <c r="LM105" s="33"/>
      <c r="LN105" s="33"/>
      <c r="LO105" s="33"/>
      <c r="LP105" s="33"/>
      <c r="LQ105" s="33"/>
      <c r="LR105" s="33"/>
      <c r="LS105" s="33"/>
      <c r="LT105" s="33"/>
      <c r="LU105" s="33"/>
      <c r="LV105" s="33"/>
      <c r="LW105" s="33"/>
      <c r="LX105" s="33"/>
      <c r="LY105" s="33"/>
      <c r="LZ105" s="33"/>
      <c r="MA105" s="33"/>
      <c r="MB105" s="33"/>
      <c r="MC105" s="33"/>
      <c r="MD105" s="33"/>
      <c r="ME105" s="33"/>
      <c r="MF105" s="33"/>
      <c r="MG105" s="33"/>
      <c r="MH105" s="33"/>
      <c r="MI105" s="33"/>
      <c r="MJ105" s="33"/>
      <c r="MK105" s="33"/>
      <c r="ML105" s="33"/>
      <c r="MM105" s="33"/>
      <c r="MN105" s="33"/>
      <c r="MO105" s="33"/>
      <c r="MP105" s="33"/>
      <c r="MQ105" s="33"/>
      <c r="MR105" s="33"/>
      <c r="MS105" s="33"/>
      <c r="MT105" s="33"/>
      <c r="MU105" s="33"/>
      <c r="MV105" s="33"/>
      <c r="MW105" s="33"/>
      <c r="MX105" s="33"/>
      <c r="MY105" s="33"/>
      <c r="MZ105" s="33"/>
      <c r="NA105" s="33"/>
      <c r="NB105" s="33"/>
      <c r="NC105" s="33"/>
      <c r="ND105" s="33"/>
      <c r="NE105" s="33"/>
      <c r="NF105" s="33"/>
      <c r="NG105" s="33"/>
      <c r="NH105" s="33"/>
      <c r="NI105" s="33"/>
      <c r="NJ105" s="33"/>
      <c r="NK105" s="33"/>
      <c r="NL105" s="33"/>
      <c r="NM105" s="33"/>
      <c r="NN105" s="33"/>
      <c r="NO105" s="33"/>
      <c r="NP105" s="33"/>
      <c r="NQ105" s="33"/>
      <c r="NR105" s="33"/>
      <c r="NS105" s="33"/>
      <c r="NT105" s="33"/>
      <c r="NU105" s="33"/>
      <c r="NV105" s="33"/>
      <c r="NW105" s="33"/>
      <c r="NX105" s="33"/>
      <c r="NY105" s="33"/>
      <c r="NZ105" s="33"/>
      <c r="OA105" s="33"/>
      <c r="OB105" s="33"/>
      <c r="OC105" s="33"/>
      <c r="OD105" s="33"/>
      <c r="OE105" s="33"/>
      <c r="OF105" s="33"/>
      <c r="OG105" s="33"/>
      <c r="OH105" s="33"/>
      <c r="OI105" s="33"/>
      <c r="OJ105" s="33"/>
      <c r="OK105" s="33"/>
      <c r="OL105" s="33"/>
      <c r="OM105" s="33"/>
      <c r="ON105" s="33"/>
      <c r="OO105" s="33"/>
      <c r="OP105" s="33"/>
      <c r="OQ105" s="33"/>
      <c r="OR105" s="33"/>
      <c r="OS105" s="33"/>
      <c r="OT105" s="33"/>
      <c r="OU105" s="33"/>
      <c r="OV105" s="33"/>
      <c r="OW105" s="33"/>
      <c r="OX105" s="33"/>
      <c r="OY105" s="33"/>
      <c r="OZ105" s="33"/>
      <c r="PA105" s="33"/>
      <c r="PB105" s="33"/>
      <c r="PC105" s="33"/>
      <c r="PD105" s="33"/>
      <c r="PE105" s="33"/>
      <c r="PF105" s="33"/>
      <c r="PG105" s="33"/>
      <c r="PH105" s="33"/>
      <c r="PI105" s="33"/>
      <c r="PJ105" s="33"/>
      <c r="PK105" s="33"/>
      <c r="PL105" s="33"/>
      <c r="PM105" s="33"/>
      <c r="PN105" s="33"/>
      <c r="PO105" s="33"/>
      <c r="PP105" s="33"/>
      <c r="PQ105" s="33"/>
      <c r="PR105" s="33"/>
      <c r="PS105" s="33"/>
      <c r="PT105" s="33"/>
      <c r="PU105" s="33"/>
      <c r="PV105" s="33"/>
      <c r="PW105" s="33"/>
      <c r="PX105" s="33"/>
      <c r="PY105" s="33"/>
      <c r="PZ105" s="33"/>
      <c r="QA105" s="33"/>
      <c r="QB105" s="33"/>
      <c r="QC105" s="33"/>
      <c r="QD105" s="33"/>
      <c r="QE105" s="33"/>
      <c r="QF105" s="33"/>
      <c r="QG105" s="33"/>
      <c r="QH105" s="33"/>
      <c r="QI105" s="33"/>
      <c r="QJ105" s="33"/>
      <c r="QK105" s="33"/>
      <c r="QL105" s="33"/>
      <c r="QM105" s="33"/>
      <c r="QN105" s="33"/>
      <c r="QO105" s="33"/>
      <c r="QP105" s="33"/>
      <c r="QQ105" s="33"/>
      <c r="QR105" s="33"/>
      <c r="QS105" s="33"/>
      <c r="QT105" s="33"/>
      <c r="QU105" s="33"/>
      <c r="QV105" s="33"/>
      <c r="QW105" s="33"/>
      <c r="QX105" s="33"/>
      <c r="QY105" s="33"/>
      <c r="QZ105" s="33"/>
      <c r="RA105" s="33"/>
      <c r="RB105" s="33"/>
      <c r="RC105" s="33"/>
      <c r="RD105" s="33"/>
      <c r="RE105" s="33"/>
      <c r="RF105" s="33"/>
      <c r="RG105" s="33"/>
      <c r="RH105" s="33"/>
      <c r="RI105" s="33"/>
      <c r="RJ105" s="33"/>
      <c r="RK105" s="33"/>
      <c r="RL105" s="33"/>
      <c r="RM105" s="33"/>
      <c r="RN105" s="33"/>
      <c r="RO105" s="33"/>
      <c r="RP105" s="33"/>
      <c r="RQ105" s="33"/>
      <c r="RR105" s="33"/>
      <c r="RS105" s="33"/>
      <c r="RT105" s="33"/>
      <c r="RU105" s="33"/>
      <c r="RV105" s="33"/>
      <c r="RW105" s="33"/>
      <c r="RX105" s="33"/>
      <c r="RY105" s="33"/>
      <c r="RZ105" s="33"/>
      <c r="SA105" s="33"/>
      <c r="SB105" s="33"/>
      <c r="SC105" s="33"/>
      <c r="SD105" s="33"/>
      <c r="SE105" s="33"/>
      <c r="SF105" s="33"/>
      <c r="SG105" s="33"/>
      <c r="SH105" s="33"/>
      <c r="SI105" s="33"/>
      <c r="SJ105" s="33"/>
      <c r="SK105" s="33"/>
      <c r="SL105" s="33"/>
      <c r="SM105" s="33"/>
      <c r="SN105" s="33"/>
      <c r="SO105" s="33"/>
      <c r="SP105" s="33"/>
      <c r="SQ105" s="33"/>
      <c r="SR105" s="33"/>
      <c r="SS105" s="33"/>
      <c r="ST105" s="33"/>
      <c r="SU105" s="33"/>
      <c r="SV105" s="33"/>
      <c r="SW105" s="33"/>
      <c r="SX105" s="33"/>
      <c r="SY105" s="33"/>
      <c r="SZ105" s="33"/>
      <c r="TA105" s="33"/>
      <c r="TB105" s="33"/>
      <c r="TC105" s="33"/>
      <c r="TD105" s="33"/>
      <c r="TE105" s="33"/>
      <c r="TF105" s="33"/>
      <c r="TG105" s="33"/>
      <c r="TH105" s="33"/>
      <c r="TI105" s="33"/>
      <c r="TJ105" s="33"/>
      <c r="TK105" s="33"/>
      <c r="TL105" s="33"/>
      <c r="TM105" s="33"/>
      <c r="TN105" s="33"/>
      <c r="TO105" s="33"/>
      <c r="TP105" s="33"/>
      <c r="TQ105" s="33"/>
      <c r="TR105" s="33"/>
      <c r="TS105" s="33"/>
      <c r="TT105" s="33"/>
      <c r="TU105" s="33"/>
      <c r="TV105" s="33"/>
      <c r="TW105" s="33"/>
      <c r="TX105" s="33"/>
      <c r="TY105" s="33"/>
      <c r="TZ105" s="33"/>
      <c r="UA105" s="33"/>
      <c r="UB105" s="33"/>
      <c r="UC105" s="33"/>
      <c r="UD105" s="33"/>
      <c r="UE105" s="33"/>
      <c r="UF105" s="33"/>
      <c r="UG105" s="33"/>
      <c r="UH105" s="33"/>
      <c r="UI105" s="33"/>
      <c r="UJ105" s="33"/>
      <c r="UK105" s="33"/>
      <c r="UL105" s="33"/>
      <c r="UM105" s="33"/>
      <c r="UN105" s="33"/>
      <c r="UO105" s="33"/>
      <c r="UP105" s="33"/>
      <c r="UQ105" s="33"/>
      <c r="UR105" s="33"/>
      <c r="US105" s="33"/>
      <c r="UT105" s="33"/>
      <c r="UU105" s="33"/>
      <c r="UV105" s="33"/>
      <c r="UW105" s="33"/>
      <c r="UX105" s="33"/>
      <c r="UY105" s="33"/>
      <c r="UZ105" s="33"/>
      <c r="VA105" s="33"/>
      <c r="VB105" s="33"/>
      <c r="VC105" s="33"/>
      <c r="VD105" s="33"/>
      <c r="VE105" s="33"/>
      <c r="VF105" s="33"/>
      <c r="VG105" s="33"/>
      <c r="VH105" s="33"/>
      <c r="VI105" s="33"/>
      <c r="VJ105" s="33"/>
      <c r="VK105" s="33"/>
      <c r="VL105" s="33"/>
      <c r="VM105" s="33"/>
      <c r="VN105" s="33"/>
      <c r="VO105" s="33"/>
      <c r="VP105" s="33"/>
      <c r="VQ105" s="33"/>
      <c r="VR105" s="33"/>
      <c r="VS105" s="33"/>
      <c r="VT105" s="33"/>
      <c r="VU105" s="33"/>
      <c r="VV105" s="33"/>
      <c r="VW105" s="33"/>
      <c r="VX105" s="33"/>
      <c r="VY105" s="33"/>
      <c r="VZ105" s="33"/>
      <c r="WA105" s="33"/>
      <c r="WB105" s="33"/>
      <c r="WC105" s="33"/>
      <c r="WD105" s="33"/>
      <c r="WE105" s="33"/>
      <c r="WF105" s="33"/>
      <c r="WG105" s="33"/>
      <c r="WH105" s="33"/>
      <c r="WI105" s="33"/>
      <c r="WJ105" s="33"/>
      <c r="WK105" s="33"/>
      <c r="WL105" s="33"/>
      <c r="WM105" s="33"/>
      <c r="WN105" s="33"/>
      <c r="WO105" s="33"/>
      <c r="WP105" s="33"/>
      <c r="WQ105" s="33"/>
      <c r="WR105" s="33"/>
      <c r="WS105" s="33"/>
      <c r="WT105" s="33"/>
      <c r="WU105" s="33"/>
      <c r="WV105" s="33"/>
      <c r="WW105" s="33"/>
      <c r="WX105" s="33"/>
      <c r="WY105" s="33"/>
      <c r="WZ105" s="33"/>
      <c r="XA105" s="33"/>
      <c r="XB105" s="33"/>
      <c r="XC105" s="33"/>
      <c r="XD105" s="33"/>
      <c r="XE105" s="33"/>
      <c r="XF105" s="33"/>
      <c r="XG105" s="33"/>
    </row>
    <row r="106" spans="1:631" x14ac:dyDescent="0.25">
      <c r="A106" s="102" t="s">
        <v>154</v>
      </c>
      <c r="B106" s="102" t="s">
        <v>261</v>
      </c>
      <c r="C106" s="102" t="s">
        <v>161</v>
      </c>
      <c r="D106" s="148">
        <v>43125</v>
      </c>
      <c r="E106" s="94">
        <v>300</v>
      </c>
      <c r="F106" s="92">
        <v>41.4</v>
      </c>
      <c r="G106" s="92">
        <v>43.7</v>
      </c>
      <c r="H106" s="92">
        <v>34.4</v>
      </c>
      <c r="I106" s="92">
        <f t="shared" si="5"/>
        <v>39.833333333333336</v>
      </c>
      <c r="J106" s="93">
        <f t="shared" si="4"/>
        <v>11950</v>
      </c>
      <c r="K106" s="70">
        <v>70</v>
      </c>
      <c r="L106" s="35">
        <v>10</v>
      </c>
      <c r="M106" s="35">
        <v>10</v>
      </c>
      <c r="N106" s="35">
        <v>10</v>
      </c>
      <c r="O106" s="35">
        <v>0</v>
      </c>
      <c r="P106" s="70">
        <v>10</v>
      </c>
      <c r="Q106" s="35">
        <v>20</v>
      </c>
      <c r="R106" s="35">
        <v>70</v>
      </c>
      <c r="S106" s="35">
        <v>0</v>
      </c>
      <c r="T106" s="80">
        <v>90</v>
      </c>
      <c r="U106" s="77">
        <v>0</v>
      </c>
      <c r="V106" s="77">
        <v>0</v>
      </c>
      <c r="W106" s="81">
        <v>10</v>
      </c>
      <c r="X106" s="50">
        <v>3</v>
      </c>
      <c r="Y106" s="65" t="s">
        <v>266</v>
      </c>
    </row>
    <row r="107" spans="1:631" x14ac:dyDescent="0.25">
      <c r="A107" s="102" t="s">
        <v>42</v>
      </c>
      <c r="B107" s="96" t="s">
        <v>262</v>
      </c>
      <c r="C107" s="102" t="s">
        <v>82</v>
      </c>
      <c r="D107" s="147">
        <v>43290</v>
      </c>
      <c r="E107" s="89">
        <v>300</v>
      </c>
      <c r="F107" s="90">
        <v>25</v>
      </c>
      <c r="G107" s="90">
        <v>30</v>
      </c>
      <c r="H107" s="92">
        <v>40</v>
      </c>
      <c r="I107" s="92">
        <f t="shared" si="5"/>
        <v>31.666666666666668</v>
      </c>
      <c r="J107" s="93">
        <f t="shared" si="4"/>
        <v>9500</v>
      </c>
      <c r="K107" s="69">
        <v>45</v>
      </c>
      <c r="L107" s="35">
        <v>25</v>
      </c>
      <c r="M107" s="35">
        <v>10</v>
      </c>
      <c r="N107" s="35">
        <v>20</v>
      </c>
      <c r="O107" s="35">
        <v>0</v>
      </c>
      <c r="P107" s="69">
        <v>5</v>
      </c>
      <c r="Q107" s="35">
        <v>10</v>
      </c>
      <c r="R107" s="35">
        <v>85</v>
      </c>
      <c r="S107" s="35">
        <v>0</v>
      </c>
      <c r="T107" s="76">
        <v>50</v>
      </c>
      <c r="U107" s="77">
        <v>0</v>
      </c>
      <c r="V107" s="77">
        <v>0</v>
      </c>
      <c r="W107" s="78">
        <v>50</v>
      </c>
      <c r="X107" s="49">
        <v>3</v>
      </c>
      <c r="Y107" s="65" t="s">
        <v>266</v>
      </c>
    </row>
    <row r="108" spans="1:631" x14ac:dyDescent="0.25">
      <c r="A108" s="102" t="s">
        <v>42</v>
      </c>
      <c r="B108" s="96" t="s">
        <v>262</v>
      </c>
      <c r="C108" s="102" t="s">
        <v>74</v>
      </c>
      <c r="D108" s="147">
        <v>43356</v>
      </c>
      <c r="E108" s="89">
        <v>300</v>
      </c>
      <c r="F108" s="66">
        <v>24</v>
      </c>
      <c r="G108" s="66">
        <v>20</v>
      </c>
      <c r="H108" s="66">
        <v>24</v>
      </c>
      <c r="I108" s="92">
        <f t="shared" si="5"/>
        <v>22.666666666666668</v>
      </c>
      <c r="J108" s="93">
        <f t="shared" si="4"/>
        <v>6800</v>
      </c>
      <c r="K108" s="69">
        <v>60</v>
      </c>
      <c r="L108" s="35">
        <v>20</v>
      </c>
      <c r="M108" s="35">
        <v>10</v>
      </c>
      <c r="N108" s="35">
        <v>0</v>
      </c>
      <c r="O108" s="35">
        <v>10</v>
      </c>
      <c r="P108" s="69">
        <v>5</v>
      </c>
      <c r="Q108" s="35">
        <v>40</v>
      </c>
      <c r="R108" s="35">
        <v>55</v>
      </c>
      <c r="S108" s="35">
        <v>0</v>
      </c>
      <c r="T108" s="76">
        <v>30</v>
      </c>
      <c r="U108" s="77">
        <v>40</v>
      </c>
      <c r="V108" s="77">
        <v>0</v>
      </c>
      <c r="W108" s="78">
        <v>30</v>
      </c>
      <c r="X108" s="49">
        <v>3</v>
      </c>
      <c r="Y108" s="65" t="s">
        <v>266</v>
      </c>
    </row>
    <row r="109" spans="1:631" x14ac:dyDescent="0.25">
      <c r="A109" s="102" t="s">
        <v>42</v>
      </c>
      <c r="B109" s="96" t="s">
        <v>262</v>
      </c>
      <c r="C109" s="102" t="s">
        <v>61</v>
      </c>
      <c r="D109" s="147">
        <v>43356</v>
      </c>
      <c r="E109" s="89">
        <v>300</v>
      </c>
      <c r="F109" s="90">
        <v>18</v>
      </c>
      <c r="G109" s="90">
        <v>20</v>
      </c>
      <c r="H109" s="92">
        <v>18</v>
      </c>
      <c r="I109" s="92">
        <f t="shared" si="5"/>
        <v>18.666666666666668</v>
      </c>
      <c r="J109" s="93">
        <f t="shared" si="4"/>
        <v>5600</v>
      </c>
      <c r="K109" s="69">
        <v>70</v>
      </c>
      <c r="L109" s="35">
        <v>15</v>
      </c>
      <c r="M109" s="35">
        <v>10</v>
      </c>
      <c r="N109" s="35">
        <v>5</v>
      </c>
      <c r="O109" s="35">
        <v>0</v>
      </c>
      <c r="P109" s="69">
        <v>5</v>
      </c>
      <c r="Q109" s="35">
        <v>30</v>
      </c>
      <c r="R109" s="35">
        <v>50</v>
      </c>
      <c r="S109" s="35">
        <v>15</v>
      </c>
      <c r="T109" s="76">
        <v>90</v>
      </c>
      <c r="U109" s="77">
        <v>0</v>
      </c>
      <c r="V109" s="77">
        <v>0</v>
      </c>
      <c r="W109" s="78">
        <v>10</v>
      </c>
      <c r="X109" s="49">
        <v>3</v>
      </c>
      <c r="Y109" s="65" t="s">
        <v>266</v>
      </c>
    </row>
    <row r="110" spans="1:631" x14ac:dyDescent="0.25">
      <c r="A110" s="102" t="s">
        <v>42</v>
      </c>
      <c r="B110" s="96" t="s">
        <v>262</v>
      </c>
      <c r="C110" s="102" t="s">
        <v>89</v>
      </c>
      <c r="D110" s="147">
        <v>43263</v>
      </c>
      <c r="E110" s="89">
        <v>300</v>
      </c>
      <c r="F110" s="66">
        <v>20</v>
      </c>
      <c r="G110" s="66">
        <v>22</v>
      </c>
      <c r="H110" s="66">
        <v>20</v>
      </c>
      <c r="I110" s="92">
        <f t="shared" si="5"/>
        <v>20.666666666666668</v>
      </c>
      <c r="J110" s="93">
        <f t="shared" si="4"/>
        <v>6200</v>
      </c>
      <c r="K110" s="69">
        <v>0</v>
      </c>
      <c r="L110" s="35">
        <v>5</v>
      </c>
      <c r="M110" s="35">
        <v>10</v>
      </c>
      <c r="N110" s="35">
        <v>85</v>
      </c>
      <c r="O110" s="35">
        <v>0</v>
      </c>
      <c r="P110" s="69">
        <v>0</v>
      </c>
      <c r="Q110" s="35">
        <v>50</v>
      </c>
      <c r="R110" s="35">
        <v>0</v>
      </c>
      <c r="S110" s="35">
        <v>50</v>
      </c>
      <c r="T110" s="76">
        <v>90</v>
      </c>
      <c r="U110" s="77">
        <v>0</v>
      </c>
      <c r="V110" s="77">
        <v>0</v>
      </c>
      <c r="W110" s="78">
        <v>10</v>
      </c>
      <c r="X110" s="49">
        <v>3</v>
      </c>
      <c r="Y110" s="65" t="s">
        <v>266</v>
      </c>
    </row>
    <row r="111" spans="1:631" x14ac:dyDescent="0.25">
      <c r="A111" s="102" t="s">
        <v>42</v>
      </c>
      <c r="B111" s="102" t="s">
        <v>262</v>
      </c>
      <c r="C111" s="102" t="s">
        <v>53</v>
      </c>
      <c r="D111" s="147">
        <v>43263</v>
      </c>
      <c r="E111" s="89">
        <v>300</v>
      </c>
      <c r="F111" s="66">
        <v>25</v>
      </c>
      <c r="G111" s="66">
        <v>32</v>
      </c>
      <c r="H111" s="66">
        <v>26</v>
      </c>
      <c r="I111" s="92">
        <f t="shared" si="5"/>
        <v>27.666666666666668</v>
      </c>
      <c r="J111" s="93">
        <f t="shared" si="4"/>
        <v>8300</v>
      </c>
      <c r="K111" s="69">
        <v>60</v>
      </c>
      <c r="L111" s="35">
        <v>0</v>
      </c>
      <c r="M111" s="35">
        <v>10</v>
      </c>
      <c r="N111" s="35">
        <v>30</v>
      </c>
      <c r="O111" s="35">
        <v>0</v>
      </c>
      <c r="P111" s="69">
        <v>0</v>
      </c>
      <c r="Q111" s="35">
        <v>80</v>
      </c>
      <c r="R111" s="35">
        <v>10</v>
      </c>
      <c r="S111" s="35">
        <v>10</v>
      </c>
      <c r="T111" s="76">
        <v>100</v>
      </c>
      <c r="U111" s="77">
        <v>0</v>
      </c>
      <c r="V111" s="77">
        <v>0</v>
      </c>
      <c r="W111" s="78">
        <v>0</v>
      </c>
      <c r="X111" s="49">
        <v>3</v>
      </c>
      <c r="Y111" s="65" t="s">
        <v>266</v>
      </c>
    </row>
    <row r="112" spans="1:631" x14ac:dyDescent="0.25">
      <c r="A112" s="102" t="s">
        <v>42</v>
      </c>
      <c r="B112" s="102" t="s">
        <v>261</v>
      </c>
      <c r="C112" s="102" t="s">
        <v>58</v>
      </c>
      <c r="D112" s="150">
        <v>43178</v>
      </c>
      <c r="E112" s="94">
        <v>300</v>
      </c>
      <c r="F112" s="92">
        <v>18</v>
      </c>
      <c r="G112" s="92">
        <v>16</v>
      </c>
      <c r="H112" s="92">
        <v>22</v>
      </c>
      <c r="I112" s="92">
        <f t="shared" si="5"/>
        <v>18.666666666666668</v>
      </c>
      <c r="J112" s="93">
        <f t="shared" si="4"/>
        <v>5600</v>
      </c>
      <c r="K112" s="70">
        <v>10</v>
      </c>
      <c r="L112" s="35">
        <v>10</v>
      </c>
      <c r="M112" s="35">
        <v>10</v>
      </c>
      <c r="N112" s="35">
        <v>70</v>
      </c>
      <c r="O112" s="35">
        <v>0</v>
      </c>
      <c r="P112" s="70">
        <v>10</v>
      </c>
      <c r="Q112" s="35">
        <v>0</v>
      </c>
      <c r="R112" s="35">
        <v>0</v>
      </c>
      <c r="S112" s="35">
        <v>90</v>
      </c>
      <c r="T112" s="80">
        <v>40</v>
      </c>
      <c r="U112" s="77">
        <v>0</v>
      </c>
      <c r="V112" s="77">
        <v>0</v>
      </c>
      <c r="W112" s="81">
        <v>60</v>
      </c>
      <c r="X112" s="50">
        <v>3</v>
      </c>
      <c r="Y112" s="65" t="s">
        <v>266</v>
      </c>
    </row>
    <row r="113" spans="1:25" x14ac:dyDescent="0.25">
      <c r="A113" s="102" t="s">
        <v>42</v>
      </c>
      <c r="B113" s="102" t="s">
        <v>261</v>
      </c>
      <c r="C113" s="102" t="s">
        <v>56</v>
      </c>
      <c r="D113" s="150">
        <v>43178</v>
      </c>
      <c r="E113" s="94">
        <v>300</v>
      </c>
      <c r="F113" s="92">
        <v>36</v>
      </c>
      <c r="G113" s="92">
        <v>24</v>
      </c>
      <c r="H113" s="92">
        <v>40</v>
      </c>
      <c r="I113" s="92">
        <f t="shared" si="5"/>
        <v>33.333333333333336</v>
      </c>
      <c r="J113" s="93">
        <f t="shared" si="4"/>
        <v>10000</v>
      </c>
      <c r="K113" s="70">
        <v>10</v>
      </c>
      <c r="L113" s="35">
        <v>5</v>
      </c>
      <c r="M113" s="35">
        <v>15</v>
      </c>
      <c r="N113" s="35">
        <v>70</v>
      </c>
      <c r="O113" s="35">
        <v>0</v>
      </c>
      <c r="P113" s="70">
        <v>10</v>
      </c>
      <c r="Q113" s="35">
        <v>5</v>
      </c>
      <c r="R113" s="35">
        <v>0</v>
      </c>
      <c r="S113" s="35">
        <v>85</v>
      </c>
      <c r="T113" s="80">
        <v>80</v>
      </c>
      <c r="U113" s="77">
        <v>0</v>
      </c>
      <c r="V113" s="77">
        <v>0</v>
      </c>
      <c r="W113" s="81">
        <v>20</v>
      </c>
      <c r="X113" s="50">
        <v>3</v>
      </c>
      <c r="Y113" s="65" t="s">
        <v>266</v>
      </c>
    </row>
    <row r="114" spans="1:25" x14ac:dyDescent="0.25">
      <c r="A114" s="102" t="s">
        <v>42</v>
      </c>
      <c r="B114" s="102" t="s">
        <v>261</v>
      </c>
      <c r="C114" s="102" t="s">
        <v>63</v>
      </c>
      <c r="D114" s="150">
        <v>43059</v>
      </c>
      <c r="E114" s="94">
        <v>300</v>
      </c>
      <c r="F114" s="92">
        <v>16</v>
      </c>
      <c r="G114" s="92">
        <v>16</v>
      </c>
      <c r="H114" s="92">
        <v>18</v>
      </c>
      <c r="I114" s="92">
        <f t="shared" si="5"/>
        <v>16.666666666666668</v>
      </c>
      <c r="J114" s="93">
        <f t="shared" si="4"/>
        <v>5000</v>
      </c>
      <c r="K114" s="70">
        <v>20</v>
      </c>
      <c r="L114" s="35">
        <v>10</v>
      </c>
      <c r="M114" s="35">
        <v>20</v>
      </c>
      <c r="N114" s="35">
        <v>50</v>
      </c>
      <c r="O114" s="35">
        <v>0</v>
      </c>
      <c r="P114" s="70">
        <v>20</v>
      </c>
      <c r="Q114" s="35">
        <v>10</v>
      </c>
      <c r="R114" s="35">
        <v>0</v>
      </c>
      <c r="S114" s="35">
        <v>70</v>
      </c>
      <c r="T114" s="80">
        <v>20</v>
      </c>
      <c r="U114" s="77">
        <v>0</v>
      </c>
      <c r="V114" s="77">
        <v>0</v>
      </c>
      <c r="W114" s="81">
        <v>80</v>
      </c>
      <c r="X114" s="50">
        <v>3</v>
      </c>
      <c r="Y114" s="65" t="s">
        <v>266</v>
      </c>
    </row>
    <row r="115" spans="1:25" x14ac:dyDescent="0.25">
      <c r="A115" s="102" t="s">
        <v>42</v>
      </c>
      <c r="B115" s="102" t="s">
        <v>261</v>
      </c>
      <c r="C115" s="102" t="s">
        <v>72</v>
      </c>
      <c r="D115" s="150">
        <v>43179</v>
      </c>
      <c r="E115" s="94">
        <v>600</v>
      </c>
      <c r="F115" s="92">
        <v>200</v>
      </c>
      <c r="G115" s="92">
        <v>180</v>
      </c>
      <c r="H115" s="92">
        <v>330</v>
      </c>
      <c r="I115" s="92">
        <f t="shared" si="5"/>
        <v>236.66666666666666</v>
      </c>
      <c r="J115" s="93">
        <f t="shared" si="4"/>
        <v>142000</v>
      </c>
      <c r="K115" s="70">
        <v>5</v>
      </c>
      <c r="L115" s="35">
        <v>0</v>
      </c>
      <c r="M115" s="35">
        <v>10</v>
      </c>
      <c r="N115" s="35">
        <v>85</v>
      </c>
      <c r="O115" s="35">
        <v>0</v>
      </c>
      <c r="P115" s="70">
        <v>0</v>
      </c>
      <c r="Q115" s="35">
        <v>5</v>
      </c>
      <c r="R115" s="35">
        <v>5</v>
      </c>
      <c r="S115" s="35">
        <v>90</v>
      </c>
      <c r="T115" s="80">
        <v>50</v>
      </c>
      <c r="U115" s="77">
        <v>0</v>
      </c>
      <c r="V115" s="77">
        <v>0</v>
      </c>
      <c r="W115" s="81">
        <v>50</v>
      </c>
      <c r="X115" s="50">
        <v>3</v>
      </c>
      <c r="Y115" s="65" t="s">
        <v>266</v>
      </c>
    </row>
    <row r="116" spans="1:25" x14ac:dyDescent="0.25">
      <c r="A116" s="102" t="s">
        <v>42</v>
      </c>
      <c r="B116" s="102" t="s">
        <v>261</v>
      </c>
      <c r="C116" s="102" t="s">
        <v>44</v>
      </c>
      <c r="D116" s="150">
        <v>43081</v>
      </c>
      <c r="E116" s="94">
        <v>300</v>
      </c>
      <c r="F116" s="92">
        <v>35</v>
      </c>
      <c r="G116" s="92">
        <v>35</v>
      </c>
      <c r="H116" s="92">
        <v>35</v>
      </c>
      <c r="I116" s="92">
        <f t="shared" si="5"/>
        <v>35</v>
      </c>
      <c r="J116" s="93">
        <f t="shared" si="4"/>
        <v>10500</v>
      </c>
      <c r="K116" s="70">
        <v>80</v>
      </c>
      <c r="L116" s="35">
        <v>10</v>
      </c>
      <c r="M116" s="35">
        <v>0</v>
      </c>
      <c r="N116" s="35">
        <v>10</v>
      </c>
      <c r="O116" s="35">
        <v>0</v>
      </c>
      <c r="P116" s="70">
        <v>5</v>
      </c>
      <c r="Q116" s="35">
        <v>0</v>
      </c>
      <c r="R116" s="35">
        <v>0</v>
      </c>
      <c r="S116" s="35">
        <v>95</v>
      </c>
      <c r="T116" s="80">
        <v>50</v>
      </c>
      <c r="U116" s="77">
        <v>20</v>
      </c>
      <c r="V116" s="77">
        <v>0</v>
      </c>
      <c r="W116" s="81">
        <v>30</v>
      </c>
      <c r="X116" s="50">
        <v>3</v>
      </c>
      <c r="Y116" s="65" t="s">
        <v>266</v>
      </c>
    </row>
    <row r="117" spans="1:25" x14ac:dyDescent="0.25">
      <c r="A117" s="102" t="s">
        <v>8</v>
      </c>
      <c r="B117" s="96" t="s">
        <v>262</v>
      </c>
      <c r="C117" s="102" t="s">
        <v>38</v>
      </c>
      <c r="D117" s="147">
        <v>43315</v>
      </c>
      <c r="E117" s="89">
        <v>300</v>
      </c>
      <c r="F117" s="90">
        <v>14.9</v>
      </c>
      <c r="G117" s="90">
        <v>14.9</v>
      </c>
      <c r="H117" s="92">
        <v>14.9</v>
      </c>
      <c r="I117" s="92">
        <f t="shared" si="5"/>
        <v>14.9</v>
      </c>
      <c r="J117" s="93">
        <f t="shared" si="4"/>
        <v>4470</v>
      </c>
      <c r="K117" s="69">
        <v>0</v>
      </c>
      <c r="L117" s="35">
        <v>0</v>
      </c>
      <c r="M117" s="35">
        <v>0</v>
      </c>
      <c r="N117" s="35">
        <v>0</v>
      </c>
      <c r="O117" s="35">
        <v>100</v>
      </c>
      <c r="P117" s="69">
        <v>0</v>
      </c>
      <c r="Q117" s="35">
        <v>10</v>
      </c>
      <c r="R117" s="35">
        <v>90</v>
      </c>
      <c r="S117" s="35">
        <v>0</v>
      </c>
      <c r="T117" s="76">
        <v>100</v>
      </c>
      <c r="U117" s="77">
        <v>0</v>
      </c>
      <c r="V117" s="77">
        <v>0</v>
      </c>
      <c r="W117" s="78">
        <v>0</v>
      </c>
      <c r="X117" s="49">
        <v>3</v>
      </c>
      <c r="Y117" s="65" t="s">
        <v>266</v>
      </c>
    </row>
    <row r="118" spans="1:25" x14ac:dyDescent="0.25">
      <c r="A118" s="102" t="s">
        <v>8</v>
      </c>
      <c r="B118" s="96" t="s">
        <v>262</v>
      </c>
      <c r="C118" s="102" t="s">
        <v>27</v>
      </c>
      <c r="D118" s="147">
        <v>43293</v>
      </c>
      <c r="E118" s="89">
        <v>300</v>
      </c>
      <c r="F118" s="91">
        <v>20</v>
      </c>
      <c r="G118" s="91">
        <v>18</v>
      </c>
      <c r="H118" s="92">
        <v>16.399999999999999</v>
      </c>
      <c r="I118" s="92">
        <f t="shared" si="5"/>
        <v>18.133333333333333</v>
      </c>
      <c r="J118" s="93">
        <f t="shared" si="4"/>
        <v>5440</v>
      </c>
      <c r="K118" s="69">
        <v>30</v>
      </c>
      <c r="L118" s="35">
        <v>40</v>
      </c>
      <c r="M118" s="35">
        <v>0</v>
      </c>
      <c r="N118" s="35">
        <v>30</v>
      </c>
      <c r="O118" s="35">
        <v>0</v>
      </c>
      <c r="P118" s="69">
        <v>0</v>
      </c>
      <c r="Q118" s="35">
        <v>40</v>
      </c>
      <c r="R118" s="35">
        <v>60</v>
      </c>
      <c r="S118" s="35">
        <v>0</v>
      </c>
      <c r="T118" s="76">
        <v>10</v>
      </c>
      <c r="U118" s="77">
        <v>0</v>
      </c>
      <c r="V118" s="77">
        <v>90</v>
      </c>
      <c r="W118" s="78">
        <v>0</v>
      </c>
      <c r="X118" s="49">
        <v>3</v>
      </c>
      <c r="Y118" s="65" t="s">
        <v>266</v>
      </c>
    </row>
    <row r="119" spans="1:25" x14ac:dyDescent="0.25">
      <c r="A119" s="102" t="s">
        <v>8</v>
      </c>
      <c r="B119" s="96" t="s">
        <v>262</v>
      </c>
      <c r="C119" s="102" t="s">
        <v>22</v>
      </c>
      <c r="D119" s="147">
        <v>43340</v>
      </c>
      <c r="E119" s="89">
        <v>300</v>
      </c>
      <c r="F119" s="91">
        <v>13.2</v>
      </c>
      <c r="G119" s="91">
        <v>14.5</v>
      </c>
      <c r="H119" s="92">
        <v>13.6</v>
      </c>
      <c r="I119" s="92">
        <f t="shared" ref="I119:I150" si="6">(F119+G119+H119)/3</f>
        <v>13.766666666666666</v>
      </c>
      <c r="J119" s="93">
        <f t="shared" si="4"/>
        <v>4130</v>
      </c>
      <c r="K119" s="69">
        <v>80</v>
      </c>
      <c r="L119" s="35">
        <v>20</v>
      </c>
      <c r="M119" s="35">
        <v>0</v>
      </c>
      <c r="N119" s="35">
        <v>0</v>
      </c>
      <c r="O119" s="35">
        <v>0</v>
      </c>
      <c r="P119" s="69">
        <v>0</v>
      </c>
      <c r="Q119" s="35">
        <v>0</v>
      </c>
      <c r="R119" s="35">
        <v>100</v>
      </c>
      <c r="S119" s="35">
        <v>0</v>
      </c>
      <c r="T119" s="76">
        <v>70</v>
      </c>
      <c r="U119" s="77">
        <v>30</v>
      </c>
      <c r="V119" s="77">
        <v>0</v>
      </c>
      <c r="W119" s="78">
        <v>0</v>
      </c>
      <c r="X119" s="49">
        <v>3</v>
      </c>
      <c r="Y119" s="65" t="s">
        <v>266</v>
      </c>
    </row>
    <row r="120" spans="1:25" x14ac:dyDescent="0.25">
      <c r="A120" s="102" t="s">
        <v>8</v>
      </c>
      <c r="B120" s="96" t="s">
        <v>262</v>
      </c>
      <c r="C120" s="102" t="s">
        <v>21</v>
      </c>
      <c r="D120" s="147">
        <v>43305</v>
      </c>
      <c r="E120" s="89">
        <v>300</v>
      </c>
      <c r="F120" s="91">
        <v>26.1</v>
      </c>
      <c r="G120" s="91">
        <v>29.7</v>
      </c>
      <c r="H120" s="92">
        <v>19.8</v>
      </c>
      <c r="I120" s="92">
        <f t="shared" si="6"/>
        <v>25.2</v>
      </c>
      <c r="J120" s="93">
        <f t="shared" si="4"/>
        <v>7560</v>
      </c>
      <c r="K120" s="69">
        <v>30</v>
      </c>
      <c r="L120" s="35">
        <v>30</v>
      </c>
      <c r="M120" s="35">
        <v>0</v>
      </c>
      <c r="N120" s="35">
        <v>30</v>
      </c>
      <c r="O120" s="35">
        <v>10</v>
      </c>
      <c r="P120" s="69">
        <v>0</v>
      </c>
      <c r="Q120" s="35">
        <v>45</v>
      </c>
      <c r="R120" s="35">
        <v>50</v>
      </c>
      <c r="S120" s="35">
        <v>5</v>
      </c>
      <c r="T120" s="76">
        <v>90</v>
      </c>
      <c r="U120" s="77">
        <v>0</v>
      </c>
      <c r="V120" s="77">
        <v>0</v>
      </c>
      <c r="W120" s="78">
        <v>10</v>
      </c>
      <c r="X120" s="49">
        <v>3</v>
      </c>
      <c r="Y120" s="65" t="s">
        <v>266</v>
      </c>
    </row>
    <row r="121" spans="1:25" x14ac:dyDescent="0.25">
      <c r="A121" s="102" t="s">
        <v>8</v>
      </c>
      <c r="B121" s="96" t="s">
        <v>262</v>
      </c>
      <c r="C121" s="102" t="s">
        <v>19</v>
      </c>
      <c r="D121" s="147">
        <v>43340</v>
      </c>
      <c r="E121" s="89">
        <v>300</v>
      </c>
      <c r="F121" s="91">
        <v>14.5</v>
      </c>
      <c r="G121" s="91">
        <v>9.1999999999999993</v>
      </c>
      <c r="H121" s="92">
        <v>14.5</v>
      </c>
      <c r="I121" s="92">
        <f t="shared" si="6"/>
        <v>12.733333333333334</v>
      </c>
      <c r="J121" s="93">
        <f t="shared" si="4"/>
        <v>3820.0000000000005</v>
      </c>
      <c r="K121" s="69">
        <v>80</v>
      </c>
      <c r="L121" s="35">
        <v>10</v>
      </c>
      <c r="M121" s="35">
        <v>0</v>
      </c>
      <c r="N121" s="35">
        <v>10</v>
      </c>
      <c r="O121" s="35">
        <v>0</v>
      </c>
      <c r="P121" s="69">
        <v>5</v>
      </c>
      <c r="Q121" s="35">
        <v>5</v>
      </c>
      <c r="R121" s="35">
        <v>90</v>
      </c>
      <c r="S121" s="35">
        <v>0</v>
      </c>
      <c r="T121" s="76">
        <v>100</v>
      </c>
      <c r="U121" s="77">
        <v>0</v>
      </c>
      <c r="V121" s="77">
        <v>0</v>
      </c>
      <c r="W121" s="78">
        <v>0</v>
      </c>
      <c r="X121" s="49">
        <v>3</v>
      </c>
      <c r="Y121" s="65" t="s">
        <v>266</v>
      </c>
    </row>
    <row r="122" spans="1:25" x14ac:dyDescent="0.25">
      <c r="A122" s="102" t="s">
        <v>8</v>
      </c>
      <c r="B122" s="96" t="s">
        <v>262</v>
      </c>
      <c r="C122" s="102" t="s">
        <v>11</v>
      </c>
      <c r="D122" s="147">
        <v>43287</v>
      </c>
      <c r="E122" s="89">
        <v>300</v>
      </c>
      <c r="F122" s="91">
        <v>11.8</v>
      </c>
      <c r="G122" s="91">
        <v>11.1</v>
      </c>
      <c r="H122" s="92">
        <v>11.5</v>
      </c>
      <c r="I122" s="92">
        <f t="shared" si="6"/>
        <v>11.466666666666667</v>
      </c>
      <c r="J122" s="93">
        <f t="shared" si="4"/>
        <v>3440</v>
      </c>
      <c r="K122" s="69">
        <v>50</v>
      </c>
      <c r="L122" s="35">
        <v>35</v>
      </c>
      <c r="M122" s="35">
        <v>0</v>
      </c>
      <c r="N122" s="35">
        <v>10</v>
      </c>
      <c r="O122" s="35">
        <v>5</v>
      </c>
      <c r="P122" s="69">
        <v>0</v>
      </c>
      <c r="Q122" s="35">
        <v>30</v>
      </c>
      <c r="R122" s="35">
        <v>70</v>
      </c>
      <c r="S122" s="35">
        <v>0</v>
      </c>
      <c r="T122" s="76">
        <v>100</v>
      </c>
      <c r="U122" s="77">
        <v>0</v>
      </c>
      <c r="V122" s="77">
        <v>0</v>
      </c>
      <c r="W122" s="78">
        <v>0</v>
      </c>
      <c r="X122" s="49">
        <v>3</v>
      </c>
      <c r="Y122" s="65" t="s">
        <v>266</v>
      </c>
    </row>
    <row r="123" spans="1:25" x14ac:dyDescent="0.25">
      <c r="A123" s="102" t="s">
        <v>8</v>
      </c>
      <c r="B123" s="96" t="s">
        <v>262</v>
      </c>
      <c r="C123" s="102" t="s">
        <v>10</v>
      </c>
      <c r="D123" s="147">
        <v>43287</v>
      </c>
      <c r="E123" s="89">
        <v>300</v>
      </c>
      <c r="F123" s="91">
        <v>23</v>
      </c>
      <c r="G123" s="91">
        <v>23</v>
      </c>
      <c r="H123" s="92">
        <v>23</v>
      </c>
      <c r="I123" s="92">
        <f t="shared" si="6"/>
        <v>23</v>
      </c>
      <c r="J123" s="93">
        <f t="shared" si="4"/>
        <v>6900</v>
      </c>
      <c r="K123" s="69">
        <v>20</v>
      </c>
      <c r="L123" s="35">
        <v>10</v>
      </c>
      <c r="M123" s="35">
        <v>20</v>
      </c>
      <c r="N123" s="35">
        <v>50</v>
      </c>
      <c r="O123" s="35">
        <v>0</v>
      </c>
      <c r="P123" s="69">
        <v>10</v>
      </c>
      <c r="Q123" s="35">
        <v>0</v>
      </c>
      <c r="R123" s="35">
        <v>90</v>
      </c>
      <c r="S123" s="35">
        <v>0</v>
      </c>
      <c r="T123" s="76">
        <v>100</v>
      </c>
      <c r="U123" s="77">
        <v>0</v>
      </c>
      <c r="V123" s="77">
        <v>0</v>
      </c>
      <c r="W123" s="78">
        <v>0</v>
      </c>
      <c r="X123" s="49">
        <v>3</v>
      </c>
      <c r="Y123" s="65" t="s">
        <v>266</v>
      </c>
    </row>
    <row r="124" spans="1:25" x14ac:dyDescent="0.25">
      <c r="A124" s="102" t="s">
        <v>8</v>
      </c>
      <c r="B124" s="96" t="s">
        <v>262</v>
      </c>
      <c r="C124" s="102" t="s">
        <v>6</v>
      </c>
      <c r="D124" s="147">
        <v>43284</v>
      </c>
      <c r="E124" s="89">
        <v>300</v>
      </c>
      <c r="F124" s="91">
        <v>4.5</v>
      </c>
      <c r="G124" s="91">
        <v>5.2</v>
      </c>
      <c r="H124" s="92">
        <v>2.6</v>
      </c>
      <c r="I124" s="92">
        <f t="shared" si="6"/>
        <v>4.0999999999999996</v>
      </c>
      <c r="J124" s="93">
        <f t="shared" si="4"/>
        <v>1230</v>
      </c>
      <c r="K124" s="69">
        <v>20</v>
      </c>
      <c r="L124" s="35">
        <v>10</v>
      </c>
      <c r="M124" s="35">
        <v>0</v>
      </c>
      <c r="N124" s="35">
        <v>35</v>
      </c>
      <c r="O124" s="35">
        <v>35</v>
      </c>
      <c r="P124" s="69">
        <v>0</v>
      </c>
      <c r="Q124" s="35">
        <v>30</v>
      </c>
      <c r="R124" s="35">
        <v>70</v>
      </c>
      <c r="S124" s="35">
        <v>0</v>
      </c>
      <c r="T124" s="76">
        <v>80</v>
      </c>
      <c r="U124" s="77">
        <v>0</v>
      </c>
      <c r="V124" s="77">
        <v>0</v>
      </c>
      <c r="W124" s="78">
        <v>20</v>
      </c>
      <c r="X124" s="49">
        <v>3</v>
      </c>
      <c r="Y124" s="65" t="s">
        <v>266</v>
      </c>
    </row>
    <row r="125" spans="1:25" x14ac:dyDescent="0.25">
      <c r="A125" s="102" t="s">
        <v>8</v>
      </c>
      <c r="B125" s="102" t="s">
        <v>261</v>
      </c>
      <c r="C125" s="102" t="s">
        <v>38</v>
      </c>
      <c r="D125" s="148">
        <v>43147</v>
      </c>
      <c r="E125" s="89">
        <v>300</v>
      </c>
      <c r="F125" s="92">
        <v>14.2</v>
      </c>
      <c r="G125" s="92">
        <v>14.2</v>
      </c>
      <c r="H125" s="92">
        <v>14.2</v>
      </c>
      <c r="I125" s="92">
        <f t="shared" si="6"/>
        <v>14.199999999999998</v>
      </c>
      <c r="J125" s="93">
        <f t="shared" si="4"/>
        <v>4259.9999999999991</v>
      </c>
      <c r="K125" s="70">
        <v>5</v>
      </c>
      <c r="L125" s="35">
        <v>0</v>
      </c>
      <c r="M125" s="35">
        <v>5</v>
      </c>
      <c r="N125" s="35">
        <v>90</v>
      </c>
      <c r="O125" s="35">
        <v>0</v>
      </c>
      <c r="P125" s="70">
        <v>5</v>
      </c>
      <c r="Q125" s="35">
        <v>5</v>
      </c>
      <c r="R125" s="35">
        <v>90</v>
      </c>
      <c r="S125" s="35">
        <v>0</v>
      </c>
      <c r="T125" s="80">
        <v>100</v>
      </c>
      <c r="U125" s="77">
        <v>0</v>
      </c>
      <c r="V125" s="77">
        <v>0</v>
      </c>
      <c r="W125" s="81">
        <v>0</v>
      </c>
      <c r="X125" s="50">
        <v>3</v>
      </c>
      <c r="Y125" s="65" t="s">
        <v>266</v>
      </c>
    </row>
    <row r="126" spans="1:25" x14ac:dyDescent="0.25">
      <c r="A126" s="102" t="s">
        <v>8</v>
      </c>
      <c r="B126" s="102" t="s">
        <v>261</v>
      </c>
      <c r="C126" s="102" t="s">
        <v>32</v>
      </c>
      <c r="D126" s="148">
        <v>43119</v>
      </c>
      <c r="E126" s="89">
        <v>300</v>
      </c>
      <c r="F126" s="92">
        <v>44.3</v>
      </c>
      <c r="G126" s="92">
        <v>29.5</v>
      </c>
      <c r="H126" s="92">
        <v>28.2</v>
      </c>
      <c r="I126" s="92">
        <f t="shared" si="6"/>
        <v>34</v>
      </c>
      <c r="J126" s="93">
        <f t="shared" si="4"/>
        <v>10200</v>
      </c>
      <c r="K126" s="70">
        <v>25</v>
      </c>
      <c r="L126" s="35">
        <v>40</v>
      </c>
      <c r="M126" s="35">
        <v>5</v>
      </c>
      <c r="N126" s="35">
        <v>30</v>
      </c>
      <c r="O126" s="35">
        <v>0</v>
      </c>
      <c r="P126" s="70">
        <v>5</v>
      </c>
      <c r="Q126" s="35">
        <v>0</v>
      </c>
      <c r="R126" s="35">
        <v>95</v>
      </c>
      <c r="S126" s="35">
        <v>0</v>
      </c>
      <c r="T126" s="80">
        <v>100</v>
      </c>
      <c r="U126" s="77">
        <v>0</v>
      </c>
      <c r="V126" s="77">
        <v>0</v>
      </c>
      <c r="W126" s="81">
        <v>0</v>
      </c>
      <c r="X126" s="50">
        <v>3</v>
      </c>
      <c r="Y126" s="65" t="s">
        <v>266</v>
      </c>
    </row>
    <row r="127" spans="1:25" x14ac:dyDescent="0.25">
      <c r="A127" s="102" t="s">
        <v>8</v>
      </c>
      <c r="B127" s="102" t="s">
        <v>261</v>
      </c>
      <c r="C127" s="102" t="s">
        <v>16</v>
      </c>
      <c r="D127" s="148">
        <v>43130</v>
      </c>
      <c r="E127" s="89">
        <v>300</v>
      </c>
      <c r="F127" s="92">
        <v>18</v>
      </c>
      <c r="G127" s="92">
        <v>18</v>
      </c>
      <c r="H127" s="92">
        <v>18</v>
      </c>
      <c r="I127" s="92">
        <f t="shared" si="6"/>
        <v>18</v>
      </c>
      <c r="J127" s="93">
        <f t="shared" si="4"/>
        <v>5400</v>
      </c>
      <c r="K127" s="70">
        <v>5</v>
      </c>
      <c r="L127" s="35">
        <v>5</v>
      </c>
      <c r="M127" s="35">
        <v>5</v>
      </c>
      <c r="N127" s="35">
        <v>85</v>
      </c>
      <c r="O127" s="35">
        <v>0</v>
      </c>
      <c r="P127" s="70">
        <v>10</v>
      </c>
      <c r="Q127" s="35">
        <v>0</v>
      </c>
      <c r="R127" s="35">
        <v>90</v>
      </c>
      <c r="S127" s="35">
        <v>0</v>
      </c>
      <c r="T127" s="80">
        <v>50</v>
      </c>
      <c r="U127" s="77">
        <v>0</v>
      </c>
      <c r="V127" s="77">
        <v>0</v>
      </c>
      <c r="W127" s="81">
        <v>50</v>
      </c>
      <c r="X127" s="50">
        <v>3</v>
      </c>
      <c r="Y127" s="65" t="s">
        <v>266</v>
      </c>
    </row>
    <row r="128" spans="1:25" x14ac:dyDescent="0.25">
      <c r="A128" s="102" t="s">
        <v>485</v>
      </c>
      <c r="B128" s="96" t="s">
        <v>261</v>
      </c>
      <c r="C128" s="96" t="s">
        <v>487</v>
      </c>
      <c r="D128" s="147">
        <v>43186</v>
      </c>
      <c r="E128" s="89">
        <v>300</v>
      </c>
      <c r="F128" s="90">
        <v>25.5</v>
      </c>
      <c r="G128" s="91">
        <v>22.3</v>
      </c>
      <c r="H128" s="91">
        <v>21</v>
      </c>
      <c r="I128" s="92">
        <f t="shared" si="6"/>
        <v>22.933333333333334</v>
      </c>
      <c r="J128" s="93">
        <f t="shared" si="4"/>
        <v>6880</v>
      </c>
      <c r="K128" s="69">
        <v>45</v>
      </c>
      <c r="L128" s="35">
        <v>15</v>
      </c>
      <c r="M128" s="35">
        <v>15</v>
      </c>
      <c r="N128" s="35">
        <v>25</v>
      </c>
      <c r="O128" s="35">
        <v>0</v>
      </c>
      <c r="P128" s="69">
        <v>2</v>
      </c>
      <c r="Q128" s="35">
        <v>10</v>
      </c>
      <c r="R128" s="35">
        <v>88</v>
      </c>
      <c r="S128" s="35">
        <v>0</v>
      </c>
      <c r="T128" s="76">
        <v>60</v>
      </c>
      <c r="U128" s="79">
        <v>0</v>
      </c>
      <c r="V128" s="79">
        <v>10</v>
      </c>
      <c r="W128" s="78">
        <v>30</v>
      </c>
      <c r="X128" s="49">
        <v>4</v>
      </c>
      <c r="Y128" s="65" t="s">
        <v>264</v>
      </c>
    </row>
    <row r="129" spans="1:25" x14ac:dyDescent="0.25">
      <c r="A129" s="102" t="s">
        <v>4</v>
      </c>
      <c r="B129" s="96" t="s">
        <v>262</v>
      </c>
      <c r="C129" s="103" t="s">
        <v>143</v>
      </c>
      <c r="D129" s="147">
        <v>43307</v>
      </c>
      <c r="E129" s="89">
        <v>300</v>
      </c>
      <c r="F129" s="92">
        <v>17</v>
      </c>
      <c r="G129" s="92">
        <v>6.7</v>
      </c>
      <c r="H129" s="92">
        <v>10.5</v>
      </c>
      <c r="I129" s="92">
        <f t="shared" si="6"/>
        <v>11.4</v>
      </c>
      <c r="J129" s="93">
        <f t="shared" si="4"/>
        <v>3420</v>
      </c>
      <c r="K129" s="69">
        <v>0</v>
      </c>
      <c r="L129" s="35">
        <v>30</v>
      </c>
      <c r="M129" s="35">
        <v>0</v>
      </c>
      <c r="N129" s="35">
        <v>20</v>
      </c>
      <c r="O129" s="35">
        <v>50</v>
      </c>
      <c r="P129" s="69">
        <v>15</v>
      </c>
      <c r="Q129" s="35">
        <v>0</v>
      </c>
      <c r="R129" s="35">
        <v>85</v>
      </c>
      <c r="S129" s="35">
        <v>0</v>
      </c>
      <c r="T129" s="76">
        <v>20</v>
      </c>
      <c r="U129" s="77">
        <v>0</v>
      </c>
      <c r="V129" s="77">
        <v>0</v>
      </c>
      <c r="W129" s="78">
        <v>80</v>
      </c>
      <c r="X129" s="49">
        <v>4</v>
      </c>
      <c r="Y129" s="65" t="s">
        <v>264</v>
      </c>
    </row>
    <row r="130" spans="1:25" x14ac:dyDescent="0.25">
      <c r="A130" s="102" t="s">
        <v>4</v>
      </c>
      <c r="B130" s="96" t="s">
        <v>262</v>
      </c>
      <c r="C130" s="103" t="s">
        <v>142</v>
      </c>
      <c r="D130" s="147">
        <v>43308</v>
      </c>
      <c r="E130" s="89">
        <v>300</v>
      </c>
      <c r="F130" s="92">
        <v>10.5</v>
      </c>
      <c r="G130" s="92">
        <v>13</v>
      </c>
      <c r="H130" s="92">
        <v>18.75</v>
      </c>
      <c r="I130" s="92">
        <f t="shared" si="6"/>
        <v>14.083333333333334</v>
      </c>
      <c r="J130" s="93">
        <f t="shared" si="4"/>
        <v>4225</v>
      </c>
      <c r="K130" s="69">
        <v>0</v>
      </c>
      <c r="L130" s="35">
        <v>25</v>
      </c>
      <c r="M130" s="35">
        <v>5</v>
      </c>
      <c r="N130" s="35">
        <v>40</v>
      </c>
      <c r="O130" s="35">
        <v>30</v>
      </c>
      <c r="P130" s="69">
        <v>0</v>
      </c>
      <c r="Q130" s="35">
        <v>5</v>
      </c>
      <c r="R130" s="35">
        <v>85</v>
      </c>
      <c r="S130" s="35">
        <v>10</v>
      </c>
      <c r="T130" s="76">
        <v>20</v>
      </c>
      <c r="U130" s="77">
        <v>0</v>
      </c>
      <c r="V130" s="77">
        <v>0</v>
      </c>
      <c r="W130" s="78">
        <v>80</v>
      </c>
      <c r="X130" s="49">
        <v>4</v>
      </c>
      <c r="Y130" s="65" t="s">
        <v>264</v>
      </c>
    </row>
    <row r="131" spans="1:25" x14ac:dyDescent="0.25">
      <c r="A131" s="102" t="s">
        <v>4</v>
      </c>
      <c r="B131" s="96" t="s">
        <v>262</v>
      </c>
      <c r="C131" s="103" t="s">
        <v>134</v>
      </c>
      <c r="D131" s="147">
        <v>43307</v>
      </c>
      <c r="E131" s="89">
        <v>300</v>
      </c>
      <c r="F131" s="92">
        <v>12</v>
      </c>
      <c r="G131" s="92">
        <v>10</v>
      </c>
      <c r="H131" s="92">
        <v>8</v>
      </c>
      <c r="I131" s="92">
        <f t="shared" si="6"/>
        <v>10</v>
      </c>
      <c r="J131" s="93">
        <f t="shared" ref="J131:J194" si="7">I131*E131</f>
        <v>3000</v>
      </c>
      <c r="K131" s="69">
        <v>10</v>
      </c>
      <c r="L131" s="35">
        <v>60</v>
      </c>
      <c r="M131" s="35">
        <v>5</v>
      </c>
      <c r="N131" s="35">
        <v>25</v>
      </c>
      <c r="O131" s="35">
        <v>0</v>
      </c>
      <c r="P131" s="69">
        <v>10</v>
      </c>
      <c r="Q131" s="35">
        <v>0</v>
      </c>
      <c r="R131" s="35">
        <v>60</v>
      </c>
      <c r="S131" s="35">
        <v>30</v>
      </c>
      <c r="T131" s="76">
        <v>10</v>
      </c>
      <c r="U131" s="77">
        <v>0</v>
      </c>
      <c r="V131" s="77">
        <v>0</v>
      </c>
      <c r="W131" s="78">
        <v>90</v>
      </c>
      <c r="X131" s="49">
        <v>4</v>
      </c>
      <c r="Y131" s="65" t="s">
        <v>264</v>
      </c>
    </row>
    <row r="132" spans="1:25" s="33" customFormat="1" x14ac:dyDescent="0.25">
      <c r="A132" s="102" t="s">
        <v>4</v>
      </c>
      <c r="B132" s="96" t="s">
        <v>262</v>
      </c>
      <c r="C132" s="103" t="s">
        <v>127</v>
      </c>
      <c r="D132" s="147">
        <v>43326</v>
      </c>
      <c r="E132" s="89">
        <v>300</v>
      </c>
      <c r="F132" s="92">
        <v>15.7</v>
      </c>
      <c r="G132" s="91">
        <v>8.8000000000000007</v>
      </c>
      <c r="H132" s="92">
        <v>14.7</v>
      </c>
      <c r="I132" s="92">
        <f t="shared" si="6"/>
        <v>13.066666666666668</v>
      </c>
      <c r="J132" s="93">
        <f t="shared" si="7"/>
        <v>3920.0000000000005</v>
      </c>
      <c r="K132" s="69">
        <v>30</v>
      </c>
      <c r="L132" s="35">
        <v>30</v>
      </c>
      <c r="M132" s="35">
        <v>10</v>
      </c>
      <c r="N132" s="35">
        <v>30</v>
      </c>
      <c r="O132" s="35">
        <v>0</v>
      </c>
      <c r="P132" s="69">
        <v>15</v>
      </c>
      <c r="Q132" s="35">
        <v>0</v>
      </c>
      <c r="R132" s="35">
        <v>85</v>
      </c>
      <c r="S132" s="35">
        <v>0</v>
      </c>
      <c r="T132" s="76">
        <v>65</v>
      </c>
      <c r="U132" s="77">
        <v>0</v>
      </c>
      <c r="V132" s="77">
        <v>5</v>
      </c>
      <c r="W132" s="78">
        <v>30</v>
      </c>
      <c r="X132" s="49">
        <v>4</v>
      </c>
      <c r="Y132" s="65" t="s">
        <v>264</v>
      </c>
    </row>
    <row r="133" spans="1:25" s="33" customFormat="1" x14ac:dyDescent="0.25">
      <c r="A133" s="102" t="s">
        <v>4</v>
      </c>
      <c r="B133" s="96" t="s">
        <v>262</v>
      </c>
      <c r="C133" s="103" t="s">
        <v>107</v>
      </c>
      <c r="D133" s="147">
        <v>43319</v>
      </c>
      <c r="E133" s="89">
        <v>300</v>
      </c>
      <c r="F133" s="91">
        <v>10.7</v>
      </c>
      <c r="G133" s="91">
        <v>11.5</v>
      </c>
      <c r="H133" s="92">
        <v>14.1</v>
      </c>
      <c r="I133" s="92">
        <f t="shared" si="6"/>
        <v>12.1</v>
      </c>
      <c r="J133" s="93">
        <f t="shared" si="7"/>
        <v>3630</v>
      </c>
      <c r="K133" s="69">
        <v>5</v>
      </c>
      <c r="L133" s="35">
        <v>25</v>
      </c>
      <c r="M133" s="35">
        <v>5</v>
      </c>
      <c r="N133" s="35">
        <v>25</v>
      </c>
      <c r="O133" s="35">
        <v>40</v>
      </c>
      <c r="P133" s="69">
        <v>10</v>
      </c>
      <c r="Q133" s="35">
        <v>25</v>
      </c>
      <c r="R133" s="35">
        <v>55</v>
      </c>
      <c r="S133" s="35">
        <v>10</v>
      </c>
      <c r="T133" s="76">
        <v>55</v>
      </c>
      <c r="U133" s="77">
        <v>0</v>
      </c>
      <c r="V133" s="77">
        <v>5</v>
      </c>
      <c r="W133" s="78">
        <v>40</v>
      </c>
      <c r="X133" s="49">
        <v>4</v>
      </c>
      <c r="Y133" s="65" t="s">
        <v>264</v>
      </c>
    </row>
    <row r="134" spans="1:25" s="33" customFormat="1" x14ac:dyDescent="0.25">
      <c r="A134" s="102" t="s">
        <v>4</v>
      </c>
      <c r="B134" s="102" t="s">
        <v>261</v>
      </c>
      <c r="C134" s="103" t="s">
        <v>139</v>
      </c>
      <c r="D134" s="148">
        <v>43146</v>
      </c>
      <c r="E134" s="94">
        <v>300</v>
      </c>
      <c r="F134" s="92">
        <v>28</v>
      </c>
      <c r="G134" s="92">
        <v>28</v>
      </c>
      <c r="H134" s="92">
        <v>28</v>
      </c>
      <c r="I134" s="92">
        <f t="shared" si="6"/>
        <v>28</v>
      </c>
      <c r="J134" s="93">
        <f t="shared" si="7"/>
        <v>8400</v>
      </c>
      <c r="K134" s="70">
        <v>0</v>
      </c>
      <c r="L134" s="35">
        <v>0</v>
      </c>
      <c r="M134" s="35">
        <v>0</v>
      </c>
      <c r="N134" s="35">
        <v>100</v>
      </c>
      <c r="O134" s="35">
        <v>0</v>
      </c>
      <c r="P134" s="70">
        <v>0</v>
      </c>
      <c r="Q134" s="35">
        <v>60</v>
      </c>
      <c r="R134" s="35">
        <v>40</v>
      </c>
      <c r="S134" s="35">
        <v>0</v>
      </c>
      <c r="T134" s="80">
        <v>60</v>
      </c>
      <c r="U134" s="77">
        <v>0</v>
      </c>
      <c r="V134" s="77">
        <v>0</v>
      </c>
      <c r="W134" s="81">
        <v>40</v>
      </c>
      <c r="X134" s="50">
        <v>4</v>
      </c>
      <c r="Y134" s="65" t="s">
        <v>264</v>
      </c>
    </row>
    <row r="135" spans="1:25" s="33" customFormat="1" x14ac:dyDescent="0.25">
      <c r="A135" s="102" t="s">
        <v>4</v>
      </c>
      <c r="B135" s="102" t="s">
        <v>261</v>
      </c>
      <c r="C135" s="103" t="s">
        <v>129</v>
      </c>
      <c r="D135" s="148">
        <v>43059</v>
      </c>
      <c r="E135" s="94">
        <v>300</v>
      </c>
      <c r="F135" s="92">
        <v>3</v>
      </c>
      <c r="G135" s="92">
        <v>3.3</v>
      </c>
      <c r="H135" s="92">
        <v>3.9</v>
      </c>
      <c r="I135" s="92">
        <f t="shared" si="6"/>
        <v>3.4</v>
      </c>
      <c r="J135" s="93">
        <f t="shared" si="7"/>
        <v>1020</v>
      </c>
      <c r="K135" s="70">
        <v>35</v>
      </c>
      <c r="L135" s="35">
        <v>15</v>
      </c>
      <c r="M135" s="35">
        <v>30</v>
      </c>
      <c r="N135" s="35">
        <v>20</v>
      </c>
      <c r="O135" s="35">
        <v>0</v>
      </c>
      <c r="P135" s="70">
        <v>15</v>
      </c>
      <c r="Q135" s="35">
        <v>0</v>
      </c>
      <c r="R135" s="35">
        <v>85</v>
      </c>
      <c r="S135" s="35">
        <v>0</v>
      </c>
      <c r="T135" s="80">
        <v>30</v>
      </c>
      <c r="U135" s="77">
        <v>0</v>
      </c>
      <c r="V135" s="77">
        <v>0</v>
      </c>
      <c r="W135" s="81">
        <v>70</v>
      </c>
      <c r="X135" s="50">
        <v>4</v>
      </c>
      <c r="Y135" s="65" t="s">
        <v>264</v>
      </c>
    </row>
    <row r="136" spans="1:25" s="33" customFormat="1" x14ac:dyDescent="0.25">
      <c r="A136" s="102" t="s">
        <v>4</v>
      </c>
      <c r="B136" s="102" t="s">
        <v>261</v>
      </c>
      <c r="C136" s="103" t="s">
        <v>123</v>
      </c>
      <c r="D136" s="148">
        <v>43111</v>
      </c>
      <c r="E136" s="94">
        <v>300</v>
      </c>
      <c r="F136" s="92">
        <v>14</v>
      </c>
      <c r="G136" s="92">
        <v>13</v>
      </c>
      <c r="H136" s="92">
        <v>12</v>
      </c>
      <c r="I136" s="92">
        <f t="shared" si="6"/>
        <v>13</v>
      </c>
      <c r="J136" s="93">
        <f t="shared" si="7"/>
        <v>3900</v>
      </c>
      <c r="K136" s="70">
        <v>20</v>
      </c>
      <c r="L136" s="35">
        <v>0</v>
      </c>
      <c r="M136" s="35">
        <v>20</v>
      </c>
      <c r="N136" s="35">
        <v>60</v>
      </c>
      <c r="O136" s="35">
        <v>0</v>
      </c>
      <c r="P136" s="70">
        <v>25</v>
      </c>
      <c r="Q136" s="35">
        <v>0</v>
      </c>
      <c r="R136" s="35">
        <v>75</v>
      </c>
      <c r="S136" s="35">
        <v>0</v>
      </c>
      <c r="T136" s="80">
        <v>40</v>
      </c>
      <c r="U136" s="77">
        <v>0</v>
      </c>
      <c r="V136" s="77">
        <v>0</v>
      </c>
      <c r="W136" s="81">
        <v>60</v>
      </c>
      <c r="X136" s="50">
        <v>4</v>
      </c>
      <c r="Y136" s="65" t="s">
        <v>264</v>
      </c>
    </row>
    <row r="137" spans="1:25" s="33" customFormat="1" x14ac:dyDescent="0.25">
      <c r="A137" s="102" t="s">
        <v>4</v>
      </c>
      <c r="B137" s="102" t="s">
        <v>261</v>
      </c>
      <c r="C137" s="103" t="s">
        <v>107</v>
      </c>
      <c r="D137" s="148">
        <v>43151</v>
      </c>
      <c r="E137" s="94">
        <v>300</v>
      </c>
      <c r="F137" s="92">
        <v>13</v>
      </c>
      <c r="G137" s="92">
        <v>17</v>
      </c>
      <c r="H137" s="92">
        <v>18</v>
      </c>
      <c r="I137" s="92">
        <f t="shared" si="6"/>
        <v>16</v>
      </c>
      <c r="J137" s="93">
        <f t="shared" si="7"/>
        <v>4800</v>
      </c>
      <c r="K137" s="70">
        <v>40</v>
      </c>
      <c r="L137" s="35">
        <v>20</v>
      </c>
      <c r="M137" s="35">
        <v>10</v>
      </c>
      <c r="N137" s="35">
        <v>30</v>
      </c>
      <c r="O137" s="35">
        <v>0</v>
      </c>
      <c r="P137" s="70">
        <v>20</v>
      </c>
      <c r="Q137" s="35">
        <v>0</v>
      </c>
      <c r="R137" s="35">
        <v>80</v>
      </c>
      <c r="S137" s="35">
        <v>0</v>
      </c>
      <c r="T137" s="80">
        <v>30</v>
      </c>
      <c r="U137" s="77">
        <v>0</v>
      </c>
      <c r="V137" s="77">
        <v>0</v>
      </c>
      <c r="W137" s="81">
        <v>70</v>
      </c>
      <c r="X137" s="50">
        <v>4</v>
      </c>
      <c r="Y137" s="65" t="s">
        <v>264</v>
      </c>
    </row>
    <row r="138" spans="1:25" s="33" customFormat="1" x14ac:dyDescent="0.25">
      <c r="A138" s="102" t="s">
        <v>154</v>
      </c>
      <c r="B138" s="102" t="s">
        <v>262</v>
      </c>
      <c r="C138" s="102" t="s">
        <v>203</v>
      </c>
      <c r="D138" s="149">
        <v>43332</v>
      </c>
      <c r="E138" s="89">
        <v>300</v>
      </c>
      <c r="F138" s="92">
        <v>24</v>
      </c>
      <c r="G138" s="92">
        <v>21</v>
      </c>
      <c r="H138" s="92">
        <v>22</v>
      </c>
      <c r="I138" s="92">
        <f t="shared" si="6"/>
        <v>22.333333333333332</v>
      </c>
      <c r="J138" s="93">
        <f t="shared" si="7"/>
        <v>6700</v>
      </c>
      <c r="K138" s="71">
        <v>25</v>
      </c>
      <c r="L138" s="72">
        <v>35</v>
      </c>
      <c r="M138" s="72">
        <v>15</v>
      </c>
      <c r="N138" s="72">
        <v>25</v>
      </c>
      <c r="O138" s="72">
        <v>0</v>
      </c>
      <c r="P138" s="71">
        <v>5</v>
      </c>
      <c r="Q138" s="72">
        <v>5</v>
      </c>
      <c r="R138" s="72">
        <v>90</v>
      </c>
      <c r="S138" s="72">
        <v>0</v>
      </c>
      <c r="T138" s="82">
        <v>10</v>
      </c>
      <c r="U138" s="83">
        <v>30</v>
      </c>
      <c r="V138" s="83">
        <v>10</v>
      </c>
      <c r="W138" s="84">
        <v>60</v>
      </c>
      <c r="X138" s="85">
        <v>4</v>
      </c>
      <c r="Y138" s="65" t="s">
        <v>264</v>
      </c>
    </row>
    <row r="139" spans="1:25" s="33" customFormat="1" x14ac:dyDescent="0.25">
      <c r="A139" s="102" t="s">
        <v>154</v>
      </c>
      <c r="B139" s="102" t="s">
        <v>262</v>
      </c>
      <c r="C139" s="102" t="s">
        <v>201</v>
      </c>
      <c r="D139" s="149">
        <v>43312</v>
      </c>
      <c r="E139" s="89">
        <v>300</v>
      </c>
      <c r="F139" s="92">
        <v>20.02</v>
      </c>
      <c r="G139" s="92">
        <v>20.02</v>
      </c>
      <c r="H139" s="92">
        <v>20.02</v>
      </c>
      <c r="I139" s="92">
        <f t="shared" si="6"/>
        <v>20.02</v>
      </c>
      <c r="J139" s="93">
        <f t="shared" si="7"/>
        <v>6006</v>
      </c>
      <c r="K139" s="71">
        <v>0</v>
      </c>
      <c r="L139" s="72">
        <v>0</v>
      </c>
      <c r="M139" s="72">
        <v>0</v>
      </c>
      <c r="N139" s="72">
        <v>0</v>
      </c>
      <c r="O139" s="72">
        <v>100</v>
      </c>
      <c r="P139" s="71">
        <v>0</v>
      </c>
      <c r="Q139" s="72">
        <v>30</v>
      </c>
      <c r="R139" s="72">
        <v>70</v>
      </c>
      <c r="S139" s="72">
        <v>0</v>
      </c>
      <c r="T139" s="82">
        <v>0</v>
      </c>
      <c r="U139" s="83">
        <v>0</v>
      </c>
      <c r="V139" s="83">
        <v>0</v>
      </c>
      <c r="W139" s="84">
        <v>100</v>
      </c>
      <c r="X139" s="85">
        <v>4</v>
      </c>
      <c r="Y139" s="65" t="s">
        <v>264</v>
      </c>
    </row>
    <row r="140" spans="1:25" s="33" customFormat="1" x14ac:dyDescent="0.25">
      <c r="A140" s="102" t="s">
        <v>154</v>
      </c>
      <c r="B140" s="102" t="s">
        <v>262</v>
      </c>
      <c r="C140" s="102" t="s">
        <v>180</v>
      </c>
      <c r="D140" s="149">
        <v>43350</v>
      </c>
      <c r="E140" s="89">
        <v>300</v>
      </c>
      <c r="F140" s="92">
        <v>26</v>
      </c>
      <c r="G140" s="92">
        <v>36</v>
      </c>
      <c r="H140" s="92">
        <v>38</v>
      </c>
      <c r="I140" s="92">
        <f t="shared" si="6"/>
        <v>33.333333333333336</v>
      </c>
      <c r="J140" s="93">
        <f t="shared" si="7"/>
        <v>10000</v>
      </c>
      <c r="K140" s="71">
        <v>20</v>
      </c>
      <c r="L140" s="72">
        <v>40</v>
      </c>
      <c r="M140" s="72">
        <v>20</v>
      </c>
      <c r="N140" s="72">
        <v>15</v>
      </c>
      <c r="O140" s="72">
        <v>5</v>
      </c>
      <c r="P140" s="71">
        <v>5</v>
      </c>
      <c r="Q140" s="72">
        <v>5</v>
      </c>
      <c r="R140" s="72">
        <v>90</v>
      </c>
      <c r="S140" s="72">
        <v>0</v>
      </c>
      <c r="T140" s="82">
        <v>15</v>
      </c>
      <c r="U140" s="83">
        <v>0</v>
      </c>
      <c r="V140" s="83">
        <v>15</v>
      </c>
      <c r="W140" s="84">
        <v>70</v>
      </c>
      <c r="X140" s="85">
        <v>4</v>
      </c>
      <c r="Y140" s="65" t="s">
        <v>264</v>
      </c>
    </row>
    <row r="141" spans="1:25" s="33" customFormat="1" x14ac:dyDescent="0.25">
      <c r="A141" s="102" t="s">
        <v>154</v>
      </c>
      <c r="B141" s="102" t="s">
        <v>261</v>
      </c>
      <c r="C141" s="102" t="s">
        <v>203</v>
      </c>
      <c r="D141" s="148">
        <v>43164</v>
      </c>
      <c r="E141" s="94">
        <v>300</v>
      </c>
      <c r="F141" s="92">
        <v>24</v>
      </c>
      <c r="G141" s="92">
        <v>21</v>
      </c>
      <c r="H141" s="92">
        <v>22</v>
      </c>
      <c r="I141" s="92">
        <f t="shared" si="6"/>
        <v>22.333333333333332</v>
      </c>
      <c r="J141" s="93">
        <f t="shared" si="7"/>
        <v>6700</v>
      </c>
      <c r="K141" s="70">
        <v>30</v>
      </c>
      <c r="L141" s="35">
        <v>10</v>
      </c>
      <c r="M141" s="35">
        <v>30</v>
      </c>
      <c r="N141" s="35">
        <v>30</v>
      </c>
      <c r="O141" s="35">
        <v>0</v>
      </c>
      <c r="P141" s="70">
        <v>10</v>
      </c>
      <c r="Q141" s="35">
        <v>0</v>
      </c>
      <c r="R141" s="35">
        <v>10</v>
      </c>
      <c r="S141" s="35">
        <v>80</v>
      </c>
      <c r="T141" s="80">
        <v>50</v>
      </c>
      <c r="U141" s="77">
        <v>30</v>
      </c>
      <c r="V141" s="77">
        <v>10</v>
      </c>
      <c r="W141" s="81">
        <v>10</v>
      </c>
      <c r="X141" s="50">
        <v>4</v>
      </c>
      <c r="Y141" s="65" t="s">
        <v>264</v>
      </c>
    </row>
    <row r="142" spans="1:25" s="33" customFormat="1" x14ac:dyDescent="0.25">
      <c r="A142" s="102" t="s">
        <v>154</v>
      </c>
      <c r="B142" s="102" t="s">
        <v>261</v>
      </c>
      <c r="C142" s="102" t="s">
        <v>664</v>
      </c>
      <c r="D142" s="148">
        <v>43061</v>
      </c>
      <c r="E142" s="94">
        <v>300</v>
      </c>
      <c r="F142" s="92">
        <v>75</v>
      </c>
      <c r="G142" s="92">
        <v>89</v>
      </c>
      <c r="H142" s="92">
        <v>63</v>
      </c>
      <c r="I142" s="92">
        <f t="shared" si="6"/>
        <v>75.666666666666671</v>
      </c>
      <c r="J142" s="93">
        <f t="shared" si="7"/>
        <v>22700</v>
      </c>
      <c r="K142" s="70">
        <v>20</v>
      </c>
      <c r="L142" s="35">
        <v>15</v>
      </c>
      <c r="M142" s="35">
        <v>35</v>
      </c>
      <c r="N142" s="35">
        <v>30</v>
      </c>
      <c r="O142" s="35">
        <v>0</v>
      </c>
      <c r="P142" s="70">
        <v>25</v>
      </c>
      <c r="Q142" s="35">
        <v>5</v>
      </c>
      <c r="R142" s="35">
        <v>5</v>
      </c>
      <c r="S142" s="35">
        <v>65</v>
      </c>
      <c r="T142" s="80">
        <v>10</v>
      </c>
      <c r="U142" s="77">
        <v>0</v>
      </c>
      <c r="V142" s="77">
        <v>20</v>
      </c>
      <c r="W142" s="81">
        <v>70</v>
      </c>
      <c r="X142" s="50">
        <v>4</v>
      </c>
      <c r="Y142" s="65" t="s">
        <v>264</v>
      </c>
    </row>
    <row r="143" spans="1:25" s="33" customFormat="1" x14ac:dyDescent="0.25">
      <c r="A143" s="102" t="s">
        <v>154</v>
      </c>
      <c r="B143" s="102" t="s">
        <v>261</v>
      </c>
      <c r="C143" s="102" t="s">
        <v>201</v>
      </c>
      <c r="D143" s="148">
        <v>43157</v>
      </c>
      <c r="E143" s="94">
        <v>300</v>
      </c>
      <c r="F143" s="92">
        <v>20.02</v>
      </c>
      <c r="G143" s="92">
        <v>20.02</v>
      </c>
      <c r="H143" s="92">
        <v>20.02</v>
      </c>
      <c r="I143" s="92">
        <f t="shared" si="6"/>
        <v>20.02</v>
      </c>
      <c r="J143" s="93">
        <f t="shared" si="7"/>
        <v>6006</v>
      </c>
      <c r="K143" s="70">
        <v>10</v>
      </c>
      <c r="L143" s="35">
        <v>0</v>
      </c>
      <c r="M143" s="35">
        <v>0</v>
      </c>
      <c r="N143" s="35">
        <v>90</v>
      </c>
      <c r="O143" s="35">
        <v>0</v>
      </c>
      <c r="P143" s="70">
        <v>0</v>
      </c>
      <c r="Q143" s="35">
        <v>0</v>
      </c>
      <c r="R143" s="35">
        <v>70</v>
      </c>
      <c r="S143" s="35">
        <v>30</v>
      </c>
      <c r="T143" s="80">
        <v>100</v>
      </c>
      <c r="U143" s="77">
        <v>0</v>
      </c>
      <c r="V143" s="77">
        <v>0</v>
      </c>
      <c r="W143" s="81">
        <v>0</v>
      </c>
      <c r="X143" s="50">
        <v>4</v>
      </c>
      <c r="Y143" s="65" t="s">
        <v>264</v>
      </c>
    </row>
    <row r="144" spans="1:25" s="33" customFormat="1" x14ac:dyDescent="0.25">
      <c r="A144" s="102" t="s">
        <v>154</v>
      </c>
      <c r="B144" s="102" t="s">
        <v>261</v>
      </c>
      <c r="C144" s="102" t="s">
        <v>200</v>
      </c>
      <c r="D144" s="148">
        <v>43059</v>
      </c>
      <c r="E144" s="94">
        <v>300</v>
      </c>
      <c r="F144" s="92">
        <v>31.5</v>
      </c>
      <c r="G144" s="92">
        <v>34.78</v>
      </c>
      <c r="H144" s="92">
        <v>28.87</v>
      </c>
      <c r="I144" s="92">
        <f t="shared" si="6"/>
        <v>31.716666666666669</v>
      </c>
      <c r="J144" s="93">
        <f t="shared" si="7"/>
        <v>9515</v>
      </c>
      <c r="K144" s="70">
        <v>10</v>
      </c>
      <c r="L144" s="35">
        <v>5</v>
      </c>
      <c r="M144" s="35">
        <v>20</v>
      </c>
      <c r="N144" s="35">
        <v>65</v>
      </c>
      <c r="O144" s="35">
        <v>0</v>
      </c>
      <c r="P144" s="70">
        <v>5</v>
      </c>
      <c r="Q144" s="35">
        <v>5</v>
      </c>
      <c r="R144" s="35">
        <v>0</v>
      </c>
      <c r="S144" s="35">
        <v>90</v>
      </c>
      <c r="T144" s="80">
        <v>0</v>
      </c>
      <c r="U144" s="77">
        <v>0</v>
      </c>
      <c r="V144" s="77">
        <v>0</v>
      </c>
      <c r="W144" s="81">
        <v>100</v>
      </c>
      <c r="X144" s="50">
        <v>4</v>
      </c>
      <c r="Y144" s="65" t="s">
        <v>264</v>
      </c>
    </row>
    <row r="145" spans="1:25" s="33" customFormat="1" x14ac:dyDescent="0.25">
      <c r="A145" s="102" t="s">
        <v>154</v>
      </c>
      <c r="B145" s="102" t="s">
        <v>261</v>
      </c>
      <c r="C145" s="102" t="s">
        <v>186</v>
      </c>
      <c r="D145" s="148">
        <v>43158</v>
      </c>
      <c r="E145" s="94">
        <v>300</v>
      </c>
      <c r="F145" s="92">
        <v>29</v>
      </c>
      <c r="G145" s="92">
        <v>19</v>
      </c>
      <c r="H145" s="92">
        <v>22</v>
      </c>
      <c r="I145" s="92">
        <f t="shared" si="6"/>
        <v>23.333333333333332</v>
      </c>
      <c r="J145" s="93">
        <f t="shared" si="7"/>
        <v>7000</v>
      </c>
      <c r="K145" s="70">
        <v>20</v>
      </c>
      <c r="L145" s="35">
        <v>40</v>
      </c>
      <c r="M145" s="35">
        <v>20</v>
      </c>
      <c r="N145" s="35">
        <v>20</v>
      </c>
      <c r="O145" s="35">
        <v>0</v>
      </c>
      <c r="P145" s="70">
        <v>10</v>
      </c>
      <c r="Q145" s="35">
        <v>10</v>
      </c>
      <c r="R145" s="35">
        <v>1</v>
      </c>
      <c r="S145" s="35">
        <v>80</v>
      </c>
      <c r="T145" s="80">
        <v>50</v>
      </c>
      <c r="U145" s="77">
        <v>10</v>
      </c>
      <c r="V145" s="77">
        <v>0</v>
      </c>
      <c r="W145" s="81">
        <v>40</v>
      </c>
      <c r="X145" s="50">
        <v>4</v>
      </c>
      <c r="Y145" s="65" t="s">
        <v>264</v>
      </c>
    </row>
    <row r="146" spans="1:25" s="33" customFormat="1" x14ac:dyDescent="0.25">
      <c r="A146" s="102" t="s">
        <v>154</v>
      </c>
      <c r="B146" s="102" t="s">
        <v>261</v>
      </c>
      <c r="C146" s="102" t="s">
        <v>179</v>
      </c>
      <c r="D146" s="148">
        <v>43110</v>
      </c>
      <c r="E146" s="94">
        <v>300</v>
      </c>
      <c r="F146" s="92">
        <v>5.33</v>
      </c>
      <c r="G146" s="92">
        <v>6.1</v>
      </c>
      <c r="H146" s="92">
        <v>6.58</v>
      </c>
      <c r="I146" s="92">
        <f t="shared" si="6"/>
        <v>6.003333333333333</v>
      </c>
      <c r="J146" s="93">
        <f t="shared" si="7"/>
        <v>1801</v>
      </c>
      <c r="K146" s="70">
        <v>100</v>
      </c>
      <c r="L146" s="35">
        <v>0</v>
      </c>
      <c r="M146" s="35">
        <v>0</v>
      </c>
      <c r="N146" s="35">
        <v>0</v>
      </c>
      <c r="O146" s="35">
        <v>0</v>
      </c>
      <c r="P146" s="70">
        <v>0</v>
      </c>
      <c r="Q146" s="35">
        <v>80</v>
      </c>
      <c r="R146" s="35">
        <v>0</v>
      </c>
      <c r="S146" s="35">
        <v>20</v>
      </c>
      <c r="T146" s="80">
        <v>50</v>
      </c>
      <c r="U146" s="77">
        <v>0</v>
      </c>
      <c r="V146" s="77">
        <v>0</v>
      </c>
      <c r="W146" s="81">
        <v>50</v>
      </c>
      <c r="X146" s="50">
        <v>4</v>
      </c>
      <c r="Y146" s="65" t="s">
        <v>264</v>
      </c>
    </row>
    <row r="147" spans="1:25" s="33" customFormat="1" x14ac:dyDescent="0.25">
      <c r="A147" s="102" t="s">
        <v>154</v>
      </c>
      <c r="B147" s="102" t="s">
        <v>261</v>
      </c>
      <c r="C147" s="102" t="s">
        <v>153</v>
      </c>
      <c r="D147" s="148">
        <v>43158</v>
      </c>
      <c r="E147" s="94">
        <v>300</v>
      </c>
      <c r="F147" s="92">
        <v>27</v>
      </c>
      <c r="G147" s="92">
        <v>21</v>
      </c>
      <c r="H147" s="92">
        <v>17</v>
      </c>
      <c r="I147" s="92">
        <f t="shared" si="6"/>
        <v>21.666666666666668</v>
      </c>
      <c r="J147" s="93">
        <f t="shared" si="7"/>
        <v>6500</v>
      </c>
      <c r="K147" s="70">
        <v>30</v>
      </c>
      <c r="L147" s="35">
        <v>40</v>
      </c>
      <c r="M147" s="35">
        <v>20</v>
      </c>
      <c r="N147" s="35">
        <v>10</v>
      </c>
      <c r="O147" s="35">
        <v>0</v>
      </c>
      <c r="P147" s="70">
        <v>10</v>
      </c>
      <c r="Q147" s="35">
        <v>10</v>
      </c>
      <c r="R147" s="35">
        <v>0</v>
      </c>
      <c r="S147" s="35">
        <v>80</v>
      </c>
      <c r="T147" s="80">
        <v>90</v>
      </c>
      <c r="U147" s="77">
        <v>0</v>
      </c>
      <c r="V147" s="77">
        <v>0</v>
      </c>
      <c r="W147" s="81">
        <v>10</v>
      </c>
      <c r="X147" s="50">
        <v>4</v>
      </c>
      <c r="Y147" s="65" t="s">
        <v>264</v>
      </c>
    </row>
    <row r="148" spans="1:25" s="33" customFormat="1" x14ac:dyDescent="0.25">
      <c r="A148" s="102" t="s">
        <v>42</v>
      </c>
      <c r="B148" s="96" t="s">
        <v>262</v>
      </c>
      <c r="C148" s="102" t="s">
        <v>91</v>
      </c>
      <c r="D148" s="147">
        <v>43290</v>
      </c>
      <c r="E148" s="89">
        <v>300</v>
      </c>
      <c r="F148" s="66">
        <v>40</v>
      </c>
      <c r="G148" s="66">
        <v>35</v>
      </c>
      <c r="H148" s="66">
        <v>40</v>
      </c>
      <c r="I148" s="92">
        <f t="shared" si="6"/>
        <v>38.333333333333336</v>
      </c>
      <c r="J148" s="93">
        <f t="shared" si="7"/>
        <v>11500</v>
      </c>
      <c r="K148" s="69">
        <v>80</v>
      </c>
      <c r="L148" s="35">
        <v>10</v>
      </c>
      <c r="M148" s="35">
        <v>10</v>
      </c>
      <c r="N148" s="35">
        <v>0</v>
      </c>
      <c r="O148" s="35">
        <v>0</v>
      </c>
      <c r="P148" s="69">
        <v>0</v>
      </c>
      <c r="Q148" s="35">
        <v>15</v>
      </c>
      <c r="R148" s="35">
        <v>85</v>
      </c>
      <c r="S148" s="35">
        <v>0</v>
      </c>
      <c r="T148" s="76">
        <v>90</v>
      </c>
      <c r="U148" s="77">
        <v>0</v>
      </c>
      <c r="V148" s="77">
        <v>0</v>
      </c>
      <c r="W148" s="78">
        <v>10</v>
      </c>
      <c r="X148" s="49">
        <v>4</v>
      </c>
      <c r="Y148" s="65" t="s">
        <v>264</v>
      </c>
    </row>
    <row r="149" spans="1:25" s="33" customFormat="1" x14ac:dyDescent="0.25">
      <c r="A149" s="102" t="s">
        <v>42</v>
      </c>
      <c r="B149" s="102" t="s">
        <v>262</v>
      </c>
      <c r="C149" s="102" t="s">
        <v>84</v>
      </c>
      <c r="D149" s="147">
        <v>43263</v>
      </c>
      <c r="E149" s="89">
        <v>300</v>
      </c>
      <c r="F149" s="66">
        <v>60</v>
      </c>
      <c r="G149" s="66">
        <v>60</v>
      </c>
      <c r="H149" s="66">
        <v>60</v>
      </c>
      <c r="I149" s="92">
        <f t="shared" si="6"/>
        <v>60</v>
      </c>
      <c r="J149" s="93">
        <f t="shared" si="7"/>
        <v>18000</v>
      </c>
      <c r="K149" s="69">
        <v>45</v>
      </c>
      <c r="L149" s="35">
        <v>50</v>
      </c>
      <c r="M149" s="35">
        <v>0</v>
      </c>
      <c r="N149" s="35">
        <v>5</v>
      </c>
      <c r="O149" s="35"/>
      <c r="P149" s="69">
        <v>0</v>
      </c>
      <c r="Q149" s="35">
        <v>10</v>
      </c>
      <c r="R149" s="35">
        <v>0</v>
      </c>
      <c r="S149" s="35">
        <v>90</v>
      </c>
      <c r="T149" s="76">
        <v>60</v>
      </c>
      <c r="U149" s="77">
        <v>0</v>
      </c>
      <c r="V149" s="77">
        <v>10</v>
      </c>
      <c r="W149" s="78">
        <v>30</v>
      </c>
      <c r="X149" s="49">
        <v>4</v>
      </c>
      <c r="Y149" s="65" t="s">
        <v>264</v>
      </c>
    </row>
    <row r="150" spans="1:25" s="33" customFormat="1" x14ac:dyDescent="0.25">
      <c r="A150" s="102" t="s">
        <v>42</v>
      </c>
      <c r="B150" s="96" t="s">
        <v>262</v>
      </c>
      <c r="C150" s="102" t="s">
        <v>44</v>
      </c>
      <c r="D150" s="147">
        <v>43263</v>
      </c>
      <c r="E150" s="89">
        <v>300</v>
      </c>
      <c r="F150" s="66">
        <v>37</v>
      </c>
      <c r="G150" s="66">
        <v>35</v>
      </c>
      <c r="H150" s="66">
        <v>35</v>
      </c>
      <c r="I150" s="92">
        <f t="shared" si="6"/>
        <v>35.666666666666664</v>
      </c>
      <c r="J150" s="93">
        <f t="shared" si="7"/>
        <v>10700</v>
      </c>
      <c r="K150" s="69">
        <v>95</v>
      </c>
      <c r="L150" s="35">
        <v>0</v>
      </c>
      <c r="M150" s="35">
        <v>0</v>
      </c>
      <c r="N150" s="35">
        <v>5</v>
      </c>
      <c r="O150" s="35">
        <v>0</v>
      </c>
      <c r="P150" s="69">
        <v>0</v>
      </c>
      <c r="Q150" s="35">
        <v>10</v>
      </c>
      <c r="R150" s="35">
        <v>50</v>
      </c>
      <c r="S150" s="35">
        <v>40</v>
      </c>
      <c r="T150" s="76">
        <v>40</v>
      </c>
      <c r="U150" s="77">
        <v>0</v>
      </c>
      <c r="V150" s="77">
        <v>0</v>
      </c>
      <c r="W150" s="78">
        <v>60</v>
      </c>
      <c r="X150" s="49">
        <v>4</v>
      </c>
      <c r="Y150" s="65" t="s">
        <v>264</v>
      </c>
    </row>
    <row r="151" spans="1:25" s="33" customFormat="1" x14ac:dyDescent="0.25">
      <c r="A151" s="102" t="s">
        <v>42</v>
      </c>
      <c r="B151" s="102" t="s">
        <v>261</v>
      </c>
      <c r="C151" s="102" t="s">
        <v>91</v>
      </c>
      <c r="D151" s="150">
        <v>43143</v>
      </c>
      <c r="E151" s="94">
        <v>300</v>
      </c>
      <c r="F151" s="92">
        <v>40</v>
      </c>
      <c r="G151" s="92">
        <v>35</v>
      </c>
      <c r="H151" s="92">
        <v>40</v>
      </c>
      <c r="I151" s="92">
        <f t="shared" ref="I151:I182" si="8">(F151+G151+H151)/3</f>
        <v>38.333333333333336</v>
      </c>
      <c r="J151" s="93">
        <f t="shared" si="7"/>
        <v>11500</v>
      </c>
      <c r="K151" s="70">
        <v>85</v>
      </c>
      <c r="L151" s="35">
        <v>5</v>
      </c>
      <c r="M151" s="35">
        <v>5</v>
      </c>
      <c r="N151" s="35">
        <v>5</v>
      </c>
      <c r="O151" s="35">
        <v>0</v>
      </c>
      <c r="P151" s="70">
        <v>5</v>
      </c>
      <c r="Q151" s="35">
        <v>30</v>
      </c>
      <c r="R151" s="35">
        <v>0</v>
      </c>
      <c r="S151" s="35">
        <v>65</v>
      </c>
      <c r="T151" s="80">
        <v>50</v>
      </c>
      <c r="U151" s="77">
        <v>0</v>
      </c>
      <c r="V151" s="77">
        <v>0</v>
      </c>
      <c r="W151" s="81">
        <v>50</v>
      </c>
      <c r="X151" s="50">
        <v>4</v>
      </c>
      <c r="Y151" s="65" t="s">
        <v>264</v>
      </c>
    </row>
    <row r="152" spans="1:25" s="33" customFormat="1" x14ac:dyDescent="0.25">
      <c r="A152" s="102" t="s">
        <v>42</v>
      </c>
      <c r="B152" s="102" t="s">
        <v>261</v>
      </c>
      <c r="C152" s="102" t="s">
        <v>55</v>
      </c>
      <c r="D152" s="150">
        <v>43178</v>
      </c>
      <c r="E152" s="94">
        <v>300</v>
      </c>
      <c r="F152" s="92">
        <v>45</v>
      </c>
      <c r="G152" s="92">
        <v>45</v>
      </c>
      <c r="H152" s="92">
        <v>45</v>
      </c>
      <c r="I152" s="92">
        <f t="shared" si="8"/>
        <v>45</v>
      </c>
      <c r="J152" s="93">
        <f t="shared" si="7"/>
        <v>13500</v>
      </c>
      <c r="K152" s="70">
        <v>90</v>
      </c>
      <c r="L152" s="35">
        <v>0</v>
      </c>
      <c r="M152" s="35">
        <v>0</v>
      </c>
      <c r="N152" s="35">
        <v>10</v>
      </c>
      <c r="O152" s="35">
        <v>0</v>
      </c>
      <c r="P152" s="70">
        <v>0</v>
      </c>
      <c r="Q152" s="35">
        <v>20</v>
      </c>
      <c r="R152" s="35">
        <v>5</v>
      </c>
      <c r="S152" s="35">
        <v>75</v>
      </c>
      <c r="T152" s="80">
        <v>70</v>
      </c>
      <c r="U152" s="77">
        <v>0</v>
      </c>
      <c r="V152" s="77">
        <v>0</v>
      </c>
      <c r="W152" s="81">
        <v>30</v>
      </c>
      <c r="X152" s="50">
        <v>4</v>
      </c>
      <c r="Y152" s="65" t="s">
        <v>264</v>
      </c>
    </row>
    <row r="153" spans="1:25" s="33" customFormat="1" x14ac:dyDescent="0.25">
      <c r="A153" s="102" t="s">
        <v>42</v>
      </c>
      <c r="B153" s="102" t="s">
        <v>261</v>
      </c>
      <c r="C153" s="102" t="s">
        <v>61</v>
      </c>
      <c r="D153" s="150">
        <v>43144</v>
      </c>
      <c r="E153" s="94">
        <v>300</v>
      </c>
      <c r="F153" s="92">
        <v>26</v>
      </c>
      <c r="G153" s="92">
        <v>36</v>
      </c>
      <c r="H153" s="92">
        <v>30</v>
      </c>
      <c r="I153" s="92">
        <f t="shared" si="8"/>
        <v>30.666666666666668</v>
      </c>
      <c r="J153" s="93">
        <f t="shared" si="7"/>
        <v>9200</v>
      </c>
      <c r="K153" s="70">
        <v>70</v>
      </c>
      <c r="L153" s="35">
        <v>20</v>
      </c>
      <c r="M153" s="35">
        <v>5</v>
      </c>
      <c r="N153" s="35">
        <v>5</v>
      </c>
      <c r="O153" s="35">
        <v>0</v>
      </c>
      <c r="P153" s="70">
        <v>5</v>
      </c>
      <c r="Q153" s="35">
        <v>25</v>
      </c>
      <c r="R153" s="35">
        <v>0</v>
      </c>
      <c r="S153" s="35">
        <v>70</v>
      </c>
      <c r="T153" s="80">
        <v>80</v>
      </c>
      <c r="U153" s="77">
        <v>0</v>
      </c>
      <c r="V153" s="77">
        <v>10</v>
      </c>
      <c r="W153" s="81">
        <v>10</v>
      </c>
      <c r="X153" s="50">
        <v>4</v>
      </c>
      <c r="Y153" s="65" t="s">
        <v>264</v>
      </c>
    </row>
    <row r="154" spans="1:25" s="33" customFormat="1" x14ac:dyDescent="0.25">
      <c r="A154" s="102" t="s">
        <v>42</v>
      </c>
      <c r="B154" s="102" t="s">
        <v>261</v>
      </c>
      <c r="C154" s="102" t="s">
        <v>84</v>
      </c>
      <c r="D154" s="150">
        <v>43081</v>
      </c>
      <c r="E154" s="94">
        <v>300</v>
      </c>
      <c r="F154" s="92">
        <v>35</v>
      </c>
      <c r="G154" s="92">
        <v>35</v>
      </c>
      <c r="H154" s="92">
        <v>35</v>
      </c>
      <c r="I154" s="92">
        <f t="shared" si="8"/>
        <v>35</v>
      </c>
      <c r="J154" s="93">
        <f t="shared" si="7"/>
        <v>10500</v>
      </c>
      <c r="K154" s="70">
        <v>45</v>
      </c>
      <c r="L154" s="35">
        <v>50</v>
      </c>
      <c r="M154" s="35">
        <v>0</v>
      </c>
      <c r="N154" s="35">
        <v>5</v>
      </c>
      <c r="O154" s="35">
        <v>0</v>
      </c>
      <c r="P154" s="70">
        <v>0</v>
      </c>
      <c r="Q154" s="35">
        <v>10</v>
      </c>
      <c r="R154" s="35">
        <v>0</v>
      </c>
      <c r="S154" s="35">
        <v>90</v>
      </c>
      <c r="T154" s="80">
        <v>60</v>
      </c>
      <c r="U154" s="77">
        <v>0</v>
      </c>
      <c r="V154" s="77">
        <v>10</v>
      </c>
      <c r="W154" s="81">
        <v>30</v>
      </c>
      <c r="X154" s="50">
        <v>4</v>
      </c>
      <c r="Y154" s="65" t="s">
        <v>264</v>
      </c>
    </row>
    <row r="155" spans="1:25" s="33" customFormat="1" x14ac:dyDescent="0.25">
      <c r="A155" s="102" t="s">
        <v>8</v>
      </c>
      <c r="B155" s="96" t="s">
        <v>262</v>
      </c>
      <c r="C155" s="102" t="s">
        <v>15</v>
      </c>
      <c r="D155" s="147">
        <v>43284</v>
      </c>
      <c r="E155" s="89">
        <v>300</v>
      </c>
      <c r="F155" s="91">
        <v>9.5</v>
      </c>
      <c r="G155" s="91">
        <v>5.2</v>
      </c>
      <c r="H155" s="92">
        <v>7.2</v>
      </c>
      <c r="I155" s="92">
        <f t="shared" si="8"/>
        <v>7.3</v>
      </c>
      <c r="J155" s="93">
        <f t="shared" si="7"/>
        <v>2190</v>
      </c>
      <c r="K155" s="69">
        <v>0</v>
      </c>
      <c r="L155" s="35">
        <v>70</v>
      </c>
      <c r="M155" s="35">
        <v>10</v>
      </c>
      <c r="N155" s="35">
        <v>20</v>
      </c>
      <c r="O155" s="35">
        <v>0</v>
      </c>
      <c r="P155" s="69">
        <v>30</v>
      </c>
      <c r="Q155" s="35">
        <v>10</v>
      </c>
      <c r="R155" s="35">
        <v>10</v>
      </c>
      <c r="S155" s="35">
        <v>0</v>
      </c>
      <c r="T155" s="76">
        <v>80</v>
      </c>
      <c r="U155" s="77">
        <v>0</v>
      </c>
      <c r="V155" s="77">
        <v>20</v>
      </c>
      <c r="W155" s="78">
        <v>0</v>
      </c>
      <c r="X155" s="49">
        <v>4</v>
      </c>
      <c r="Y155" s="65" t="s">
        <v>264</v>
      </c>
    </row>
    <row r="156" spans="1:25" s="33" customFormat="1" x14ac:dyDescent="0.25">
      <c r="A156" s="102" t="s">
        <v>8</v>
      </c>
      <c r="B156" s="96" t="s">
        <v>262</v>
      </c>
      <c r="C156" s="102" t="s">
        <v>23</v>
      </c>
      <c r="D156" s="147">
        <v>43340</v>
      </c>
      <c r="E156" s="89">
        <v>300</v>
      </c>
      <c r="F156" s="91">
        <v>82</v>
      </c>
      <c r="G156" s="91">
        <v>88</v>
      </c>
      <c r="H156" s="92">
        <v>109</v>
      </c>
      <c r="I156" s="92">
        <f t="shared" si="8"/>
        <v>93</v>
      </c>
      <c r="J156" s="93">
        <f t="shared" si="7"/>
        <v>27900</v>
      </c>
      <c r="K156" s="69">
        <v>70</v>
      </c>
      <c r="L156" s="35">
        <v>10</v>
      </c>
      <c r="M156" s="35">
        <v>0</v>
      </c>
      <c r="N156" s="35">
        <v>20</v>
      </c>
      <c r="O156" s="35">
        <v>0</v>
      </c>
      <c r="P156" s="69">
        <v>0</v>
      </c>
      <c r="Q156" s="35">
        <v>25</v>
      </c>
      <c r="R156" s="35">
        <v>75</v>
      </c>
      <c r="S156" s="35">
        <v>0</v>
      </c>
      <c r="T156" s="76">
        <v>60</v>
      </c>
      <c r="U156" s="77">
        <v>30</v>
      </c>
      <c r="V156" s="77">
        <v>0</v>
      </c>
      <c r="W156" s="78">
        <v>10</v>
      </c>
      <c r="X156" s="49">
        <v>4</v>
      </c>
      <c r="Y156" s="65" t="s">
        <v>264</v>
      </c>
    </row>
    <row r="157" spans="1:25" s="33" customFormat="1" x14ac:dyDescent="0.25">
      <c r="A157" s="102" t="s">
        <v>8</v>
      </c>
      <c r="B157" s="102" t="s">
        <v>261</v>
      </c>
      <c r="C157" s="102" t="s">
        <v>12</v>
      </c>
      <c r="D157" s="148">
        <v>43112</v>
      </c>
      <c r="E157" s="89">
        <v>300</v>
      </c>
      <c r="F157" s="92">
        <v>18.7</v>
      </c>
      <c r="G157" s="92">
        <v>19.600000000000001</v>
      </c>
      <c r="H157" s="92">
        <v>17.399999999999999</v>
      </c>
      <c r="I157" s="92">
        <f t="shared" si="8"/>
        <v>18.566666666666666</v>
      </c>
      <c r="J157" s="93">
        <f t="shared" si="7"/>
        <v>5570</v>
      </c>
      <c r="K157" s="70">
        <v>70</v>
      </c>
      <c r="L157" s="35">
        <v>10</v>
      </c>
      <c r="M157" s="35">
        <v>10</v>
      </c>
      <c r="N157" s="35">
        <v>10</v>
      </c>
      <c r="O157" s="35">
        <v>0</v>
      </c>
      <c r="P157" s="70">
        <v>30</v>
      </c>
      <c r="Q157" s="35">
        <v>30</v>
      </c>
      <c r="R157" s="35">
        <v>40</v>
      </c>
      <c r="S157" s="35">
        <v>0</v>
      </c>
      <c r="T157" s="80">
        <v>100</v>
      </c>
      <c r="U157" s="77">
        <v>0</v>
      </c>
      <c r="V157" s="77">
        <v>0</v>
      </c>
      <c r="W157" s="81">
        <v>0</v>
      </c>
      <c r="X157" s="50">
        <v>4</v>
      </c>
      <c r="Y157" s="65" t="s">
        <v>264</v>
      </c>
    </row>
    <row r="158" spans="1:25" s="33" customFormat="1" x14ac:dyDescent="0.25">
      <c r="A158" s="102" t="s">
        <v>4</v>
      </c>
      <c r="B158" s="96" t="s">
        <v>262</v>
      </c>
      <c r="C158" s="103" t="s">
        <v>145</v>
      </c>
      <c r="D158" s="147">
        <v>43321</v>
      </c>
      <c r="E158" s="89">
        <v>300</v>
      </c>
      <c r="F158" s="92">
        <v>12.7</v>
      </c>
      <c r="G158" s="92">
        <v>9.25</v>
      </c>
      <c r="H158" s="92">
        <v>10.6</v>
      </c>
      <c r="I158" s="92">
        <f t="shared" si="8"/>
        <v>10.85</v>
      </c>
      <c r="J158" s="93">
        <f t="shared" si="7"/>
        <v>3255</v>
      </c>
      <c r="K158" s="69">
        <v>10</v>
      </c>
      <c r="L158" s="35">
        <v>40</v>
      </c>
      <c r="M158" s="35">
        <v>15</v>
      </c>
      <c r="N158" s="35">
        <v>35</v>
      </c>
      <c r="O158" s="35">
        <v>0</v>
      </c>
      <c r="P158" s="69">
        <v>35</v>
      </c>
      <c r="Q158" s="35">
        <v>0</v>
      </c>
      <c r="R158" s="35">
        <v>65</v>
      </c>
      <c r="S158" s="35">
        <v>0</v>
      </c>
      <c r="T158" s="76">
        <v>60</v>
      </c>
      <c r="U158" s="77">
        <v>0</v>
      </c>
      <c r="V158" s="77">
        <v>15</v>
      </c>
      <c r="W158" s="78">
        <v>30</v>
      </c>
      <c r="X158" s="49">
        <v>5</v>
      </c>
      <c r="Y158" s="65" t="s">
        <v>264</v>
      </c>
    </row>
    <row r="159" spans="1:25" s="33" customFormat="1" x14ac:dyDescent="0.25">
      <c r="A159" s="102" t="s">
        <v>4</v>
      </c>
      <c r="B159" s="102" t="s">
        <v>261</v>
      </c>
      <c r="C159" s="103" t="s">
        <v>142</v>
      </c>
      <c r="D159" s="148">
        <v>43111</v>
      </c>
      <c r="E159" s="94">
        <v>300</v>
      </c>
      <c r="F159" s="92">
        <v>13</v>
      </c>
      <c r="G159" s="92">
        <v>14</v>
      </c>
      <c r="H159" s="92">
        <v>19</v>
      </c>
      <c r="I159" s="92">
        <f t="shared" si="8"/>
        <v>15.333333333333334</v>
      </c>
      <c r="J159" s="93">
        <f t="shared" si="7"/>
        <v>4600</v>
      </c>
      <c r="K159" s="70">
        <v>40</v>
      </c>
      <c r="L159" s="35">
        <v>0</v>
      </c>
      <c r="M159" s="35">
        <v>15</v>
      </c>
      <c r="N159" s="35">
        <v>45</v>
      </c>
      <c r="O159" s="35">
        <v>0</v>
      </c>
      <c r="P159" s="70">
        <v>30</v>
      </c>
      <c r="Q159" s="35">
        <v>0</v>
      </c>
      <c r="R159" s="35">
        <v>70</v>
      </c>
      <c r="S159" s="35">
        <v>0</v>
      </c>
      <c r="T159" s="80">
        <v>10</v>
      </c>
      <c r="U159" s="77">
        <v>0</v>
      </c>
      <c r="V159" s="77">
        <v>0</v>
      </c>
      <c r="W159" s="81">
        <v>90</v>
      </c>
      <c r="X159" s="50">
        <v>5</v>
      </c>
      <c r="Y159" s="65" t="s">
        <v>264</v>
      </c>
    </row>
    <row r="160" spans="1:25" s="33" customFormat="1" x14ac:dyDescent="0.25">
      <c r="A160" s="102" t="s">
        <v>4</v>
      </c>
      <c r="B160" s="102" t="s">
        <v>261</v>
      </c>
      <c r="C160" s="103" t="s">
        <v>97</v>
      </c>
      <c r="D160" s="148">
        <v>43130</v>
      </c>
      <c r="E160" s="94">
        <v>300</v>
      </c>
      <c r="F160" s="92">
        <v>17</v>
      </c>
      <c r="G160" s="92">
        <v>17</v>
      </c>
      <c r="H160" s="92">
        <v>16</v>
      </c>
      <c r="I160" s="92">
        <f t="shared" si="8"/>
        <v>16.666666666666668</v>
      </c>
      <c r="J160" s="93">
        <f t="shared" si="7"/>
        <v>5000</v>
      </c>
      <c r="K160" s="70">
        <v>20</v>
      </c>
      <c r="L160" s="35">
        <v>50</v>
      </c>
      <c r="M160" s="35">
        <v>10</v>
      </c>
      <c r="N160" s="35">
        <v>20</v>
      </c>
      <c r="O160" s="35">
        <v>0</v>
      </c>
      <c r="P160" s="70">
        <v>10</v>
      </c>
      <c r="Q160" s="35">
        <v>0</v>
      </c>
      <c r="R160" s="35">
        <v>90</v>
      </c>
      <c r="S160" s="35">
        <v>0</v>
      </c>
      <c r="T160" s="80">
        <v>10</v>
      </c>
      <c r="U160" s="77">
        <v>0</v>
      </c>
      <c r="V160" s="77">
        <v>0</v>
      </c>
      <c r="W160" s="81">
        <v>90</v>
      </c>
      <c r="X160" s="50">
        <v>5</v>
      </c>
      <c r="Y160" s="65" t="s">
        <v>264</v>
      </c>
    </row>
    <row r="161" spans="1:631" s="33" customFormat="1" x14ac:dyDescent="0.25">
      <c r="A161" s="102" t="s">
        <v>154</v>
      </c>
      <c r="B161" s="102" t="s">
        <v>262</v>
      </c>
      <c r="C161" s="102" t="s">
        <v>664</v>
      </c>
      <c r="D161" s="149">
        <v>43308</v>
      </c>
      <c r="E161" s="89">
        <v>300</v>
      </c>
      <c r="F161" s="92">
        <v>75</v>
      </c>
      <c r="G161" s="92">
        <v>89</v>
      </c>
      <c r="H161" s="92">
        <v>63</v>
      </c>
      <c r="I161" s="92">
        <f t="shared" si="8"/>
        <v>75.666666666666671</v>
      </c>
      <c r="J161" s="93">
        <f t="shared" si="7"/>
        <v>22700</v>
      </c>
      <c r="K161" s="71">
        <v>30</v>
      </c>
      <c r="L161" s="72">
        <v>20</v>
      </c>
      <c r="M161" s="72">
        <v>25</v>
      </c>
      <c r="N161" s="72">
        <v>25</v>
      </c>
      <c r="O161" s="72">
        <v>0</v>
      </c>
      <c r="P161" s="71">
        <v>5</v>
      </c>
      <c r="Q161" s="72">
        <v>35</v>
      </c>
      <c r="R161" s="72">
        <v>60</v>
      </c>
      <c r="S161" s="72">
        <v>0</v>
      </c>
      <c r="T161" s="82">
        <v>20</v>
      </c>
      <c r="U161" s="83">
        <v>0</v>
      </c>
      <c r="V161" s="83">
        <v>30</v>
      </c>
      <c r="W161" s="84">
        <v>40</v>
      </c>
      <c r="X161" s="85">
        <v>5</v>
      </c>
      <c r="Y161" s="65" t="s">
        <v>264</v>
      </c>
    </row>
    <row r="162" spans="1:631" s="33" customFormat="1" x14ac:dyDescent="0.25">
      <c r="A162" s="102" t="s">
        <v>154</v>
      </c>
      <c r="B162" s="102" t="s">
        <v>262</v>
      </c>
      <c r="C162" s="102" t="s">
        <v>197</v>
      </c>
      <c r="D162" s="149">
        <v>43306</v>
      </c>
      <c r="E162" s="89">
        <v>300</v>
      </c>
      <c r="F162" s="92">
        <v>27</v>
      </c>
      <c r="G162" s="92">
        <v>27.75</v>
      </c>
      <c r="H162" s="92">
        <v>27.5</v>
      </c>
      <c r="I162" s="92">
        <f t="shared" si="8"/>
        <v>27.416666666666668</v>
      </c>
      <c r="J162" s="93">
        <f t="shared" si="7"/>
        <v>8225</v>
      </c>
      <c r="K162" s="71">
        <v>100</v>
      </c>
      <c r="L162" s="72">
        <v>0</v>
      </c>
      <c r="M162" s="72">
        <v>0</v>
      </c>
      <c r="N162" s="72">
        <v>0</v>
      </c>
      <c r="O162" s="72">
        <v>0</v>
      </c>
      <c r="P162" s="71">
        <v>0</v>
      </c>
      <c r="Q162" s="72">
        <v>10</v>
      </c>
      <c r="R162" s="72">
        <v>90</v>
      </c>
      <c r="S162" s="72">
        <v>0</v>
      </c>
      <c r="T162" s="82">
        <v>40</v>
      </c>
      <c r="U162" s="83">
        <v>0</v>
      </c>
      <c r="V162" s="83">
        <v>10</v>
      </c>
      <c r="W162" s="84">
        <v>50</v>
      </c>
      <c r="X162" s="85">
        <v>5</v>
      </c>
      <c r="Y162" s="65" t="s">
        <v>264</v>
      </c>
    </row>
    <row r="163" spans="1:631" s="10" customFormat="1" x14ac:dyDescent="0.25">
      <c r="A163" s="102" t="s">
        <v>154</v>
      </c>
      <c r="B163" s="102" t="s">
        <v>262</v>
      </c>
      <c r="C163" s="102" t="s">
        <v>193</v>
      </c>
      <c r="D163" s="149">
        <v>43307</v>
      </c>
      <c r="E163" s="89">
        <v>300</v>
      </c>
      <c r="F163" s="92">
        <v>64</v>
      </c>
      <c r="G163" s="92">
        <v>80</v>
      </c>
      <c r="H163" s="92">
        <v>58</v>
      </c>
      <c r="I163" s="92">
        <f t="shared" si="8"/>
        <v>67.333333333333329</v>
      </c>
      <c r="J163" s="93">
        <f t="shared" si="7"/>
        <v>20200</v>
      </c>
      <c r="K163" s="71">
        <v>15</v>
      </c>
      <c r="L163" s="72">
        <v>70</v>
      </c>
      <c r="M163" s="72">
        <v>10</v>
      </c>
      <c r="N163" s="72">
        <v>5</v>
      </c>
      <c r="O163" s="72">
        <v>0</v>
      </c>
      <c r="P163" s="71">
        <v>40</v>
      </c>
      <c r="Q163" s="72">
        <v>10</v>
      </c>
      <c r="R163" s="72">
        <v>50</v>
      </c>
      <c r="S163" s="72">
        <v>0</v>
      </c>
      <c r="T163" s="82">
        <v>20</v>
      </c>
      <c r="U163" s="83">
        <v>20</v>
      </c>
      <c r="V163" s="83">
        <v>30</v>
      </c>
      <c r="W163" s="84">
        <v>30</v>
      </c>
      <c r="X163" s="85">
        <v>5</v>
      </c>
      <c r="Y163" s="65" t="s">
        <v>264</v>
      </c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  <c r="FT163" s="33"/>
      <c r="FU163" s="33"/>
      <c r="FV163" s="33"/>
      <c r="FW163" s="33"/>
      <c r="FX163" s="33"/>
      <c r="FY163" s="33"/>
      <c r="FZ163" s="33"/>
      <c r="GA163" s="33"/>
      <c r="GB163" s="33"/>
      <c r="GC163" s="33"/>
      <c r="GD163" s="33"/>
      <c r="GE163" s="33"/>
      <c r="GF163" s="33"/>
      <c r="GG163" s="33"/>
      <c r="GH163" s="33"/>
      <c r="GI163" s="33"/>
      <c r="GJ163" s="33"/>
      <c r="GK163" s="33"/>
      <c r="GL163" s="33"/>
      <c r="GM163" s="33"/>
      <c r="GN163" s="33"/>
      <c r="GO163" s="33"/>
      <c r="GP163" s="33"/>
      <c r="GQ163" s="33"/>
      <c r="GR163" s="33"/>
      <c r="GS163" s="33"/>
      <c r="GT163" s="33"/>
      <c r="GU163" s="33"/>
      <c r="GV163" s="33"/>
      <c r="GW163" s="33"/>
      <c r="GX163" s="33"/>
      <c r="GY163" s="33"/>
      <c r="GZ163" s="33"/>
      <c r="HA163" s="33"/>
      <c r="HB163" s="33"/>
      <c r="HC163" s="33"/>
      <c r="HD163" s="33"/>
      <c r="HE163" s="33"/>
      <c r="HF163" s="33"/>
      <c r="HG163" s="33"/>
      <c r="HH163" s="33"/>
      <c r="HI163" s="33"/>
      <c r="HJ163" s="33"/>
      <c r="HK163" s="33"/>
      <c r="HL163" s="33"/>
      <c r="HM163" s="33"/>
      <c r="HN163" s="33"/>
      <c r="HO163" s="33"/>
      <c r="HP163" s="33"/>
      <c r="HQ163" s="33"/>
      <c r="HR163" s="33"/>
      <c r="HS163" s="33"/>
      <c r="HT163" s="33"/>
      <c r="HU163" s="33"/>
      <c r="HV163" s="33"/>
      <c r="HW163" s="33"/>
      <c r="HX163" s="33"/>
      <c r="HY163" s="33"/>
      <c r="HZ163" s="33"/>
      <c r="IA163" s="33"/>
      <c r="IB163" s="33"/>
      <c r="IC163" s="33"/>
      <c r="ID163" s="33"/>
      <c r="IE163" s="33"/>
      <c r="IF163" s="33"/>
      <c r="IG163" s="33"/>
      <c r="IH163" s="33"/>
      <c r="II163" s="33"/>
      <c r="IJ163" s="33"/>
      <c r="IK163" s="33"/>
      <c r="IL163" s="33"/>
      <c r="IM163" s="33"/>
      <c r="IN163" s="33"/>
      <c r="IO163" s="33"/>
      <c r="IP163" s="33"/>
      <c r="IQ163" s="33"/>
      <c r="IR163" s="33"/>
      <c r="IS163" s="33"/>
      <c r="IT163" s="33"/>
      <c r="IU163" s="33"/>
      <c r="IV163" s="33"/>
      <c r="IW163" s="33"/>
      <c r="IX163" s="33"/>
      <c r="IY163" s="33"/>
      <c r="IZ163" s="33"/>
      <c r="JA163" s="33"/>
      <c r="JB163" s="33"/>
      <c r="JC163" s="33"/>
      <c r="JD163" s="33"/>
      <c r="JE163" s="33"/>
      <c r="JF163" s="33"/>
      <c r="JG163" s="33"/>
      <c r="JH163" s="33"/>
      <c r="JI163" s="33"/>
      <c r="JJ163" s="33"/>
      <c r="JK163" s="33"/>
      <c r="JL163" s="33"/>
      <c r="JM163" s="33"/>
      <c r="JN163" s="33"/>
      <c r="JO163" s="33"/>
      <c r="JP163" s="33"/>
      <c r="JQ163" s="33"/>
      <c r="JR163" s="33"/>
      <c r="JS163" s="33"/>
      <c r="JT163" s="33"/>
      <c r="JU163" s="33"/>
      <c r="JV163" s="33"/>
      <c r="JW163" s="33"/>
      <c r="JX163" s="33"/>
      <c r="JY163" s="33"/>
      <c r="JZ163" s="33"/>
      <c r="KA163" s="33"/>
      <c r="KB163" s="33"/>
      <c r="KC163" s="33"/>
      <c r="KD163" s="33"/>
      <c r="KE163" s="33"/>
      <c r="KF163" s="33"/>
      <c r="KG163" s="33"/>
      <c r="KH163" s="33"/>
      <c r="KI163" s="33"/>
      <c r="KJ163" s="33"/>
      <c r="KK163" s="33"/>
      <c r="KL163" s="33"/>
      <c r="KM163" s="33"/>
      <c r="KN163" s="33"/>
      <c r="KO163" s="33"/>
      <c r="KP163" s="33"/>
      <c r="KQ163" s="33"/>
      <c r="KR163" s="33"/>
      <c r="KS163" s="33"/>
      <c r="KT163" s="33"/>
      <c r="KU163" s="33"/>
      <c r="KV163" s="33"/>
      <c r="KW163" s="33"/>
      <c r="KX163" s="33"/>
      <c r="KY163" s="33"/>
      <c r="KZ163" s="33"/>
      <c r="LA163" s="33"/>
      <c r="LB163" s="33"/>
      <c r="LC163" s="33"/>
      <c r="LD163" s="33"/>
      <c r="LE163" s="33"/>
      <c r="LF163" s="33"/>
      <c r="LG163" s="33"/>
      <c r="LH163" s="33"/>
      <c r="LI163" s="33"/>
      <c r="LJ163" s="33"/>
      <c r="LK163" s="33"/>
      <c r="LL163" s="33"/>
      <c r="LM163" s="33"/>
      <c r="LN163" s="33"/>
      <c r="LO163" s="33"/>
      <c r="LP163" s="33"/>
      <c r="LQ163" s="33"/>
      <c r="LR163" s="33"/>
      <c r="LS163" s="33"/>
      <c r="LT163" s="33"/>
      <c r="LU163" s="33"/>
      <c r="LV163" s="33"/>
      <c r="LW163" s="33"/>
      <c r="LX163" s="33"/>
      <c r="LY163" s="33"/>
      <c r="LZ163" s="33"/>
      <c r="MA163" s="33"/>
      <c r="MB163" s="33"/>
      <c r="MC163" s="33"/>
      <c r="MD163" s="33"/>
      <c r="ME163" s="33"/>
      <c r="MF163" s="33"/>
      <c r="MG163" s="33"/>
      <c r="MH163" s="33"/>
      <c r="MI163" s="33"/>
      <c r="MJ163" s="33"/>
      <c r="MK163" s="33"/>
      <c r="ML163" s="33"/>
      <c r="MM163" s="33"/>
      <c r="MN163" s="33"/>
      <c r="MO163" s="33"/>
      <c r="MP163" s="33"/>
      <c r="MQ163" s="33"/>
      <c r="MR163" s="33"/>
      <c r="MS163" s="33"/>
      <c r="MT163" s="33"/>
      <c r="MU163" s="33"/>
      <c r="MV163" s="33"/>
      <c r="MW163" s="33"/>
      <c r="MX163" s="33"/>
      <c r="MY163" s="33"/>
      <c r="MZ163" s="33"/>
      <c r="NA163" s="33"/>
      <c r="NB163" s="33"/>
      <c r="NC163" s="33"/>
      <c r="ND163" s="33"/>
      <c r="NE163" s="33"/>
      <c r="NF163" s="33"/>
      <c r="NG163" s="33"/>
      <c r="NH163" s="33"/>
      <c r="NI163" s="33"/>
      <c r="NJ163" s="33"/>
      <c r="NK163" s="33"/>
      <c r="NL163" s="33"/>
      <c r="NM163" s="33"/>
      <c r="NN163" s="33"/>
      <c r="NO163" s="33"/>
      <c r="NP163" s="33"/>
      <c r="NQ163" s="33"/>
      <c r="NR163" s="33"/>
      <c r="NS163" s="33"/>
      <c r="NT163" s="33"/>
      <c r="NU163" s="33"/>
      <c r="NV163" s="33"/>
      <c r="NW163" s="33"/>
      <c r="NX163" s="33"/>
      <c r="NY163" s="33"/>
      <c r="NZ163" s="33"/>
      <c r="OA163" s="33"/>
      <c r="OB163" s="33"/>
      <c r="OC163" s="33"/>
      <c r="OD163" s="33"/>
      <c r="OE163" s="33"/>
      <c r="OF163" s="33"/>
      <c r="OG163" s="33"/>
      <c r="OH163" s="33"/>
      <c r="OI163" s="33"/>
      <c r="OJ163" s="33"/>
      <c r="OK163" s="33"/>
      <c r="OL163" s="33"/>
      <c r="OM163" s="33"/>
      <c r="ON163" s="33"/>
      <c r="OO163" s="33"/>
      <c r="OP163" s="33"/>
      <c r="OQ163" s="33"/>
      <c r="OR163" s="33"/>
      <c r="OS163" s="33"/>
      <c r="OT163" s="33"/>
      <c r="OU163" s="33"/>
      <c r="OV163" s="33"/>
      <c r="OW163" s="33"/>
      <c r="OX163" s="33"/>
      <c r="OY163" s="33"/>
      <c r="OZ163" s="33"/>
      <c r="PA163" s="33"/>
      <c r="PB163" s="33"/>
      <c r="PC163" s="33"/>
      <c r="PD163" s="33"/>
      <c r="PE163" s="33"/>
      <c r="PF163" s="33"/>
      <c r="PG163" s="33"/>
      <c r="PH163" s="33"/>
      <c r="PI163" s="33"/>
      <c r="PJ163" s="33"/>
      <c r="PK163" s="33"/>
      <c r="PL163" s="33"/>
      <c r="PM163" s="33"/>
      <c r="PN163" s="33"/>
      <c r="PO163" s="33"/>
      <c r="PP163" s="33"/>
      <c r="PQ163" s="33"/>
      <c r="PR163" s="33"/>
      <c r="PS163" s="33"/>
      <c r="PT163" s="33"/>
      <c r="PU163" s="33"/>
      <c r="PV163" s="33"/>
      <c r="PW163" s="33"/>
      <c r="PX163" s="33"/>
      <c r="PY163" s="33"/>
      <c r="PZ163" s="33"/>
      <c r="QA163" s="33"/>
      <c r="QB163" s="33"/>
      <c r="QC163" s="33"/>
      <c r="QD163" s="33"/>
      <c r="QE163" s="33"/>
      <c r="QF163" s="33"/>
      <c r="QG163" s="33"/>
      <c r="QH163" s="33"/>
      <c r="QI163" s="33"/>
      <c r="QJ163" s="33"/>
      <c r="QK163" s="33"/>
      <c r="QL163" s="33"/>
      <c r="QM163" s="33"/>
      <c r="QN163" s="33"/>
      <c r="QO163" s="33"/>
      <c r="QP163" s="33"/>
      <c r="QQ163" s="33"/>
      <c r="QR163" s="33"/>
      <c r="QS163" s="33"/>
      <c r="QT163" s="33"/>
      <c r="QU163" s="33"/>
      <c r="QV163" s="33"/>
      <c r="QW163" s="33"/>
      <c r="QX163" s="33"/>
      <c r="QY163" s="33"/>
      <c r="QZ163" s="33"/>
      <c r="RA163" s="33"/>
      <c r="RB163" s="33"/>
      <c r="RC163" s="33"/>
      <c r="RD163" s="33"/>
      <c r="RE163" s="33"/>
      <c r="RF163" s="33"/>
      <c r="RG163" s="33"/>
      <c r="RH163" s="33"/>
      <c r="RI163" s="33"/>
      <c r="RJ163" s="33"/>
      <c r="RK163" s="33"/>
      <c r="RL163" s="33"/>
      <c r="RM163" s="33"/>
      <c r="RN163" s="33"/>
      <c r="RO163" s="33"/>
      <c r="RP163" s="33"/>
      <c r="RQ163" s="33"/>
      <c r="RR163" s="33"/>
      <c r="RS163" s="33"/>
      <c r="RT163" s="33"/>
      <c r="RU163" s="33"/>
      <c r="RV163" s="33"/>
      <c r="RW163" s="33"/>
      <c r="RX163" s="33"/>
      <c r="RY163" s="33"/>
      <c r="RZ163" s="33"/>
      <c r="SA163" s="33"/>
      <c r="SB163" s="33"/>
      <c r="SC163" s="33"/>
      <c r="SD163" s="33"/>
      <c r="SE163" s="33"/>
      <c r="SF163" s="33"/>
      <c r="SG163" s="33"/>
      <c r="SH163" s="33"/>
      <c r="SI163" s="33"/>
      <c r="SJ163" s="33"/>
      <c r="SK163" s="33"/>
      <c r="SL163" s="33"/>
      <c r="SM163" s="33"/>
      <c r="SN163" s="33"/>
      <c r="SO163" s="33"/>
      <c r="SP163" s="33"/>
      <c r="SQ163" s="33"/>
      <c r="SR163" s="33"/>
      <c r="SS163" s="33"/>
      <c r="ST163" s="33"/>
      <c r="SU163" s="33"/>
      <c r="SV163" s="33"/>
      <c r="SW163" s="33"/>
      <c r="SX163" s="33"/>
      <c r="SY163" s="33"/>
      <c r="SZ163" s="33"/>
      <c r="TA163" s="33"/>
      <c r="TB163" s="33"/>
      <c r="TC163" s="33"/>
      <c r="TD163" s="33"/>
      <c r="TE163" s="33"/>
      <c r="TF163" s="33"/>
      <c r="TG163" s="33"/>
      <c r="TH163" s="33"/>
      <c r="TI163" s="33"/>
      <c r="TJ163" s="33"/>
      <c r="TK163" s="33"/>
      <c r="TL163" s="33"/>
      <c r="TM163" s="33"/>
      <c r="TN163" s="33"/>
      <c r="TO163" s="33"/>
      <c r="TP163" s="33"/>
      <c r="TQ163" s="33"/>
      <c r="TR163" s="33"/>
      <c r="TS163" s="33"/>
      <c r="TT163" s="33"/>
      <c r="TU163" s="33"/>
      <c r="TV163" s="33"/>
      <c r="TW163" s="33"/>
      <c r="TX163" s="33"/>
      <c r="TY163" s="33"/>
      <c r="TZ163" s="33"/>
      <c r="UA163" s="33"/>
      <c r="UB163" s="33"/>
      <c r="UC163" s="33"/>
      <c r="UD163" s="33"/>
      <c r="UE163" s="33"/>
      <c r="UF163" s="33"/>
      <c r="UG163" s="33"/>
      <c r="UH163" s="33"/>
      <c r="UI163" s="33"/>
      <c r="UJ163" s="33"/>
      <c r="UK163" s="33"/>
      <c r="UL163" s="33"/>
      <c r="UM163" s="33"/>
      <c r="UN163" s="33"/>
      <c r="UO163" s="33"/>
      <c r="UP163" s="33"/>
      <c r="UQ163" s="33"/>
      <c r="UR163" s="33"/>
      <c r="US163" s="33"/>
      <c r="UT163" s="33"/>
      <c r="UU163" s="33"/>
      <c r="UV163" s="33"/>
      <c r="UW163" s="33"/>
      <c r="UX163" s="33"/>
      <c r="UY163" s="33"/>
      <c r="UZ163" s="33"/>
      <c r="VA163" s="33"/>
      <c r="VB163" s="33"/>
      <c r="VC163" s="33"/>
      <c r="VD163" s="33"/>
      <c r="VE163" s="33"/>
      <c r="VF163" s="33"/>
      <c r="VG163" s="33"/>
      <c r="VH163" s="33"/>
      <c r="VI163" s="33"/>
      <c r="VJ163" s="33"/>
      <c r="VK163" s="33"/>
      <c r="VL163" s="33"/>
      <c r="VM163" s="33"/>
      <c r="VN163" s="33"/>
      <c r="VO163" s="33"/>
      <c r="VP163" s="33"/>
      <c r="VQ163" s="33"/>
      <c r="VR163" s="33"/>
      <c r="VS163" s="33"/>
      <c r="VT163" s="33"/>
      <c r="VU163" s="33"/>
      <c r="VV163" s="33"/>
      <c r="VW163" s="33"/>
      <c r="VX163" s="33"/>
      <c r="VY163" s="33"/>
      <c r="VZ163" s="33"/>
      <c r="WA163" s="33"/>
      <c r="WB163" s="33"/>
      <c r="WC163" s="33"/>
      <c r="WD163" s="33"/>
      <c r="WE163" s="33"/>
      <c r="WF163" s="33"/>
      <c r="WG163" s="33"/>
      <c r="WH163" s="33"/>
      <c r="WI163" s="33"/>
      <c r="WJ163" s="33"/>
      <c r="WK163" s="33"/>
      <c r="WL163" s="33"/>
      <c r="WM163" s="33"/>
      <c r="WN163" s="33"/>
      <c r="WO163" s="33"/>
      <c r="WP163" s="33"/>
      <c r="WQ163" s="33"/>
      <c r="WR163" s="33"/>
      <c r="WS163" s="33"/>
      <c r="WT163" s="33"/>
      <c r="WU163" s="33"/>
      <c r="WV163" s="33"/>
      <c r="WW163" s="33"/>
      <c r="WX163" s="33"/>
      <c r="WY163" s="33"/>
      <c r="WZ163" s="33"/>
      <c r="XA163" s="33"/>
      <c r="XB163" s="33"/>
      <c r="XC163" s="33"/>
      <c r="XD163" s="33"/>
      <c r="XE163" s="33"/>
      <c r="XF163" s="33"/>
      <c r="XG163" s="33"/>
    </row>
    <row r="164" spans="1:631" s="10" customFormat="1" x14ac:dyDescent="0.25">
      <c r="A164" s="102" t="s">
        <v>154</v>
      </c>
      <c r="B164" s="102" t="s">
        <v>262</v>
      </c>
      <c r="C164" s="102" t="s">
        <v>182</v>
      </c>
      <c r="D164" s="149">
        <v>43313</v>
      </c>
      <c r="E164" s="89">
        <v>300</v>
      </c>
      <c r="F164" s="92">
        <v>24</v>
      </c>
      <c r="G164" s="92">
        <v>22.5</v>
      </c>
      <c r="H164" s="92">
        <v>19.5</v>
      </c>
      <c r="I164" s="92">
        <f t="shared" si="8"/>
        <v>22</v>
      </c>
      <c r="J164" s="93">
        <f t="shared" si="7"/>
        <v>6600</v>
      </c>
      <c r="K164" s="71">
        <v>25</v>
      </c>
      <c r="L164" s="72">
        <v>20</v>
      </c>
      <c r="M164" s="72">
        <v>5</v>
      </c>
      <c r="N164" s="72">
        <v>20</v>
      </c>
      <c r="O164" s="72">
        <v>30</v>
      </c>
      <c r="P164" s="71">
        <v>5</v>
      </c>
      <c r="Q164" s="72">
        <v>0</v>
      </c>
      <c r="R164" s="72">
        <v>0</v>
      </c>
      <c r="S164" s="72">
        <v>95</v>
      </c>
      <c r="T164" s="82">
        <v>20</v>
      </c>
      <c r="U164" s="83">
        <v>50</v>
      </c>
      <c r="V164" s="83">
        <v>10</v>
      </c>
      <c r="W164" s="84">
        <v>20</v>
      </c>
      <c r="X164" s="85">
        <v>5</v>
      </c>
      <c r="Y164" s="65" t="s">
        <v>264</v>
      </c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33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  <c r="HU164" s="33"/>
      <c r="HV164" s="33"/>
      <c r="HW164" s="33"/>
      <c r="HX164" s="33"/>
      <c r="HY164" s="33"/>
      <c r="HZ164" s="33"/>
      <c r="IA164" s="33"/>
      <c r="IB164" s="33"/>
      <c r="IC164" s="33"/>
      <c r="ID164" s="33"/>
      <c r="IE164" s="33"/>
      <c r="IF164" s="33"/>
      <c r="IG164" s="33"/>
      <c r="IH164" s="33"/>
      <c r="II164" s="33"/>
      <c r="IJ164" s="33"/>
      <c r="IK164" s="33"/>
      <c r="IL164" s="33"/>
      <c r="IM164" s="33"/>
      <c r="IN164" s="33"/>
      <c r="IO164" s="33"/>
      <c r="IP164" s="33"/>
      <c r="IQ164" s="33"/>
      <c r="IR164" s="33"/>
      <c r="IS164" s="33"/>
      <c r="IT164" s="33"/>
      <c r="IU164" s="33"/>
      <c r="IV164" s="33"/>
      <c r="IW164" s="33"/>
      <c r="IX164" s="33"/>
      <c r="IY164" s="33"/>
      <c r="IZ164" s="33"/>
      <c r="JA164" s="33"/>
      <c r="JB164" s="33"/>
      <c r="JC164" s="33"/>
      <c r="JD164" s="33"/>
      <c r="JE164" s="33"/>
      <c r="JF164" s="33"/>
      <c r="JG164" s="33"/>
      <c r="JH164" s="33"/>
      <c r="JI164" s="33"/>
      <c r="JJ164" s="33"/>
      <c r="JK164" s="33"/>
      <c r="JL164" s="33"/>
      <c r="JM164" s="33"/>
      <c r="JN164" s="33"/>
      <c r="JO164" s="33"/>
      <c r="JP164" s="33"/>
      <c r="JQ164" s="33"/>
      <c r="JR164" s="33"/>
      <c r="JS164" s="33"/>
      <c r="JT164" s="33"/>
      <c r="JU164" s="33"/>
      <c r="JV164" s="33"/>
      <c r="JW164" s="33"/>
      <c r="JX164" s="33"/>
      <c r="JY164" s="33"/>
      <c r="JZ164" s="33"/>
      <c r="KA164" s="33"/>
      <c r="KB164" s="33"/>
      <c r="KC164" s="33"/>
      <c r="KD164" s="33"/>
      <c r="KE164" s="33"/>
      <c r="KF164" s="33"/>
      <c r="KG164" s="33"/>
      <c r="KH164" s="33"/>
      <c r="KI164" s="33"/>
      <c r="KJ164" s="33"/>
      <c r="KK164" s="33"/>
      <c r="KL164" s="33"/>
      <c r="KM164" s="33"/>
      <c r="KN164" s="33"/>
      <c r="KO164" s="33"/>
      <c r="KP164" s="33"/>
      <c r="KQ164" s="33"/>
      <c r="KR164" s="33"/>
      <c r="KS164" s="33"/>
      <c r="KT164" s="33"/>
      <c r="KU164" s="33"/>
      <c r="KV164" s="33"/>
      <c r="KW164" s="33"/>
      <c r="KX164" s="33"/>
      <c r="KY164" s="33"/>
      <c r="KZ164" s="33"/>
      <c r="LA164" s="33"/>
      <c r="LB164" s="33"/>
      <c r="LC164" s="33"/>
      <c r="LD164" s="33"/>
      <c r="LE164" s="33"/>
      <c r="LF164" s="33"/>
      <c r="LG164" s="33"/>
      <c r="LH164" s="33"/>
      <c r="LI164" s="33"/>
      <c r="LJ164" s="33"/>
      <c r="LK164" s="33"/>
      <c r="LL164" s="33"/>
      <c r="LM164" s="33"/>
      <c r="LN164" s="33"/>
      <c r="LO164" s="33"/>
      <c r="LP164" s="33"/>
      <c r="LQ164" s="33"/>
      <c r="LR164" s="33"/>
      <c r="LS164" s="33"/>
      <c r="LT164" s="33"/>
      <c r="LU164" s="33"/>
      <c r="LV164" s="33"/>
      <c r="LW164" s="33"/>
      <c r="LX164" s="33"/>
      <c r="LY164" s="33"/>
      <c r="LZ164" s="33"/>
      <c r="MA164" s="33"/>
      <c r="MB164" s="33"/>
      <c r="MC164" s="33"/>
      <c r="MD164" s="33"/>
      <c r="ME164" s="33"/>
      <c r="MF164" s="33"/>
      <c r="MG164" s="33"/>
      <c r="MH164" s="33"/>
      <c r="MI164" s="33"/>
      <c r="MJ164" s="33"/>
      <c r="MK164" s="33"/>
      <c r="ML164" s="33"/>
      <c r="MM164" s="33"/>
      <c r="MN164" s="33"/>
      <c r="MO164" s="33"/>
      <c r="MP164" s="33"/>
      <c r="MQ164" s="33"/>
      <c r="MR164" s="33"/>
      <c r="MS164" s="33"/>
      <c r="MT164" s="33"/>
      <c r="MU164" s="33"/>
      <c r="MV164" s="33"/>
      <c r="MW164" s="33"/>
      <c r="MX164" s="33"/>
      <c r="MY164" s="33"/>
      <c r="MZ164" s="33"/>
      <c r="NA164" s="33"/>
      <c r="NB164" s="33"/>
      <c r="NC164" s="33"/>
      <c r="ND164" s="33"/>
      <c r="NE164" s="33"/>
      <c r="NF164" s="33"/>
      <c r="NG164" s="33"/>
      <c r="NH164" s="33"/>
      <c r="NI164" s="33"/>
      <c r="NJ164" s="33"/>
      <c r="NK164" s="33"/>
      <c r="NL164" s="33"/>
      <c r="NM164" s="33"/>
      <c r="NN164" s="33"/>
      <c r="NO164" s="33"/>
      <c r="NP164" s="33"/>
      <c r="NQ164" s="33"/>
      <c r="NR164" s="33"/>
      <c r="NS164" s="33"/>
      <c r="NT164" s="33"/>
      <c r="NU164" s="33"/>
      <c r="NV164" s="33"/>
      <c r="NW164" s="33"/>
      <c r="NX164" s="33"/>
      <c r="NY164" s="33"/>
      <c r="NZ164" s="33"/>
      <c r="OA164" s="33"/>
      <c r="OB164" s="33"/>
      <c r="OC164" s="33"/>
      <c r="OD164" s="33"/>
      <c r="OE164" s="33"/>
      <c r="OF164" s="33"/>
      <c r="OG164" s="33"/>
      <c r="OH164" s="33"/>
      <c r="OI164" s="33"/>
      <c r="OJ164" s="33"/>
      <c r="OK164" s="33"/>
      <c r="OL164" s="33"/>
      <c r="OM164" s="33"/>
      <c r="ON164" s="33"/>
      <c r="OO164" s="33"/>
      <c r="OP164" s="33"/>
      <c r="OQ164" s="33"/>
      <c r="OR164" s="33"/>
      <c r="OS164" s="33"/>
      <c r="OT164" s="33"/>
      <c r="OU164" s="33"/>
      <c r="OV164" s="33"/>
      <c r="OW164" s="33"/>
      <c r="OX164" s="33"/>
      <c r="OY164" s="33"/>
      <c r="OZ164" s="33"/>
      <c r="PA164" s="33"/>
      <c r="PB164" s="33"/>
      <c r="PC164" s="33"/>
      <c r="PD164" s="33"/>
      <c r="PE164" s="33"/>
      <c r="PF164" s="33"/>
      <c r="PG164" s="33"/>
      <c r="PH164" s="33"/>
      <c r="PI164" s="33"/>
      <c r="PJ164" s="33"/>
      <c r="PK164" s="33"/>
      <c r="PL164" s="33"/>
      <c r="PM164" s="33"/>
      <c r="PN164" s="33"/>
      <c r="PO164" s="33"/>
      <c r="PP164" s="33"/>
      <c r="PQ164" s="33"/>
      <c r="PR164" s="33"/>
      <c r="PS164" s="33"/>
      <c r="PT164" s="33"/>
      <c r="PU164" s="33"/>
      <c r="PV164" s="33"/>
      <c r="PW164" s="33"/>
      <c r="PX164" s="33"/>
      <c r="PY164" s="33"/>
      <c r="PZ164" s="33"/>
      <c r="QA164" s="33"/>
      <c r="QB164" s="33"/>
      <c r="QC164" s="33"/>
      <c r="QD164" s="33"/>
      <c r="QE164" s="33"/>
      <c r="QF164" s="33"/>
      <c r="QG164" s="33"/>
      <c r="QH164" s="33"/>
      <c r="QI164" s="33"/>
      <c r="QJ164" s="33"/>
      <c r="QK164" s="33"/>
      <c r="QL164" s="33"/>
      <c r="QM164" s="33"/>
      <c r="QN164" s="33"/>
      <c r="QO164" s="33"/>
      <c r="QP164" s="33"/>
      <c r="QQ164" s="33"/>
      <c r="QR164" s="33"/>
      <c r="QS164" s="33"/>
      <c r="QT164" s="33"/>
      <c r="QU164" s="33"/>
      <c r="QV164" s="33"/>
      <c r="QW164" s="33"/>
      <c r="QX164" s="33"/>
      <c r="QY164" s="33"/>
      <c r="QZ164" s="33"/>
      <c r="RA164" s="33"/>
      <c r="RB164" s="33"/>
      <c r="RC164" s="33"/>
      <c r="RD164" s="33"/>
      <c r="RE164" s="33"/>
      <c r="RF164" s="33"/>
      <c r="RG164" s="33"/>
      <c r="RH164" s="33"/>
      <c r="RI164" s="33"/>
      <c r="RJ164" s="33"/>
      <c r="RK164" s="33"/>
      <c r="RL164" s="33"/>
      <c r="RM164" s="33"/>
      <c r="RN164" s="33"/>
      <c r="RO164" s="33"/>
      <c r="RP164" s="33"/>
      <c r="RQ164" s="33"/>
      <c r="RR164" s="33"/>
      <c r="RS164" s="33"/>
      <c r="RT164" s="33"/>
      <c r="RU164" s="33"/>
      <c r="RV164" s="33"/>
      <c r="RW164" s="33"/>
      <c r="RX164" s="33"/>
      <c r="RY164" s="33"/>
      <c r="RZ164" s="33"/>
      <c r="SA164" s="33"/>
      <c r="SB164" s="33"/>
      <c r="SC164" s="33"/>
      <c r="SD164" s="33"/>
      <c r="SE164" s="33"/>
      <c r="SF164" s="33"/>
      <c r="SG164" s="33"/>
      <c r="SH164" s="33"/>
      <c r="SI164" s="33"/>
      <c r="SJ164" s="33"/>
      <c r="SK164" s="33"/>
      <c r="SL164" s="33"/>
      <c r="SM164" s="33"/>
      <c r="SN164" s="33"/>
      <c r="SO164" s="33"/>
      <c r="SP164" s="33"/>
      <c r="SQ164" s="33"/>
      <c r="SR164" s="33"/>
      <c r="SS164" s="33"/>
      <c r="ST164" s="33"/>
      <c r="SU164" s="33"/>
      <c r="SV164" s="33"/>
      <c r="SW164" s="33"/>
      <c r="SX164" s="33"/>
      <c r="SY164" s="33"/>
      <c r="SZ164" s="33"/>
      <c r="TA164" s="33"/>
      <c r="TB164" s="33"/>
      <c r="TC164" s="33"/>
      <c r="TD164" s="33"/>
      <c r="TE164" s="33"/>
      <c r="TF164" s="33"/>
      <c r="TG164" s="33"/>
      <c r="TH164" s="33"/>
      <c r="TI164" s="33"/>
      <c r="TJ164" s="33"/>
      <c r="TK164" s="33"/>
      <c r="TL164" s="33"/>
      <c r="TM164" s="33"/>
      <c r="TN164" s="33"/>
      <c r="TO164" s="33"/>
      <c r="TP164" s="33"/>
      <c r="TQ164" s="33"/>
      <c r="TR164" s="33"/>
      <c r="TS164" s="33"/>
      <c r="TT164" s="33"/>
      <c r="TU164" s="33"/>
      <c r="TV164" s="33"/>
      <c r="TW164" s="33"/>
      <c r="TX164" s="33"/>
      <c r="TY164" s="33"/>
      <c r="TZ164" s="33"/>
      <c r="UA164" s="33"/>
      <c r="UB164" s="33"/>
      <c r="UC164" s="33"/>
      <c r="UD164" s="33"/>
      <c r="UE164" s="33"/>
      <c r="UF164" s="33"/>
      <c r="UG164" s="33"/>
      <c r="UH164" s="33"/>
      <c r="UI164" s="33"/>
      <c r="UJ164" s="33"/>
      <c r="UK164" s="33"/>
      <c r="UL164" s="33"/>
      <c r="UM164" s="33"/>
      <c r="UN164" s="33"/>
      <c r="UO164" s="33"/>
      <c r="UP164" s="33"/>
      <c r="UQ164" s="33"/>
      <c r="UR164" s="33"/>
      <c r="US164" s="33"/>
      <c r="UT164" s="33"/>
      <c r="UU164" s="33"/>
      <c r="UV164" s="33"/>
      <c r="UW164" s="33"/>
      <c r="UX164" s="33"/>
      <c r="UY164" s="33"/>
      <c r="UZ164" s="33"/>
      <c r="VA164" s="33"/>
      <c r="VB164" s="33"/>
      <c r="VC164" s="33"/>
      <c r="VD164" s="33"/>
      <c r="VE164" s="33"/>
      <c r="VF164" s="33"/>
      <c r="VG164" s="33"/>
      <c r="VH164" s="33"/>
      <c r="VI164" s="33"/>
      <c r="VJ164" s="33"/>
      <c r="VK164" s="33"/>
      <c r="VL164" s="33"/>
      <c r="VM164" s="33"/>
      <c r="VN164" s="33"/>
      <c r="VO164" s="33"/>
      <c r="VP164" s="33"/>
      <c r="VQ164" s="33"/>
      <c r="VR164" s="33"/>
      <c r="VS164" s="33"/>
      <c r="VT164" s="33"/>
      <c r="VU164" s="33"/>
      <c r="VV164" s="33"/>
      <c r="VW164" s="33"/>
      <c r="VX164" s="33"/>
      <c r="VY164" s="33"/>
      <c r="VZ164" s="33"/>
      <c r="WA164" s="33"/>
      <c r="WB164" s="33"/>
      <c r="WC164" s="33"/>
      <c r="WD164" s="33"/>
      <c r="WE164" s="33"/>
      <c r="WF164" s="33"/>
      <c r="WG164" s="33"/>
      <c r="WH164" s="33"/>
      <c r="WI164" s="33"/>
      <c r="WJ164" s="33"/>
      <c r="WK164" s="33"/>
      <c r="WL164" s="33"/>
      <c r="WM164" s="33"/>
      <c r="WN164" s="33"/>
      <c r="WO164" s="33"/>
      <c r="WP164" s="33"/>
      <c r="WQ164" s="33"/>
      <c r="WR164" s="33"/>
      <c r="WS164" s="33"/>
      <c r="WT164" s="33"/>
      <c r="WU164" s="33"/>
      <c r="WV164" s="33"/>
      <c r="WW164" s="33"/>
      <c r="WX164" s="33"/>
      <c r="WY164" s="33"/>
      <c r="WZ164" s="33"/>
      <c r="XA164" s="33"/>
      <c r="XB164" s="33"/>
      <c r="XC164" s="33"/>
      <c r="XD164" s="33"/>
      <c r="XE164" s="33"/>
      <c r="XF164" s="33"/>
      <c r="XG164" s="33"/>
    </row>
    <row r="165" spans="1:631" s="10" customFormat="1" x14ac:dyDescent="0.25">
      <c r="A165" s="102" t="s">
        <v>154</v>
      </c>
      <c r="B165" s="102" t="s">
        <v>262</v>
      </c>
      <c r="C165" s="102" t="s">
        <v>156</v>
      </c>
      <c r="D165" s="149">
        <v>43307</v>
      </c>
      <c r="E165" s="89">
        <v>300</v>
      </c>
      <c r="F165" s="92">
        <v>121</v>
      </c>
      <c r="G165" s="92">
        <v>120</v>
      </c>
      <c r="H165" s="92">
        <v>121</v>
      </c>
      <c r="I165" s="92">
        <f t="shared" si="8"/>
        <v>120.66666666666667</v>
      </c>
      <c r="J165" s="93">
        <f t="shared" si="7"/>
        <v>36200</v>
      </c>
      <c r="K165" s="71">
        <v>70</v>
      </c>
      <c r="L165" s="72">
        <v>0</v>
      </c>
      <c r="M165" s="72">
        <v>0</v>
      </c>
      <c r="N165" s="72">
        <v>30</v>
      </c>
      <c r="O165" s="72">
        <v>0</v>
      </c>
      <c r="P165" s="71">
        <v>10</v>
      </c>
      <c r="Q165" s="72">
        <v>20</v>
      </c>
      <c r="R165" s="72">
        <v>70</v>
      </c>
      <c r="S165" s="72">
        <v>0</v>
      </c>
      <c r="T165" s="82">
        <v>40</v>
      </c>
      <c r="U165" s="83">
        <v>0</v>
      </c>
      <c r="V165" s="83">
        <v>30</v>
      </c>
      <c r="W165" s="84">
        <v>30</v>
      </c>
      <c r="X165" s="85">
        <v>5</v>
      </c>
      <c r="Y165" s="65" t="s">
        <v>264</v>
      </c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33"/>
      <c r="FY165" s="33"/>
      <c r="FZ165" s="33"/>
      <c r="GA165" s="33"/>
      <c r="GB165" s="33"/>
      <c r="GC165" s="33"/>
      <c r="GD165" s="33"/>
      <c r="GE165" s="33"/>
      <c r="GF165" s="33"/>
      <c r="GG165" s="33"/>
      <c r="GH165" s="33"/>
      <c r="GI165" s="33"/>
      <c r="GJ165" s="33"/>
      <c r="GK165" s="33"/>
      <c r="GL165" s="33"/>
      <c r="GM165" s="33"/>
      <c r="GN165" s="33"/>
      <c r="GO165" s="33"/>
      <c r="GP165" s="33"/>
      <c r="GQ165" s="33"/>
      <c r="GR165" s="33"/>
      <c r="GS165" s="33"/>
      <c r="GT165" s="33"/>
      <c r="GU165" s="33"/>
      <c r="GV165" s="33"/>
      <c r="GW165" s="33"/>
      <c r="GX165" s="33"/>
      <c r="GY165" s="33"/>
      <c r="GZ165" s="33"/>
      <c r="HA165" s="33"/>
      <c r="HB165" s="33"/>
      <c r="HC165" s="33"/>
      <c r="HD165" s="33"/>
      <c r="HE165" s="33"/>
      <c r="HF165" s="33"/>
      <c r="HG165" s="33"/>
      <c r="HH165" s="33"/>
      <c r="HI165" s="33"/>
      <c r="HJ165" s="33"/>
      <c r="HK165" s="33"/>
      <c r="HL165" s="33"/>
      <c r="HM165" s="33"/>
      <c r="HN165" s="33"/>
      <c r="HO165" s="33"/>
      <c r="HP165" s="33"/>
      <c r="HQ165" s="33"/>
      <c r="HR165" s="33"/>
      <c r="HS165" s="33"/>
      <c r="HT165" s="33"/>
      <c r="HU165" s="33"/>
      <c r="HV165" s="33"/>
      <c r="HW165" s="33"/>
      <c r="HX165" s="33"/>
      <c r="HY165" s="33"/>
      <c r="HZ165" s="33"/>
      <c r="IA165" s="33"/>
      <c r="IB165" s="33"/>
      <c r="IC165" s="33"/>
      <c r="ID165" s="33"/>
      <c r="IE165" s="33"/>
      <c r="IF165" s="33"/>
      <c r="IG165" s="33"/>
      <c r="IH165" s="33"/>
      <c r="II165" s="33"/>
      <c r="IJ165" s="33"/>
      <c r="IK165" s="33"/>
      <c r="IL165" s="33"/>
      <c r="IM165" s="33"/>
      <c r="IN165" s="33"/>
      <c r="IO165" s="33"/>
      <c r="IP165" s="33"/>
      <c r="IQ165" s="33"/>
      <c r="IR165" s="33"/>
      <c r="IS165" s="33"/>
      <c r="IT165" s="33"/>
      <c r="IU165" s="33"/>
      <c r="IV165" s="33"/>
      <c r="IW165" s="33"/>
      <c r="IX165" s="33"/>
      <c r="IY165" s="33"/>
      <c r="IZ165" s="33"/>
      <c r="JA165" s="33"/>
      <c r="JB165" s="33"/>
      <c r="JC165" s="33"/>
      <c r="JD165" s="33"/>
      <c r="JE165" s="33"/>
      <c r="JF165" s="33"/>
      <c r="JG165" s="33"/>
      <c r="JH165" s="33"/>
      <c r="JI165" s="33"/>
      <c r="JJ165" s="33"/>
      <c r="JK165" s="33"/>
      <c r="JL165" s="33"/>
      <c r="JM165" s="33"/>
      <c r="JN165" s="33"/>
      <c r="JO165" s="33"/>
      <c r="JP165" s="33"/>
      <c r="JQ165" s="33"/>
      <c r="JR165" s="33"/>
      <c r="JS165" s="33"/>
      <c r="JT165" s="33"/>
      <c r="JU165" s="33"/>
      <c r="JV165" s="33"/>
      <c r="JW165" s="33"/>
      <c r="JX165" s="33"/>
      <c r="JY165" s="33"/>
      <c r="JZ165" s="33"/>
      <c r="KA165" s="33"/>
      <c r="KB165" s="33"/>
      <c r="KC165" s="33"/>
      <c r="KD165" s="33"/>
      <c r="KE165" s="33"/>
      <c r="KF165" s="33"/>
      <c r="KG165" s="33"/>
      <c r="KH165" s="33"/>
      <c r="KI165" s="33"/>
      <c r="KJ165" s="33"/>
      <c r="KK165" s="33"/>
      <c r="KL165" s="33"/>
      <c r="KM165" s="33"/>
      <c r="KN165" s="33"/>
      <c r="KO165" s="33"/>
      <c r="KP165" s="33"/>
      <c r="KQ165" s="33"/>
      <c r="KR165" s="33"/>
      <c r="KS165" s="33"/>
      <c r="KT165" s="33"/>
      <c r="KU165" s="33"/>
      <c r="KV165" s="33"/>
      <c r="KW165" s="33"/>
      <c r="KX165" s="33"/>
      <c r="KY165" s="33"/>
      <c r="KZ165" s="33"/>
      <c r="LA165" s="33"/>
      <c r="LB165" s="33"/>
      <c r="LC165" s="33"/>
      <c r="LD165" s="33"/>
      <c r="LE165" s="33"/>
      <c r="LF165" s="33"/>
      <c r="LG165" s="33"/>
      <c r="LH165" s="33"/>
      <c r="LI165" s="33"/>
      <c r="LJ165" s="33"/>
      <c r="LK165" s="33"/>
      <c r="LL165" s="33"/>
      <c r="LM165" s="33"/>
      <c r="LN165" s="33"/>
      <c r="LO165" s="33"/>
      <c r="LP165" s="33"/>
      <c r="LQ165" s="33"/>
      <c r="LR165" s="33"/>
      <c r="LS165" s="33"/>
      <c r="LT165" s="33"/>
      <c r="LU165" s="33"/>
      <c r="LV165" s="33"/>
      <c r="LW165" s="33"/>
      <c r="LX165" s="33"/>
      <c r="LY165" s="33"/>
      <c r="LZ165" s="33"/>
      <c r="MA165" s="33"/>
      <c r="MB165" s="33"/>
      <c r="MC165" s="33"/>
      <c r="MD165" s="33"/>
      <c r="ME165" s="33"/>
      <c r="MF165" s="33"/>
      <c r="MG165" s="33"/>
      <c r="MH165" s="33"/>
      <c r="MI165" s="33"/>
      <c r="MJ165" s="33"/>
      <c r="MK165" s="33"/>
      <c r="ML165" s="33"/>
      <c r="MM165" s="33"/>
      <c r="MN165" s="33"/>
      <c r="MO165" s="33"/>
      <c r="MP165" s="33"/>
      <c r="MQ165" s="33"/>
      <c r="MR165" s="33"/>
      <c r="MS165" s="33"/>
      <c r="MT165" s="33"/>
      <c r="MU165" s="33"/>
      <c r="MV165" s="33"/>
      <c r="MW165" s="33"/>
      <c r="MX165" s="33"/>
      <c r="MY165" s="33"/>
      <c r="MZ165" s="33"/>
      <c r="NA165" s="33"/>
      <c r="NB165" s="33"/>
      <c r="NC165" s="33"/>
      <c r="ND165" s="33"/>
      <c r="NE165" s="33"/>
      <c r="NF165" s="33"/>
      <c r="NG165" s="33"/>
      <c r="NH165" s="33"/>
      <c r="NI165" s="33"/>
      <c r="NJ165" s="33"/>
      <c r="NK165" s="33"/>
      <c r="NL165" s="33"/>
      <c r="NM165" s="33"/>
      <c r="NN165" s="33"/>
      <c r="NO165" s="33"/>
      <c r="NP165" s="33"/>
      <c r="NQ165" s="33"/>
      <c r="NR165" s="33"/>
      <c r="NS165" s="33"/>
      <c r="NT165" s="33"/>
      <c r="NU165" s="33"/>
      <c r="NV165" s="33"/>
      <c r="NW165" s="33"/>
      <c r="NX165" s="33"/>
      <c r="NY165" s="33"/>
      <c r="NZ165" s="33"/>
      <c r="OA165" s="33"/>
      <c r="OB165" s="33"/>
      <c r="OC165" s="33"/>
      <c r="OD165" s="33"/>
      <c r="OE165" s="33"/>
      <c r="OF165" s="33"/>
      <c r="OG165" s="33"/>
      <c r="OH165" s="33"/>
      <c r="OI165" s="33"/>
      <c r="OJ165" s="33"/>
      <c r="OK165" s="33"/>
      <c r="OL165" s="33"/>
      <c r="OM165" s="33"/>
      <c r="ON165" s="33"/>
      <c r="OO165" s="33"/>
      <c r="OP165" s="33"/>
      <c r="OQ165" s="33"/>
      <c r="OR165" s="33"/>
      <c r="OS165" s="33"/>
      <c r="OT165" s="33"/>
      <c r="OU165" s="33"/>
      <c r="OV165" s="33"/>
      <c r="OW165" s="33"/>
      <c r="OX165" s="33"/>
      <c r="OY165" s="33"/>
      <c r="OZ165" s="33"/>
      <c r="PA165" s="33"/>
      <c r="PB165" s="33"/>
      <c r="PC165" s="33"/>
      <c r="PD165" s="33"/>
      <c r="PE165" s="33"/>
      <c r="PF165" s="33"/>
      <c r="PG165" s="33"/>
      <c r="PH165" s="33"/>
      <c r="PI165" s="33"/>
      <c r="PJ165" s="33"/>
      <c r="PK165" s="33"/>
      <c r="PL165" s="33"/>
      <c r="PM165" s="33"/>
      <c r="PN165" s="33"/>
      <c r="PO165" s="33"/>
      <c r="PP165" s="33"/>
      <c r="PQ165" s="33"/>
      <c r="PR165" s="33"/>
      <c r="PS165" s="33"/>
      <c r="PT165" s="33"/>
      <c r="PU165" s="33"/>
      <c r="PV165" s="33"/>
      <c r="PW165" s="33"/>
      <c r="PX165" s="33"/>
      <c r="PY165" s="33"/>
      <c r="PZ165" s="33"/>
      <c r="QA165" s="33"/>
      <c r="QB165" s="33"/>
      <c r="QC165" s="33"/>
      <c r="QD165" s="33"/>
      <c r="QE165" s="33"/>
      <c r="QF165" s="33"/>
      <c r="QG165" s="33"/>
      <c r="QH165" s="33"/>
      <c r="QI165" s="33"/>
      <c r="QJ165" s="33"/>
      <c r="QK165" s="33"/>
      <c r="QL165" s="33"/>
      <c r="QM165" s="33"/>
      <c r="QN165" s="33"/>
      <c r="QO165" s="33"/>
      <c r="QP165" s="33"/>
      <c r="QQ165" s="33"/>
      <c r="QR165" s="33"/>
      <c r="QS165" s="33"/>
      <c r="QT165" s="33"/>
      <c r="QU165" s="33"/>
      <c r="QV165" s="33"/>
      <c r="QW165" s="33"/>
      <c r="QX165" s="33"/>
      <c r="QY165" s="33"/>
      <c r="QZ165" s="33"/>
      <c r="RA165" s="33"/>
      <c r="RB165" s="33"/>
      <c r="RC165" s="33"/>
      <c r="RD165" s="33"/>
      <c r="RE165" s="33"/>
      <c r="RF165" s="33"/>
      <c r="RG165" s="33"/>
      <c r="RH165" s="33"/>
      <c r="RI165" s="33"/>
      <c r="RJ165" s="33"/>
      <c r="RK165" s="33"/>
      <c r="RL165" s="33"/>
      <c r="RM165" s="33"/>
      <c r="RN165" s="33"/>
      <c r="RO165" s="33"/>
      <c r="RP165" s="33"/>
      <c r="RQ165" s="33"/>
      <c r="RR165" s="33"/>
      <c r="RS165" s="33"/>
      <c r="RT165" s="33"/>
      <c r="RU165" s="33"/>
      <c r="RV165" s="33"/>
      <c r="RW165" s="33"/>
      <c r="RX165" s="33"/>
      <c r="RY165" s="33"/>
      <c r="RZ165" s="33"/>
      <c r="SA165" s="33"/>
      <c r="SB165" s="33"/>
      <c r="SC165" s="33"/>
      <c r="SD165" s="33"/>
      <c r="SE165" s="33"/>
      <c r="SF165" s="33"/>
      <c r="SG165" s="33"/>
      <c r="SH165" s="33"/>
      <c r="SI165" s="33"/>
      <c r="SJ165" s="33"/>
      <c r="SK165" s="33"/>
      <c r="SL165" s="33"/>
      <c r="SM165" s="33"/>
      <c r="SN165" s="33"/>
      <c r="SO165" s="33"/>
      <c r="SP165" s="33"/>
      <c r="SQ165" s="33"/>
      <c r="SR165" s="33"/>
      <c r="SS165" s="33"/>
      <c r="ST165" s="33"/>
      <c r="SU165" s="33"/>
      <c r="SV165" s="33"/>
      <c r="SW165" s="33"/>
      <c r="SX165" s="33"/>
      <c r="SY165" s="33"/>
      <c r="SZ165" s="33"/>
      <c r="TA165" s="33"/>
      <c r="TB165" s="33"/>
      <c r="TC165" s="33"/>
      <c r="TD165" s="33"/>
      <c r="TE165" s="33"/>
      <c r="TF165" s="33"/>
      <c r="TG165" s="33"/>
      <c r="TH165" s="33"/>
      <c r="TI165" s="33"/>
      <c r="TJ165" s="33"/>
      <c r="TK165" s="33"/>
      <c r="TL165" s="33"/>
      <c r="TM165" s="33"/>
      <c r="TN165" s="33"/>
      <c r="TO165" s="33"/>
      <c r="TP165" s="33"/>
      <c r="TQ165" s="33"/>
      <c r="TR165" s="33"/>
      <c r="TS165" s="33"/>
      <c r="TT165" s="33"/>
      <c r="TU165" s="33"/>
      <c r="TV165" s="33"/>
      <c r="TW165" s="33"/>
      <c r="TX165" s="33"/>
      <c r="TY165" s="33"/>
      <c r="TZ165" s="33"/>
      <c r="UA165" s="33"/>
      <c r="UB165" s="33"/>
      <c r="UC165" s="33"/>
      <c r="UD165" s="33"/>
      <c r="UE165" s="33"/>
      <c r="UF165" s="33"/>
      <c r="UG165" s="33"/>
      <c r="UH165" s="33"/>
      <c r="UI165" s="33"/>
      <c r="UJ165" s="33"/>
      <c r="UK165" s="33"/>
      <c r="UL165" s="33"/>
      <c r="UM165" s="33"/>
      <c r="UN165" s="33"/>
      <c r="UO165" s="33"/>
      <c r="UP165" s="33"/>
      <c r="UQ165" s="33"/>
      <c r="UR165" s="33"/>
      <c r="US165" s="33"/>
      <c r="UT165" s="33"/>
      <c r="UU165" s="33"/>
      <c r="UV165" s="33"/>
      <c r="UW165" s="33"/>
      <c r="UX165" s="33"/>
      <c r="UY165" s="33"/>
      <c r="UZ165" s="33"/>
      <c r="VA165" s="33"/>
      <c r="VB165" s="33"/>
      <c r="VC165" s="33"/>
      <c r="VD165" s="33"/>
      <c r="VE165" s="33"/>
      <c r="VF165" s="33"/>
      <c r="VG165" s="33"/>
      <c r="VH165" s="33"/>
      <c r="VI165" s="33"/>
      <c r="VJ165" s="33"/>
      <c r="VK165" s="33"/>
      <c r="VL165" s="33"/>
      <c r="VM165" s="33"/>
      <c r="VN165" s="33"/>
      <c r="VO165" s="33"/>
      <c r="VP165" s="33"/>
      <c r="VQ165" s="33"/>
      <c r="VR165" s="33"/>
      <c r="VS165" s="33"/>
      <c r="VT165" s="33"/>
      <c r="VU165" s="33"/>
      <c r="VV165" s="33"/>
      <c r="VW165" s="33"/>
      <c r="VX165" s="33"/>
      <c r="VY165" s="33"/>
      <c r="VZ165" s="33"/>
      <c r="WA165" s="33"/>
      <c r="WB165" s="33"/>
      <c r="WC165" s="33"/>
      <c r="WD165" s="33"/>
      <c r="WE165" s="33"/>
      <c r="WF165" s="33"/>
      <c r="WG165" s="33"/>
      <c r="WH165" s="33"/>
      <c r="WI165" s="33"/>
      <c r="WJ165" s="33"/>
      <c r="WK165" s="33"/>
      <c r="WL165" s="33"/>
      <c r="WM165" s="33"/>
      <c r="WN165" s="33"/>
      <c r="WO165" s="33"/>
      <c r="WP165" s="33"/>
      <c r="WQ165" s="33"/>
      <c r="WR165" s="33"/>
      <c r="WS165" s="33"/>
      <c r="WT165" s="33"/>
      <c r="WU165" s="33"/>
      <c r="WV165" s="33"/>
      <c r="WW165" s="33"/>
      <c r="WX165" s="33"/>
      <c r="WY165" s="33"/>
      <c r="WZ165" s="33"/>
      <c r="XA165" s="33"/>
      <c r="XB165" s="33"/>
      <c r="XC165" s="33"/>
      <c r="XD165" s="33"/>
      <c r="XE165" s="33"/>
      <c r="XF165" s="33"/>
      <c r="XG165" s="33"/>
    </row>
    <row r="166" spans="1:631" s="10" customFormat="1" x14ac:dyDescent="0.25">
      <c r="A166" s="102" t="s">
        <v>154</v>
      </c>
      <c r="B166" s="102" t="s">
        <v>262</v>
      </c>
      <c r="C166" s="102" t="s">
        <v>153</v>
      </c>
      <c r="D166" s="149">
        <v>43306</v>
      </c>
      <c r="E166" s="89">
        <v>300</v>
      </c>
      <c r="F166" s="92">
        <v>27</v>
      </c>
      <c r="G166" s="92">
        <v>21</v>
      </c>
      <c r="H166" s="92">
        <v>17</v>
      </c>
      <c r="I166" s="92">
        <f t="shared" si="8"/>
        <v>21.666666666666668</v>
      </c>
      <c r="J166" s="93">
        <f t="shared" si="7"/>
        <v>6500</v>
      </c>
      <c r="K166" s="71">
        <v>50</v>
      </c>
      <c r="L166" s="72">
        <v>15</v>
      </c>
      <c r="M166" s="72">
        <v>10</v>
      </c>
      <c r="N166" s="72">
        <v>20</v>
      </c>
      <c r="O166" s="72">
        <v>5</v>
      </c>
      <c r="P166" s="71">
        <v>0</v>
      </c>
      <c r="Q166" s="72">
        <v>0</v>
      </c>
      <c r="R166" s="72">
        <v>0</v>
      </c>
      <c r="S166" s="72">
        <v>100</v>
      </c>
      <c r="T166" s="82">
        <v>70</v>
      </c>
      <c r="U166" s="83">
        <v>0</v>
      </c>
      <c r="V166" s="83">
        <v>0</v>
      </c>
      <c r="W166" s="84">
        <v>30</v>
      </c>
      <c r="X166" s="85">
        <v>5</v>
      </c>
      <c r="Y166" s="65" t="s">
        <v>264</v>
      </c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33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33"/>
      <c r="IA166" s="33"/>
      <c r="IB166" s="33"/>
      <c r="IC166" s="33"/>
      <c r="ID166" s="33"/>
      <c r="IE166" s="33"/>
      <c r="IF166" s="33"/>
      <c r="IG166" s="33"/>
      <c r="IH166" s="33"/>
      <c r="II166" s="33"/>
      <c r="IJ166" s="33"/>
      <c r="IK166" s="33"/>
      <c r="IL166" s="33"/>
      <c r="IM166" s="33"/>
      <c r="IN166" s="33"/>
      <c r="IO166" s="33"/>
      <c r="IP166" s="33"/>
      <c r="IQ166" s="33"/>
      <c r="IR166" s="33"/>
      <c r="IS166" s="33"/>
      <c r="IT166" s="33"/>
      <c r="IU166" s="33"/>
      <c r="IV166" s="33"/>
      <c r="IW166" s="33"/>
      <c r="IX166" s="33"/>
      <c r="IY166" s="33"/>
      <c r="IZ166" s="33"/>
      <c r="JA166" s="33"/>
      <c r="JB166" s="33"/>
      <c r="JC166" s="33"/>
      <c r="JD166" s="33"/>
      <c r="JE166" s="33"/>
      <c r="JF166" s="33"/>
      <c r="JG166" s="33"/>
      <c r="JH166" s="33"/>
      <c r="JI166" s="33"/>
      <c r="JJ166" s="33"/>
      <c r="JK166" s="33"/>
      <c r="JL166" s="33"/>
      <c r="JM166" s="33"/>
      <c r="JN166" s="33"/>
      <c r="JO166" s="33"/>
      <c r="JP166" s="33"/>
      <c r="JQ166" s="33"/>
      <c r="JR166" s="33"/>
      <c r="JS166" s="33"/>
      <c r="JT166" s="33"/>
      <c r="JU166" s="33"/>
      <c r="JV166" s="33"/>
      <c r="JW166" s="33"/>
      <c r="JX166" s="33"/>
      <c r="JY166" s="33"/>
      <c r="JZ166" s="33"/>
      <c r="KA166" s="33"/>
      <c r="KB166" s="33"/>
      <c r="KC166" s="33"/>
      <c r="KD166" s="33"/>
      <c r="KE166" s="33"/>
      <c r="KF166" s="33"/>
      <c r="KG166" s="33"/>
      <c r="KH166" s="33"/>
      <c r="KI166" s="33"/>
      <c r="KJ166" s="33"/>
      <c r="KK166" s="33"/>
      <c r="KL166" s="33"/>
      <c r="KM166" s="33"/>
      <c r="KN166" s="33"/>
      <c r="KO166" s="33"/>
      <c r="KP166" s="33"/>
      <c r="KQ166" s="33"/>
      <c r="KR166" s="33"/>
      <c r="KS166" s="33"/>
      <c r="KT166" s="33"/>
      <c r="KU166" s="33"/>
      <c r="KV166" s="33"/>
      <c r="KW166" s="33"/>
      <c r="KX166" s="33"/>
      <c r="KY166" s="33"/>
      <c r="KZ166" s="33"/>
      <c r="LA166" s="33"/>
      <c r="LB166" s="33"/>
      <c r="LC166" s="33"/>
      <c r="LD166" s="33"/>
      <c r="LE166" s="33"/>
      <c r="LF166" s="33"/>
      <c r="LG166" s="33"/>
      <c r="LH166" s="33"/>
      <c r="LI166" s="33"/>
      <c r="LJ166" s="33"/>
      <c r="LK166" s="33"/>
      <c r="LL166" s="33"/>
      <c r="LM166" s="33"/>
      <c r="LN166" s="33"/>
      <c r="LO166" s="33"/>
      <c r="LP166" s="33"/>
      <c r="LQ166" s="33"/>
      <c r="LR166" s="33"/>
      <c r="LS166" s="33"/>
      <c r="LT166" s="33"/>
      <c r="LU166" s="33"/>
      <c r="LV166" s="33"/>
      <c r="LW166" s="33"/>
      <c r="LX166" s="33"/>
      <c r="LY166" s="33"/>
      <c r="LZ166" s="33"/>
      <c r="MA166" s="33"/>
      <c r="MB166" s="33"/>
      <c r="MC166" s="33"/>
      <c r="MD166" s="33"/>
      <c r="ME166" s="33"/>
      <c r="MF166" s="33"/>
      <c r="MG166" s="33"/>
      <c r="MH166" s="33"/>
      <c r="MI166" s="33"/>
      <c r="MJ166" s="33"/>
      <c r="MK166" s="33"/>
      <c r="ML166" s="33"/>
      <c r="MM166" s="33"/>
      <c r="MN166" s="33"/>
      <c r="MO166" s="33"/>
      <c r="MP166" s="33"/>
      <c r="MQ166" s="33"/>
      <c r="MR166" s="33"/>
      <c r="MS166" s="33"/>
      <c r="MT166" s="33"/>
      <c r="MU166" s="33"/>
      <c r="MV166" s="33"/>
      <c r="MW166" s="33"/>
      <c r="MX166" s="33"/>
      <c r="MY166" s="33"/>
      <c r="MZ166" s="33"/>
      <c r="NA166" s="33"/>
      <c r="NB166" s="33"/>
      <c r="NC166" s="33"/>
      <c r="ND166" s="33"/>
      <c r="NE166" s="33"/>
      <c r="NF166" s="33"/>
      <c r="NG166" s="33"/>
      <c r="NH166" s="33"/>
      <c r="NI166" s="33"/>
      <c r="NJ166" s="33"/>
      <c r="NK166" s="33"/>
      <c r="NL166" s="33"/>
      <c r="NM166" s="33"/>
      <c r="NN166" s="33"/>
      <c r="NO166" s="33"/>
      <c r="NP166" s="33"/>
      <c r="NQ166" s="33"/>
      <c r="NR166" s="33"/>
      <c r="NS166" s="33"/>
      <c r="NT166" s="33"/>
      <c r="NU166" s="33"/>
      <c r="NV166" s="33"/>
      <c r="NW166" s="33"/>
      <c r="NX166" s="33"/>
      <c r="NY166" s="33"/>
      <c r="NZ166" s="33"/>
      <c r="OA166" s="33"/>
      <c r="OB166" s="33"/>
      <c r="OC166" s="33"/>
      <c r="OD166" s="33"/>
      <c r="OE166" s="33"/>
      <c r="OF166" s="33"/>
      <c r="OG166" s="33"/>
      <c r="OH166" s="33"/>
      <c r="OI166" s="33"/>
      <c r="OJ166" s="33"/>
      <c r="OK166" s="33"/>
      <c r="OL166" s="33"/>
      <c r="OM166" s="33"/>
      <c r="ON166" s="33"/>
      <c r="OO166" s="33"/>
      <c r="OP166" s="33"/>
      <c r="OQ166" s="33"/>
      <c r="OR166" s="33"/>
      <c r="OS166" s="33"/>
      <c r="OT166" s="33"/>
      <c r="OU166" s="33"/>
      <c r="OV166" s="33"/>
      <c r="OW166" s="33"/>
      <c r="OX166" s="33"/>
      <c r="OY166" s="33"/>
      <c r="OZ166" s="33"/>
      <c r="PA166" s="33"/>
      <c r="PB166" s="33"/>
      <c r="PC166" s="33"/>
      <c r="PD166" s="33"/>
      <c r="PE166" s="33"/>
      <c r="PF166" s="33"/>
      <c r="PG166" s="33"/>
      <c r="PH166" s="33"/>
      <c r="PI166" s="33"/>
      <c r="PJ166" s="33"/>
      <c r="PK166" s="33"/>
      <c r="PL166" s="33"/>
      <c r="PM166" s="33"/>
      <c r="PN166" s="33"/>
      <c r="PO166" s="33"/>
      <c r="PP166" s="33"/>
      <c r="PQ166" s="33"/>
      <c r="PR166" s="33"/>
      <c r="PS166" s="33"/>
      <c r="PT166" s="33"/>
      <c r="PU166" s="33"/>
      <c r="PV166" s="33"/>
      <c r="PW166" s="33"/>
      <c r="PX166" s="33"/>
      <c r="PY166" s="33"/>
      <c r="PZ166" s="33"/>
      <c r="QA166" s="33"/>
      <c r="QB166" s="33"/>
      <c r="QC166" s="33"/>
      <c r="QD166" s="33"/>
      <c r="QE166" s="33"/>
      <c r="QF166" s="33"/>
      <c r="QG166" s="33"/>
      <c r="QH166" s="33"/>
      <c r="QI166" s="33"/>
      <c r="QJ166" s="33"/>
      <c r="QK166" s="33"/>
      <c r="QL166" s="33"/>
      <c r="QM166" s="33"/>
      <c r="QN166" s="33"/>
      <c r="QO166" s="33"/>
      <c r="QP166" s="33"/>
      <c r="QQ166" s="33"/>
      <c r="QR166" s="33"/>
      <c r="QS166" s="33"/>
      <c r="QT166" s="33"/>
      <c r="QU166" s="33"/>
      <c r="QV166" s="33"/>
      <c r="QW166" s="33"/>
      <c r="QX166" s="33"/>
      <c r="QY166" s="33"/>
      <c r="QZ166" s="33"/>
      <c r="RA166" s="33"/>
      <c r="RB166" s="33"/>
      <c r="RC166" s="33"/>
      <c r="RD166" s="33"/>
      <c r="RE166" s="33"/>
      <c r="RF166" s="33"/>
      <c r="RG166" s="33"/>
      <c r="RH166" s="33"/>
      <c r="RI166" s="33"/>
      <c r="RJ166" s="33"/>
      <c r="RK166" s="33"/>
      <c r="RL166" s="33"/>
      <c r="RM166" s="33"/>
      <c r="RN166" s="33"/>
      <c r="RO166" s="33"/>
      <c r="RP166" s="33"/>
      <c r="RQ166" s="33"/>
      <c r="RR166" s="33"/>
      <c r="RS166" s="33"/>
      <c r="RT166" s="33"/>
      <c r="RU166" s="33"/>
      <c r="RV166" s="33"/>
      <c r="RW166" s="33"/>
      <c r="RX166" s="33"/>
      <c r="RY166" s="33"/>
      <c r="RZ166" s="33"/>
      <c r="SA166" s="33"/>
      <c r="SB166" s="33"/>
      <c r="SC166" s="33"/>
      <c r="SD166" s="33"/>
      <c r="SE166" s="33"/>
      <c r="SF166" s="33"/>
      <c r="SG166" s="33"/>
      <c r="SH166" s="33"/>
      <c r="SI166" s="33"/>
      <c r="SJ166" s="33"/>
      <c r="SK166" s="33"/>
      <c r="SL166" s="33"/>
      <c r="SM166" s="33"/>
      <c r="SN166" s="33"/>
      <c r="SO166" s="33"/>
      <c r="SP166" s="33"/>
      <c r="SQ166" s="33"/>
      <c r="SR166" s="33"/>
      <c r="SS166" s="33"/>
      <c r="ST166" s="33"/>
      <c r="SU166" s="33"/>
      <c r="SV166" s="33"/>
      <c r="SW166" s="33"/>
      <c r="SX166" s="33"/>
      <c r="SY166" s="33"/>
      <c r="SZ166" s="33"/>
      <c r="TA166" s="33"/>
      <c r="TB166" s="33"/>
      <c r="TC166" s="33"/>
      <c r="TD166" s="33"/>
      <c r="TE166" s="33"/>
      <c r="TF166" s="33"/>
      <c r="TG166" s="33"/>
      <c r="TH166" s="33"/>
      <c r="TI166" s="33"/>
      <c r="TJ166" s="33"/>
      <c r="TK166" s="33"/>
      <c r="TL166" s="33"/>
      <c r="TM166" s="33"/>
      <c r="TN166" s="33"/>
      <c r="TO166" s="33"/>
      <c r="TP166" s="33"/>
      <c r="TQ166" s="33"/>
      <c r="TR166" s="33"/>
      <c r="TS166" s="33"/>
      <c r="TT166" s="33"/>
      <c r="TU166" s="33"/>
      <c r="TV166" s="33"/>
      <c r="TW166" s="33"/>
      <c r="TX166" s="33"/>
      <c r="TY166" s="33"/>
      <c r="TZ166" s="33"/>
      <c r="UA166" s="33"/>
      <c r="UB166" s="33"/>
      <c r="UC166" s="33"/>
      <c r="UD166" s="33"/>
      <c r="UE166" s="33"/>
      <c r="UF166" s="33"/>
      <c r="UG166" s="33"/>
      <c r="UH166" s="33"/>
      <c r="UI166" s="33"/>
      <c r="UJ166" s="33"/>
      <c r="UK166" s="33"/>
      <c r="UL166" s="33"/>
      <c r="UM166" s="33"/>
      <c r="UN166" s="33"/>
      <c r="UO166" s="33"/>
      <c r="UP166" s="33"/>
      <c r="UQ166" s="33"/>
      <c r="UR166" s="33"/>
      <c r="US166" s="33"/>
      <c r="UT166" s="33"/>
      <c r="UU166" s="33"/>
      <c r="UV166" s="33"/>
      <c r="UW166" s="33"/>
      <c r="UX166" s="33"/>
      <c r="UY166" s="33"/>
      <c r="UZ166" s="33"/>
      <c r="VA166" s="33"/>
      <c r="VB166" s="33"/>
      <c r="VC166" s="33"/>
      <c r="VD166" s="33"/>
      <c r="VE166" s="33"/>
      <c r="VF166" s="33"/>
      <c r="VG166" s="33"/>
      <c r="VH166" s="33"/>
      <c r="VI166" s="33"/>
      <c r="VJ166" s="33"/>
      <c r="VK166" s="33"/>
      <c r="VL166" s="33"/>
      <c r="VM166" s="33"/>
      <c r="VN166" s="33"/>
      <c r="VO166" s="33"/>
      <c r="VP166" s="33"/>
      <c r="VQ166" s="33"/>
      <c r="VR166" s="33"/>
      <c r="VS166" s="33"/>
      <c r="VT166" s="33"/>
      <c r="VU166" s="33"/>
      <c r="VV166" s="33"/>
      <c r="VW166" s="33"/>
      <c r="VX166" s="33"/>
      <c r="VY166" s="33"/>
      <c r="VZ166" s="33"/>
      <c r="WA166" s="33"/>
      <c r="WB166" s="33"/>
      <c r="WC166" s="33"/>
      <c r="WD166" s="33"/>
      <c r="WE166" s="33"/>
      <c r="WF166" s="33"/>
      <c r="WG166" s="33"/>
      <c r="WH166" s="33"/>
      <c r="WI166" s="33"/>
      <c r="WJ166" s="33"/>
      <c r="WK166" s="33"/>
      <c r="WL166" s="33"/>
      <c r="WM166" s="33"/>
      <c r="WN166" s="33"/>
      <c r="WO166" s="33"/>
      <c r="WP166" s="33"/>
      <c r="WQ166" s="33"/>
      <c r="WR166" s="33"/>
      <c r="WS166" s="33"/>
      <c r="WT166" s="33"/>
      <c r="WU166" s="33"/>
      <c r="WV166" s="33"/>
      <c r="WW166" s="33"/>
      <c r="WX166" s="33"/>
      <c r="WY166" s="33"/>
      <c r="WZ166" s="33"/>
      <c r="XA166" s="33"/>
      <c r="XB166" s="33"/>
      <c r="XC166" s="33"/>
      <c r="XD166" s="33"/>
      <c r="XE166" s="33"/>
      <c r="XF166" s="33"/>
      <c r="XG166" s="33"/>
    </row>
    <row r="167" spans="1:631" s="10" customFormat="1" x14ac:dyDescent="0.25">
      <c r="A167" s="102" t="s">
        <v>154</v>
      </c>
      <c r="B167" s="102" t="s">
        <v>261</v>
      </c>
      <c r="C167" s="102" t="s">
        <v>202</v>
      </c>
      <c r="D167" s="148">
        <v>43110</v>
      </c>
      <c r="E167" s="94">
        <v>300</v>
      </c>
      <c r="F167" s="92">
        <v>24</v>
      </c>
      <c r="G167" s="92">
        <v>22</v>
      </c>
      <c r="H167" s="92">
        <v>26</v>
      </c>
      <c r="I167" s="92">
        <f t="shared" si="8"/>
        <v>24</v>
      </c>
      <c r="J167" s="93">
        <f t="shared" si="7"/>
        <v>7200</v>
      </c>
      <c r="K167" s="70">
        <v>25</v>
      </c>
      <c r="L167" s="35">
        <v>10</v>
      </c>
      <c r="M167" s="35">
        <v>25</v>
      </c>
      <c r="N167" s="35">
        <v>40</v>
      </c>
      <c r="O167" s="35">
        <v>0</v>
      </c>
      <c r="P167" s="70">
        <v>10</v>
      </c>
      <c r="Q167" s="35">
        <v>0</v>
      </c>
      <c r="R167" s="35">
        <v>10</v>
      </c>
      <c r="S167" s="35">
        <v>80</v>
      </c>
      <c r="T167" s="80">
        <v>30</v>
      </c>
      <c r="U167" s="77">
        <v>50</v>
      </c>
      <c r="V167" s="77">
        <v>0</v>
      </c>
      <c r="W167" s="81">
        <v>20</v>
      </c>
      <c r="X167" s="50">
        <v>5</v>
      </c>
      <c r="Y167" s="65" t="s">
        <v>264</v>
      </c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  <c r="FT167" s="33"/>
      <c r="FU167" s="33"/>
      <c r="FV167" s="33"/>
      <c r="FW167" s="33"/>
      <c r="FX167" s="33"/>
      <c r="FY167" s="33"/>
      <c r="FZ167" s="33"/>
      <c r="GA167" s="33"/>
      <c r="GB167" s="33"/>
      <c r="GC167" s="33"/>
      <c r="GD167" s="33"/>
      <c r="GE167" s="33"/>
      <c r="GF167" s="33"/>
      <c r="GG167" s="33"/>
      <c r="GH167" s="33"/>
      <c r="GI167" s="33"/>
      <c r="GJ167" s="33"/>
      <c r="GK167" s="33"/>
      <c r="GL167" s="33"/>
      <c r="GM167" s="33"/>
      <c r="GN167" s="33"/>
      <c r="GO167" s="33"/>
      <c r="GP167" s="33"/>
      <c r="GQ167" s="33"/>
      <c r="GR167" s="33"/>
      <c r="GS167" s="33"/>
      <c r="GT167" s="33"/>
      <c r="GU167" s="33"/>
      <c r="GV167" s="33"/>
      <c r="GW167" s="33"/>
      <c r="GX167" s="33"/>
      <c r="GY167" s="33"/>
      <c r="GZ167" s="33"/>
      <c r="HA167" s="33"/>
      <c r="HB167" s="33"/>
      <c r="HC167" s="33"/>
      <c r="HD167" s="33"/>
      <c r="HE167" s="33"/>
      <c r="HF167" s="33"/>
      <c r="HG167" s="33"/>
      <c r="HH167" s="33"/>
      <c r="HI167" s="33"/>
      <c r="HJ167" s="33"/>
      <c r="HK167" s="33"/>
      <c r="HL167" s="33"/>
      <c r="HM167" s="33"/>
      <c r="HN167" s="33"/>
      <c r="HO167" s="33"/>
      <c r="HP167" s="33"/>
      <c r="HQ167" s="33"/>
      <c r="HR167" s="33"/>
      <c r="HS167" s="33"/>
      <c r="HT167" s="33"/>
      <c r="HU167" s="33"/>
      <c r="HV167" s="33"/>
      <c r="HW167" s="33"/>
      <c r="HX167" s="33"/>
      <c r="HY167" s="33"/>
      <c r="HZ167" s="33"/>
      <c r="IA167" s="33"/>
      <c r="IB167" s="33"/>
      <c r="IC167" s="33"/>
      <c r="ID167" s="33"/>
      <c r="IE167" s="33"/>
      <c r="IF167" s="33"/>
      <c r="IG167" s="33"/>
      <c r="IH167" s="33"/>
      <c r="II167" s="33"/>
      <c r="IJ167" s="33"/>
      <c r="IK167" s="33"/>
      <c r="IL167" s="33"/>
      <c r="IM167" s="33"/>
      <c r="IN167" s="33"/>
      <c r="IO167" s="33"/>
      <c r="IP167" s="33"/>
      <c r="IQ167" s="33"/>
      <c r="IR167" s="33"/>
      <c r="IS167" s="33"/>
      <c r="IT167" s="33"/>
      <c r="IU167" s="33"/>
      <c r="IV167" s="33"/>
      <c r="IW167" s="33"/>
      <c r="IX167" s="33"/>
      <c r="IY167" s="33"/>
      <c r="IZ167" s="33"/>
      <c r="JA167" s="33"/>
      <c r="JB167" s="33"/>
      <c r="JC167" s="33"/>
      <c r="JD167" s="33"/>
      <c r="JE167" s="33"/>
      <c r="JF167" s="33"/>
      <c r="JG167" s="33"/>
      <c r="JH167" s="33"/>
      <c r="JI167" s="33"/>
      <c r="JJ167" s="33"/>
      <c r="JK167" s="33"/>
      <c r="JL167" s="33"/>
      <c r="JM167" s="33"/>
      <c r="JN167" s="33"/>
      <c r="JO167" s="33"/>
      <c r="JP167" s="33"/>
      <c r="JQ167" s="33"/>
      <c r="JR167" s="33"/>
      <c r="JS167" s="33"/>
      <c r="JT167" s="33"/>
      <c r="JU167" s="33"/>
      <c r="JV167" s="33"/>
      <c r="JW167" s="33"/>
      <c r="JX167" s="33"/>
      <c r="JY167" s="33"/>
      <c r="JZ167" s="33"/>
      <c r="KA167" s="33"/>
      <c r="KB167" s="33"/>
      <c r="KC167" s="33"/>
      <c r="KD167" s="33"/>
      <c r="KE167" s="33"/>
      <c r="KF167" s="33"/>
      <c r="KG167" s="33"/>
      <c r="KH167" s="33"/>
      <c r="KI167" s="33"/>
      <c r="KJ167" s="33"/>
      <c r="KK167" s="33"/>
      <c r="KL167" s="33"/>
      <c r="KM167" s="33"/>
      <c r="KN167" s="33"/>
      <c r="KO167" s="33"/>
      <c r="KP167" s="33"/>
      <c r="KQ167" s="33"/>
      <c r="KR167" s="33"/>
      <c r="KS167" s="33"/>
      <c r="KT167" s="33"/>
      <c r="KU167" s="33"/>
      <c r="KV167" s="33"/>
      <c r="KW167" s="33"/>
      <c r="KX167" s="33"/>
      <c r="KY167" s="33"/>
      <c r="KZ167" s="33"/>
      <c r="LA167" s="33"/>
      <c r="LB167" s="33"/>
      <c r="LC167" s="33"/>
      <c r="LD167" s="33"/>
      <c r="LE167" s="33"/>
      <c r="LF167" s="33"/>
      <c r="LG167" s="33"/>
      <c r="LH167" s="33"/>
      <c r="LI167" s="33"/>
      <c r="LJ167" s="33"/>
      <c r="LK167" s="33"/>
      <c r="LL167" s="33"/>
      <c r="LM167" s="33"/>
      <c r="LN167" s="33"/>
      <c r="LO167" s="33"/>
      <c r="LP167" s="33"/>
      <c r="LQ167" s="33"/>
      <c r="LR167" s="33"/>
      <c r="LS167" s="33"/>
      <c r="LT167" s="33"/>
      <c r="LU167" s="33"/>
      <c r="LV167" s="33"/>
      <c r="LW167" s="33"/>
      <c r="LX167" s="33"/>
      <c r="LY167" s="33"/>
      <c r="LZ167" s="33"/>
      <c r="MA167" s="33"/>
      <c r="MB167" s="33"/>
      <c r="MC167" s="33"/>
      <c r="MD167" s="33"/>
      <c r="ME167" s="33"/>
      <c r="MF167" s="33"/>
      <c r="MG167" s="33"/>
      <c r="MH167" s="33"/>
      <c r="MI167" s="33"/>
      <c r="MJ167" s="33"/>
      <c r="MK167" s="33"/>
      <c r="ML167" s="33"/>
      <c r="MM167" s="33"/>
      <c r="MN167" s="33"/>
      <c r="MO167" s="33"/>
      <c r="MP167" s="33"/>
      <c r="MQ167" s="33"/>
      <c r="MR167" s="33"/>
      <c r="MS167" s="33"/>
      <c r="MT167" s="33"/>
      <c r="MU167" s="33"/>
      <c r="MV167" s="33"/>
      <c r="MW167" s="33"/>
      <c r="MX167" s="33"/>
      <c r="MY167" s="33"/>
      <c r="MZ167" s="33"/>
      <c r="NA167" s="33"/>
      <c r="NB167" s="33"/>
      <c r="NC167" s="33"/>
      <c r="ND167" s="33"/>
      <c r="NE167" s="33"/>
      <c r="NF167" s="33"/>
      <c r="NG167" s="33"/>
      <c r="NH167" s="33"/>
      <c r="NI167" s="33"/>
      <c r="NJ167" s="33"/>
      <c r="NK167" s="33"/>
      <c r="NL167" s="33"/>
      <c r="NM167" s="33"/>
      <c r="NN167" s="33"/>
      <c r="NO167" s="33"/>
      <c r="NP167" s="33"/>
      <c r="NQ167" s="33"/>
      <c r="NR167" s="33"/>
      <c r="NS167" s="33"/>
      <c r="NT167" s="33"/>
      <c r="NU167" s="33"/>
      <c r="NV167" s="33"/>
      <c r="NW167" s="33"/>
      <c r="NX167" s="33"/>
      <c r="NY167" s="33"/>
      <c r="NZ167" s="33"/>
      <c r="OA167" s="33"/>
      <c r="OB167" s="33"/>
      <c r="OC167" s="33"/>
      <c r="OD167" s="33"/>
      <c r="OE167" s="33"/>
      <c r="OF167" s="33"/>
      <c r="OG167" s="33"/>
      <c r="OH167" s="33"/>
      <c r="OI167" s="33"/>
      <c r="OJ167" s="33"/>
      <c r="OK167" s="33"/>
      <c r="OL167" s="33"/>
      <c r="OM167" s="33"/>
      <c r="ON167" s="33"/>
      <c r="OO167" s="33"/>
      <c r="OP167" s="33"/>
      <c r="OQ167" s="33"/>
      <c r="OR167" s="33"/>
      <c r="OS167" s="33"/>
      <c r="OT167" s="33"/>
      <c r="OU167" s="33"/>
      <c r="OV167" s="33"/>
      <c r="OW167" s="33"/>
      <c r="OX167" s="33"/>
      <c r="OY167" s="33"/>
      <c r="OZ167" s="33"/>
      <c r="PA167" s="33"/>
      <c r="PB167" s="33"/>
      <c r="PC167" s="33"/>
      <c r="PD167" s="33"/>
      <c r="PE167" s="33"/>
      <c r="PF167" s="33"/>
      <c r="PG167" s="33"/>
      <c r="PH167" s="33"/>
      <c r="PI167" s="33"/>
      <c r="PJ167" s="33"/>
      <c r="PK167" s="33"/>
      <c r="PL167" s="33"/>
      <c r="PM167" s="33"/>
      <c r="PN167" s="33"/>
      <c r="PO167" s="33"/>
      <c r="PP167" s="33"/>
      <c r="PQ167" s="33"/>
      <c r="PR167" s="33"/>
      <c r="PS167" s="33"/>
      <c r="PT167" s="33"/>
      <c r="PU167" s="33"/>
      <c r="PV167" s="33"/>
      <c r="PW167" s="33"/>
      <c r="PX167" s="33"/>
      <c r="PY167" s="33"/>
      <c r="PZ167" s="33"/>
      <c r="QA167" s="33"/>
      <c r="QB167" s="33"/>
      <c r="QC167" s="33"/>
      <c r="QD167" s="33"/>
      <c r="QE167" s="33"/>
      <c r="QF167" s="33"/>
      <c r="QG167" s="33"/>
      <c r="QH167" s="33"/>
      <c r="QI167" s="33"/>
      <c r="QJ167" s="33"/>
      <c r="QK167" s="33"/>
      <c r="QL167" s="33"/>
      <c r="QM167" s="33"/>
      <c r="QN167" s="33"/>
      <c r="QO167" s="33"/>
      <c r="QP167" s="33"/>
      <c r="QQ167" s="33"/>
      <c r="QR167" s="33"/>
      <c r="QS167" s="33"/>
      <c r="QT167" s="33"/>
      <c r="QU167" s="33"/>
      <c r="QV167" s="33"/>
      <c r="QW167" s="33"/>
      <c r="QX167" s="33"/>
      <c r="QY167" s="33"/>
      <c r="QZ167" s="33"/>
      <c r="RA167" s="33"/>
      <c r="RB167" s="33"/>
      <c r="RC167" s="33"/>
      <c r="RD167" s="33"/>
      <c r="RE167" s="33"/>
      <c r="RF167" s="33"/>
      <c r="RG167" s="33"/>
      <c r="RH167" s="33"/>
      <c r="RI167" s="33"/>
      <c r="RJ167" s="33"/>
      <c r="RK167" s="33"/>
      <c r="RL167" s="33"/>
      <c r="RM167" s="33"/>
      <c r="RN167" s="33"/>
      <c r="RO167" s="33"/>
      <c r="RP167" s="33"/>
      <c r="RQ167" s="33"/>
      <c r="RR167" s="33"/>
      <c r="RS167" s="33"/>
      <c r="RT167" s="33"/>
      <c r="RU167" s="33"/>
      <c r="RV167" s="33"/>
      <c r="RW167" s="33"/>
      <c r="RX167" s="33"/>
      <c r="RY167" s="33"/>
      <c r="RZ167" s="33"/>
      <c r="SA167" s="33"/>
      <c r="SB167" s="33"/>
      <c r="SC167" s="33"/>
      <c r="SD167" s="33"/>
      <c r="SE167" s="33"/>
      <c r="SF167" s="33"/>
      <c r="SG167" s="33"/>
      <c r="SH167" s="33"/>
      <c r="SI167" s="33"/>
      <c r="SJ167" s="33"/>
      <c r="SK167" s="33"/>
      <c r="SL167" s="33"/>
      <c r="SM167" s="33"/>
      <c r="SN167" s="33"/>
      <c r="SO167" s="33"/>
      <c r="SP167" s="33"/>
      <c r="SQ167" s="33"/>
      <c r="SR167" s="33"/>
      <c r="SS167" s="33"/>
      <c r="ST167" s="33"/>
      <c r="SU167" s="33"/>
      <c r="SV167" s="33"/>
      <c r="SW167" s="33"/>
      <c r="SX167" s="33"/>
      <c r="SY167" s="33"/>
      <c r="SZ167" s="33"/>
      <c r="TA167" s="33"/>
      <c r="TB167" s="33"/>
      <c r="TC167" s="33"/>
      <c r="TD167" s="33"/>
      <c r="TE167" s="33"/>
      <c r="TF167" s="33"/>
      <c r="TG167" s="33"/>
      <c r="TH167" s="33"/>
      <c r="TI167" s="33"/>
      <c r="TJ167" s="33"/>
      <c r="TK167" s="33"/>
      <c r="TL167" s="33"/>
      <c r="TM167" s="33"/>
      <c r="TN167" s="33"/>
      <c r="TO167" s="33"/>
      <c r="TP167" s="33"/>
      <c r="TQ167" s="33"/>
      <c r="TR167" s="33"/>
      <c r="TS167" s="33"/>
      <c r="TT167" s="33"/>
      <c r="TU167" s="33"/>
      <c r="TV167" s="33"/>
      <c r="TW167" s="33"/>
      <c r="TX167" s="33"/>
      <c r="TY167" s="33"/>
      <c r="TZ167" s="33"/>
      <c r="UA167" s="33"/>
      <c r="UB167" s="33"/>
      <c r="UC167" s="33"/>
      <c r="UD167" s="33"/>
      <c r="UE167" s="33"/>
      <c r="UF167" s="33"/>
      <c r="UG167" s="33"/>
      <c r="UH167" s="33"/>
      <c r="UI167" s="33"/>
      <c r="UJ167" s="33"/>
      <c r="UK167" s="33"/>
      <c r="UL167" s="33"/>
      <c r="UM167" s="33"/>
      <c r="UN167" s="33"/>
      <c r="UO167" s="33"/>
      <c r="UP167" s="33"/>
      <c r="UQ167" s="33"/>
      <c r="UR167" s="33"/>
      <c r="US167" s="33"/>
      <c r="UT167" s="33"/>
      <c r="UU167" s="33"/>
      <c r="UV167" s="33"/>
      <c r="UW167" s="33"/>
      <c r="UX167" s="33"/>
      <c r="UY167" s="33"/>
      <c r="UZ167" s="33"/>
      <c r="VA167" s="33"/>
      <c r="VB167" s="33"/>
      <c r="VC167" s="33"/>
      <c r="VD167" s="33"/>
      <c r="VE167" s="33"/>
      <c r="VF167" s="33"/>
      <c r="VG167" s="33"/>
      <c r="VH167" s="33"/>
      <c r="VI167" s="33"/>
      <c r="VJ167" s="33"/>
      <c r="VK167" s="33"/>
      <c r="VL167" s="33"/>
      <c r="VM167" s="33"/>
      <c r="VN167" s="33"/>
      <c r="VO167" s="33"/>
      <c r="VP167" s="33"/>
      <c r="VQ167" s="33"/>
      <c r="VR167" s="33"/>
      <c r="VS167" s="33"/>
      <c r="VT167" s="33"/>
      <c r="VU167" s="33"/>
      <c r="VV167" s="33"/>
      <c r="VW167" s="33"/>
      <c r="VX167" s="33"/>
      <c r="VY167" s="33"/>
      <c r="VZ167" s="33"/>
      <c r="WA167" s="33"/>
      <c r="WB167" s="33"/>
      <c r="WC167" s="33"/>
      <c r="WD167" s="33"/>
      <c r="WE167" s="33"/>
      <c r="WF167" s="33"/>
      <c r="WG167" s="33"/>
      <c r="WH167" s="33"/>
      <c r="WI167" s="33"/>
      <c r="WJ167" s="33"/>
      <c r="WK167" s="33"/>
      <c r="WL167" s="33"/>
      <c r="WM167" s="33"/>
      <c r="WN167" s="33"/>
      <c r="WO167" s="33"/>
      <c r="WP167" s="33"/>
      <c r="WQ167" s="33"/>
      <c r="WR167" s="33"/>
      <c r="WS167" s="33"/>
      <c r="WT167" s="33"/>
      <c r="WU167" s="33"/>
      <c r="WV167" s="33"/>
      <c r="WW167" s="33"/>
      <c r="WX167" s="33"/>
      <c r="WY167" s="33"/>
      <c r="WZ167" s="33"/>
      <c r="XA167" s="33"/>
      <c r="XB167" s="33"/>
      <c r="XC167" s="33"/>
      <c r="XD167" s="33"/>
      <c r="XE167" s="33"/>
      <c r="XF167" s="33"/>
      <c r="XG167" s="33"/>
    </row>
    <row r="168" spans="1:631" s="10" customFormat="1" x14ac:dyDescent="0.25">
      <c r="A168" s="102" t="s">
        <v>154</v>
      </c>
      <c r="B168" s="102" t="s">
        <v>261</v>
      </c>
      <c r="C168" s="102" t="s">
        <v>663</v>
      </c>
      <c r="D168" s="148">
        <v>43157</v>
      </c>
      <c r="E168" s="94">
        <v>300</v>
      </c>
      <c r="F168" s="92">
        <v>43</v>
      </c>
      <c r="G168" s="92">
        <v>38</v>
      </c>
      <c r="H168" s="92">
        <v>39</v>
      </c>
      <c r="I168" s="92">
        <f t="shared" si="8"/>
        <v>40</v>
      </c>
      <c r="J168" s="93">
        <f t="shared" si="7"/>
        <v>12000</v>
      </c>
      <c r="K168" s="70">
        <v>30</v>
      </c>
      <c r="L168" s="35">
        <v>10</v>
      </c>
      <c r="M168" s="35">
        <v>0</v>
      </c>
      <c r="N168" s="35">
        <v>60</v>
      </c>
      <c r="O168" s="35">
        <v>0</v>
      </c>
      <c r="P168" s="70">
        <v>0</v>
      </c>
      <c r="Q168" s="35">
        <v>10</v>
      </c>
      <c r="R168" s="35">
        <v>40</v>
      </c>
      <c r="S168" s="35">
        <v>50</v>
      </c>
      <c r="T168" s="80">
        <v>100</v>
      </c>
      <c r="U168" s="77">
        <v>0</v>
      </c>
      <c r="V168" s="77">
        <v>0</v>
      </c>
      <c r="W168" s="81">
        <v>0</v>
      </c>
      <c r="X168" s="50">
        <v>5</v>
      </c>
      <c r="Y168" s="65" t="s">
        <v>264</v>
      </c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33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  <c r="HU168" s="33"/>
      <c r="HV168" s="33"/>
      <c r="HW168" s="33"/>
      <c r="HX168" s="33"/>
      <c r="HY168" s="33"/>
      <c r="HZ168" s="33"/>
      <c r="IA168" s="33"/>
      <c r="IB168" s="33"/>
      <c r="IC168" s="33"/>
      <c r="ID168" s="33"/>
      <c r="IE168" s="33"/>
      <c r="IF168" s="33"/>
      <c r="IG168" s="33"/>
      <c r="IH168" s="33"/>
      <c r="II168" s="33"/>
      <c r="IJ168" s="33"/>
      <c r="IK168" s="33"/>
      <c r="IL168" s="33"/>
      <c r="IM168" s="33"/>
      <c r="IN168" s="33"/>
      <c r="IO168" s="33"/>
      <c r="IP168" s="33"/>
      <c r="IQ168" s="33"/>
      <c r="IR168" s="33"/>
      <c r="IS168" s="33"/>
      <c r="IT168" s="33"/>
      <c r="IU168" s="33"/>
      <c r="IV168" s="33"/>
      <c r="IW168" s="33"/>
      <c r="IX168" s="33"/>
      <c r="IY168" s="33"/>
      <c r="IZ168" s="33"/>
      <c r="JA168" s="33"/>
      <c r="JB168" s="33"/>
      <c r="JC168" s="33"/>
      <c r="JD168" s="33"/>
      <c r="JE168" s="33"/>
      <c r="JF168" s="33"/>
      <c r="JG168" s="33"/>
      <c r="JH168" s="33"/>
      <c r="JI168" s="33"/>
      <c r="JJ168" s="33"/>
      <c r="JK168" s="33"/>
      <c r="JL168" s="33"/>
      <c r="JM168" s="33"/>
      <c r="JN168" s="33"/>
      <c r="JO168" s="33"/>
      <c r="JP168" s="33"/>
      <c r="JQ168" s="33"/>
      <c r="JR168" s="33"/>
      <c r="JS168" s="33"/>
      <c r="JT168" s="33"/>
      <c r="JU168" s="33"/>
      <c r="JV168" s="33"/>
      <c r="JW168" s="33"/>
      <c r="JX168" s="33"/>
      <c r="JY168" s="33"/>
      <c r="JZ168" s="33"/>
      <c r="KA168" s="33"/>
      <c r="KB168" s="33"/>
      <c r="KC168" s="33"/>
      <c r="KD168" s="33"/>
      <c r="KE168" s="33"/>
      <c r="KF168" s="33"/>
      <c r="KG168" s="33"/>
      <c r="KH168" s="33"/>
      <c r="KI168" s="33"/>
      <c r="KJ168" s="33"/>
      <c r="KK168" s="33"/>
      <c r="KL168" s="33"/>
      <c r="KM168" s="33"/>
      <c r="KN168" s="33"/>
      <c r="KO168" s="33"/>
      <c r="KP168" s="33"/>
      <c r="KQ168" s="33"/>
      <c r="KR168" s="33"/>
      <c r="KS168" s="33"/>
      <c r="KT168" s="33"/>
      <c r="KU168" s="33"/>
      <c r="KV168" s="33"/>
      <c r="KW168" s="33"/>
      <c r="KX168" s="33"/>
      <c r="KY168" s="33"/>
      <c r="KZ168" s="33"/>
      <c r="LA168" s="33"/>
      <c r="LB168" s="33"/>
      <c r="LC168" s="33"/>
      <c r="LD168" s="33"/>
      <c r="LE168" s="33"/>
      <c r="LF168" s="33"/>
      <c r="LG168" s="33"/>
      <c r="LH168" s="33"/>
      <c r="LI168" s="33"/>
      <c r="LJ168" s="33"/>
      <c r="LK168" s="33"/>
      <c r="LL168" s="33"/>
      <c r="LM168" s="33"/>
      <c r="LN168" s="33"/>
      <c r="LO168" s="33"/>
      <c r="LP168" s="33"/>
      <c r="LQ168" s="33"/>
      <c r="LR168" s="33"/>
      <c r="LS168" s="33"/>
      <c r="LT168" s="33"/>
      <c r="LU168" s="33"/>
      <c r="LV168" s="33"/>
      <c r="LW168" s="33"/>
      <c r="LX168" s="33"/>
      <c r="LY168" s="33"/>
      <c r="LZ168" s="33"/>
      <c r="MA168" s="33"/>
      <c r="MB168" s="33"/>
      <c r="MC168" s="33"/>
      <c r="MD168" s="33"/>
      <c r="ME168" s="33"/>
      <c r="MF168" s="33"/>
      <c r="MG168" s="33"/>
      <c r="MH168" s="33"/>
      <c r="MI168" s="33"/>
      <c r="MJ168" s="33"/>
      <c r="MK168" s="33"/>
      <c r="ML168" s="33"/>
      <c r="MM168" s="33"/>
      <c r="MN168" s="33"/>
      <c r="MO168" s="33"/>
      <c r="MP168" s="33"/>
      <c r="MQ168" s="33"/>
      <c r="MR168" s="33"/>
      <c r="MS168" s="33"/>
      <c r="MT168" s="33"/>
      <c r="MU168" s="33"/>
      <c r="MV168" s="33"/>
      <c r="MW168" s="33"/>
      <c r="MX168" s="33"/>
      <c r="MY168" s="33"/>
      <c r="MZ168" s="33"/>
      <c r="NA168" s="33"/>
      <c r="NB168" s="33"/>
      <c r="NC168" s="33"/>
      <c r="ND168" s="33"/>
      <c r="NE168" s="33"/>
      <c r="NF168" s="33"/>
      <c r="NG168" s="33"/>
      <c r="NH168" s="33"/>
      <c r="NI168" s="33"/>
      <c r="NJ168" s="33"/>
      <c r="NK168" s="33"/>
      <c r="NL168" s="33"/>
      <c r="NM168" s="33"/>
      <c r="NN168" s="33"/>
      <c r="NO168" s="33"/>
      <c r="NP168" s="33"/>
      <c r="NQ168" s="33"/>
      <c r="NR168" s="33"/>
      <c r="NS168" s="33"/>
      <c r="NT168" s="33"/>
      <c r="NU168" s="33"/>
      <c r="NV168" s="33"/>
      <c r="NW168" s="33"/>
      <c r="NX168" s="33"/>
      <c r="NY168" s="33"/>
      <c r="NZ168" s="33"/>
      <c r="OA168" s="33"/>
      <c r="OB168" s="33"/>
      <c r="OC168" s="33"/>
      <c r="OD168" s="33"/>
      <c r="OE168" s="33"/>
      <c r="OF168" s="33"/>
      <c r="OG168" s="33"/>
      <c r="OH168" s="33"/>
      <c r="OI168" s="33"/>
      <c r="OJ168" s="33"/>
      <c r="OK168" s="33"/>
      <c r="OL168" s="33"/>
      <c r="OM168" s="33"/>
      <c r="ON168" s="33"/>
      <c r="OO168" s="33"/>
      <c r="OP168" s="33"/>
      <c r="OQ168" s="33"/>
      <c r="OR168" s="33"/>
      <c r="OS168" s="33"/>
      <c r="OT168" s="33"/>
      <c r="OU168" s="33"/>
      <c r="OV168" s="33"/>
      <c r="OW168" s="33"/>
      <c r="OX168" s="33"/>
      <c r="OY168" s="33"/>
      <c r="OZ168" s="33"/>
      <c r="PA168" s="33"/>
      <c r="PB168" s="33"/>
      <c r="PC168" s="33"/>
      <c r="PD168" s="33"/>
      <c r="PE168" s="33"/>
      <c r="PF168" s="33"/>
      <c r="PG168" s="33"/>
      <c r="PH168" s="33"/>
      <c r="PI168" s="33"/>
      <c r="PJ168" s="33"/>
      <c r="PK168" s="33"/>
      <c r="PL168" s="33"/>
      <c r="PM168" s="33"/>
      <c r="PN168" s="33"/>
      <c r="PO168" s="33"/>
      <c r="PP168" s="33"/>
      <c r="PQ168" s="33"/>
      <c r="PR168" s="33"/>
      <c r="PS168" s="33"/>
      <c r="PT168" s="33"/>
      <c r="PU168" s="33"/>
      <c r="PV168" s="33"/>
      <c r="PW168" s="33"/>
      <c r="PX168" s="33"/>
      <c r="PY168" s="33"/>
      <c r="PZ168" s="33"/>
      <c r="QA168" s="33"/>
      <c r="QB168" s="33"/>
      <c r="QC168" s="33"/>
      <c r="QD168" s="33"/>
      <c r="QE168" s="33"/>
      <c r="QF168" s="33"/>
      <c r="QG168" s="33"/>
      <c r="QH168" s="33"/>
      <c r="QI168" s="33"/>
      <c r="QJ168" s="33"/>
      <c r="QK168" s="33"/>
      <c r="QL168" s="33"/>
      <c r="QM168" s="33"/>
      <c r="QN168" s="33"/>
      <c r="QO168" s="33"/>
      <c r="QP168" s="33"/>
      <c r="QQ168" s="33"/>
      <c r="QR168" s="33"/>
      <c r="QS168" s="33"/>
      <c r="QT168" s="33"/>
      <c r="QU168" s="33"/>
      <c r="QV168" s="33"/>
      <c r="QW168" s="33"/>
      <c r="QX168" s="33"/>
      <c r="QY168" s="33"/>
      <c r="QZ168" s="33"/>
      <c r="RA168" s="33"/>
      <c r="RB168" s="33"/>
      <c r="RC168" s="33"/>
      <c r="RD168" s="33"/>
      <c r="RE168" s="33"/>
      <c r="RF168" s="33"/>
      <c r="RG168" s="33"/>
      <c r="RH168" s="33"/>
      <c r="RI168" s="33"/>
      <c r="RJ168" s="33"/>
      <c r="RK168" s="33"/>
      <c r="RL168" s="33"/>
      <c r="RM168" s="33"/>
      <c r="RN168" s="33"/>
      <c r="RO168" s="33"/>
      <c r="RP168" s="33"/>
      <c r="RQ168" s="33"/>
      <c r="RR168" s="33"/>
      <c r="RS168" s="33"/>
      <c r="RT168" s="33"/>
      <c r="RU168" s="33"/>
      <c r="RV168" s="33"/>
      <c r="RW168" s="33"/>
      <c r="RX168" s="33"/>
      <c r="RY168" s="33"/>
      <c r="RZ168" s="33"/>
      <c r="SA168" s="33"/>
      <c r="SB168" s="33"/>
      <c r="SC168" s="33"/>
      <c r="SD168" s="33"/>
      <c r="SE168" s="33"/>
      <c r="SF168" s="33"/>
      <c r="SG168" s="33"/>
      <c r="SH168" s="33"/>
      <c r="SI168" s="33"/>
      <c r="SJ168" s="33"/>
      <c r="SK168" s="33"/>
      <c r="SL168" s="33"/>
      <c r="SM168" s="33"/>
      <c r="SN168" s="33"/>
      <c r="SO168" s="33"/>
      <c r="SP168" s="33"/>
      <c r="SQ168" s="33"/>
      <c r="SR168" s="33"/>
      <c r="SS168" s="33"/>
      <c r="ST168" s="33"/>
      <c r="SU168" s="33"/>
      <c r="SV168" s="33"/>
      <c r="SW168" s="33"/>
      <c r="SX168" s="33"/>
      <c r="SY168" s="33"/>
      <c r="SZ168" s="33"/>
      <c r="TA168" s="33"/>
      <c r="TB168" s="33"/>
      <c r="TC168" s="33"/>
      <c r="TD168" s="33"/>
      <c r="TE168" s="33"/>
      <c r="TF168" s="33"/>
      <c r="TG168" s="33"/>
      <c r="TH168" s="33"/>
      <c r="TI168" s="33"/>
      <c r="TJ168" s="33"/>
      <c r="TK168" s="33"/>
      <c r="TL168" s="33"/>
      <c r="TM168" s="33"/>
      <c r="TN168" s="33"/>
      <c r="TO168" s="33"/>
      <c r="TP168" s="33"/>
      <c r="TQ168" s="33"/>
      <c r="TR168" s="33"/>
      <c r="TS168" s="33"/>
      <c r="TT168" s="33"/>
      <c r="TU168" s="33"/>
      <c r="TV168" s="33"/>
      <c r="TW168" s="33"/>
      <c r="TX168" s="33"/>
      <c r="TY168" s="33"/>
      <c r="TZ168" s="33"/>
      <c r="UA168" s="33"/>
      <c r="UB168" s="33"/>
      <c r="UC168" s="33"/>
      <c r="UD168" s="33"/>
      <c r="UE168" s="33"/>
      <c r="UF168" s="33"/>
      <c r="UG168" s="33"/>
      <c r="UH168" s="33"/>
      <c r="UI168" s="33"/>
      <c r="UJ168" s="33"/>
      <c r="UK168" s="33"/>
      <c r="UL168" s="33"/>
      <c r="UM168" s="33"/>
      <c r="UN168" s="33"/>
      <c r="UO168" s="33"/>
      <c r="UP168" s="33"/>
      <c r="UQ168" s="33"/>
      <c r="UR168" s="33"/>
      <c r="US168" s="33"/>
      <c r="UT168" s="33"/>
      <c r="UU168" s="33"/>
      <c r="UV168" s="33"/>
      <c r="UW168" s="33"/>
      <c r="UX168" s="33"/>
      <c r="UY168" s="33"/>
      <c r="UZ168" s="33"/>
      <c r="VA168" s="33"/>
      <c r="VB168" s="33"/>
      <c r="VC168" s="33"/>
      <c r="VD168" s="33"/>
      <c r="VE168" s="33"/>
      <c r="VF168" s="33"/>
      <c r="VG168" s="33"/>
      <c r="VH168" s="33"/>
      <c r="VI168" s="33"/>
      <c r="VJ168" s="33"/>
      <c r="VK168" s="33"/>
      <c r="VL168" s="33"/>
      <c r="VM168" s="33"/>
      <c r="VN168" s="33"/>
      <c r="VO168" s="33"/>
      <c r="VP168" s="33"/>
      <c r="VQ168" s="33"/>
      <c r="VR168" s="33"/>
      <c r="VS168" s="33"/>
      <c r="VT168" s="33"/>
      <c r="VU168" s="33"/>
      <c r="VV168" s="33"/>
      <c r="VW168" s="33"/>
      <c r="VX168" s="33"/>
      <c r="VY168" s="33"/>
      <c r="VZ168" s="33"/>
      <c r="WA168" s="33"/>
      <c r="WB168" s="33"/>
      <c r="WC168" s="33"/>
      <c r="WD168" s="33"/>
      <c r="WE168" s="33"/>
      <c r="WF168" s="33"/>
      <c r="WG168" s="33"/>
      <c r="WH168" s="33"/>
      <c r="WI168" s="33"/>
      <c r="WJ168" s="33"/>
      <c r="WK168" s="33"/>
      <c r="WL168" s="33"/>
      <c r="WM168" s="33"/>
      <c r="WN168" s="33"/>
      <c r="WO168" s="33"/>
      <c r="WP168" s="33"/>
      <c r="WQ168" s="33"/>
      <c r="WR168" s="33"/>
      <c r="WS168" s="33"/>
      <c r="WT168" s="33"/>
      <c r="WU168" s="33"/>
      <c r="WV168" s="33"/>
      <c r="WW168" s="33"/>
      <c r="WX168" s="33"/>
      <c r="WY168" s="33"/>
      <c r="WZ168" s="33"/>
      <c r="XA168" s="33"/>
      <c r="XB168" s="33"/>
      <c r="XC168" s="33"/>
      <c r="XD168" s="33"/>
      <c r="XE168" s="33"/>
      <c r="XF168" s="33"/>
      <c r="XG168" s="33"/>
    </row>
    <row r="169" spans="1:631" s="10" customFormat="1" x14ac:dyDescent="0.25">
      <c r="A169" s="102" t="s">
        <v>154</v>
      </c>
      <c r="B169" s="102" t="s">
        <v>261</v>
      </c>
      <c r="C169" s="102" t="s">
        <v>193</v>
      </c>
      <c r="D169" s="148">
        <v>43061</v>
      </c>
      <c r="E169" s="94">
        <v>300</v>
      </c>
      <c r="F169" s="92">
        <v>64</v>
      </c>
      <c r="G169" s="92">
        <v>80</v>
      </c>
      <c r="H169" s="92">
        <v>58</v>
      </c>
      <c r="I169" s="92">
        <f t="shared" si="8"/>
        <v>67.333333333333329</v>
      </c>
      <c r="J169" s="93">
        <f t="shared" si="7"/>
        <v>20200</v>
      </c>
      <c r="K169" s="70">
        <v>10</v>
      </c>
      <c r="L169" s="35">
        <v>60</v>
      </c>
      <c r="M169" s="35">
        <v>25</v>
      </c>
      <c r="N169" s="35">
        <v>5</v>
      </c>
      <c r="O169" s="35">
        <v>0</v>
      </c>
      <c r="P169" s="70">
        <v>40</v>
      </c>
      <c r="Q169" s="35">
        <v>20</v>
      </c>
      <c r="R169" s="35">
        <v>0</v>
      </c>
      <c r="S169" s="35">
        <v>40</v>
      </c>
      <c r="T169" s="80">
        <v>10</v>
      </c>
      <c r="U169" s="77">
        <v>0</v>
      </c>
      <c r="V169" s="77">
        <v>10</v>
      </c>
      <c r="W169" s="81">
        <v>80</v>
      </c>
      <c r="X169" s="50">
        <v>5</v>
      </c>
      <c r="Y169" s="65" t="s">
        <v>264</v>
      </c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  <c r="FT169" s="33"/>
      <c r="FU169" s="33"/>
      <c r="FV169" s="33"/>
      <c r="FW169" s="33"/>
      <c r="FX169" s="33"/>
      <c r="FY169" s="33"/>
      <c r="FZ169" s="33"/>
      <c r="GA169" s="33"/>
      <c r="GB169" s="33"/>
      <c r="GC169" s="33"/>
      <c r="GD169" s="33"/>
      <c r="GE169" s="33"/>
      <c r="GF169" s="33"/>
      <c r="GG169" s="33"/>
      <c r="GH169" s="33"/>
      <c r="GI169" s="33"/>
      <c r="GJ169" s="33"/>
      <c r="GK169" s="33"/>
      <c r="GL169" s="33"/>
      <c r="GM169" s="33"/>
      <c r="GN169" s="33"/>
      <c r="GO169" s="33"/>
      <c r="GP169" s="33"/>
      <c r="GQ169" s="33"/>
      <c r="GR169" s="33"/>
      <c r="GS169" s="33"/>
      <c r="GT169" s="33"/>
      <c r="GU169" s="33"/>
      <c r="GV169" s="33"/>
      <c r="GW169" s="33"/>
      <c r="GX169" s="33"/>
      <c r="GY169" s="33"/>
      <c r="GZ169" s="33"/>
      <c r="HA169" s="33"/>
      <c r="HB169" s="33"/>
      <c r="HC169" s="33"/>
      <c r="HD169" s="33"/>
      <c r="HE169" s="33"/>
      <c r="HF169" s="33"/>
      <c r="HG169" s="33"/>
      <c r="HH169" s="33"/>
      <c r="HI169" s="33"/>
      <c r="HJ169" s="33"/>
      <c r="HK169" s="33"/>
      <c r="HL169" s="33"/>
      <c r="HM169" s="33"/>
      <c r="HN169" s="33"/>
      <c r="HO169" s="33"/>
      <c r="HP169" s="33"/>
      <c r="HQ169" s="33"/>
      <c r="HR169" s="33"/>
      <c r="HS169" s="33"/>
      <c r="HT169" s="33"/>
      <c r="HU169" s="33"/>
      <c r="HV169" s="33"/>
      <c r="HW169" s="33"/>
      <c r="HX169" s="33"/>
      <c r="HY169" s="33"/>
      <c r="HZ169" s="33"/>
      <c r="IA169" s="33"/>
      <c r="IB169" s="33"/>
      <c r="IC169" s="33"/>
      <c r="ID169" s="33"/>
      <c r="IE169" s="33"/>
      <c r="IF169" s="33"/>
      <c r="IG169" s="33"/>
      <c r="IH169" s="33"/>
      <c r="II169" s="33"/>
      <c r="IJ169" s="33"/>
      <c r="IK169" s="33"/>
      <c r="IL169" s="33"/>
      <c r="IM169" s="33"/>
      <c r="IN169" s="33"/>
      <c r="IO169" s="33"/>
      <c r="IP169" s="33"/>
      <c r="IQ169" s="33"/>
      <c r="IR169" s="33"/>
      <c r="IS169" s="33"/>
      <c r="IT169" s="33"/>
      <c r="IU169" s="33"/>
      <c r="IV169" s="33"/>
      <c r="IW169" s="33"/>
      <c r="IX169" s="33"/>
      <c r="IY169" s="33"/>
      <c r="IZ169" s="33"/>
      <c r="JA169" s="33"/>
      <c r="JB169" s="33"/>
      <c r="JC169" s="33"/>
      <c r="JD169" s="33"/>
      <c r="JE169" s="33"/>
      <c r="JF169" s="33"/>
      <c r="JG169" s="33"/>
      <c r="JH169" s="33"/>
      <c r="JI169" s="33"/>
      <c r="JJ169" s="33"/>
      <c r="JK169" s="33"/>
      <c r="JL169" s="33"/>
      <c r="JM169" s="33"/>
      <c r="JN169" s="33"/>
      <c r="JO169" s="33"/>
      <c r="JP169" s="33"/>
      <c r="JQ169" s="33"/>
      <c r="JR169" s="33"/>
      <c r="JS169" s="33"/>
      <c r="JT169" s="33"/>
      <c r="JU169" s="33"/>
      <c r="JV169" s="33"/>
      <c r="JW169" s="33"/>
      <c r="JX169" s="33"/>
      <c r="JY169" s="33"/>
      <c r="JZ169" s="33"/>
      <c r="KA169" s="33"/>
      <c r="KB169" s="33"/>
      <c r="KC169" s="33"/>
      <c r="KD169" s="33"/>
      <c r="KE169" s="33"/>
      <c r="KF169" s="33"/>
      <c r="KG169" s="33"/>
      <c r="KH169" s="33"/>
      <c r="KI169" s="33"/>
      <c r="KJ169" s="33"/>
      <c r="KK169" s="33"/>
      <c r="KL169" s="33"/>
      <c r="KM169" s="33"/>
      <c r="KN169" s="33"/>
      <c r="KO169" s="33"/>
      <c r="KP169" s="33"/>
      <c r="KQ169" s="33"/>
      <c r="KR169" s="33"/>
      <c r="KS169" s="33"/>
      <c r="KT169" s="33"/>
      <c r="KU169" s="33"/>
      <c r="KV169" s="33"/>
      <c r="KW169" s="33"/>
      <c r="KX169" s="33"/>
      <c r="KY169" s="33"/>
      <c r="KZ169" s="33"/>
      <c r="LA169" s="33"/>
      <c r="LB169" s="33"/>
      <c r="LC169" s="33"/>
      <c r="LD169" s="33"/>
      <c r="LE169" s="33"/>
      <c r="LF169" s="33"/>
      <c r="LG169" s="33"/>
      <c r="LH169" s="33"/>
      <c r="LI169" s="33"/>
      <c r="LJ169" s="33"/>
      <c r="LK169" s="33"/>
      <c r="LL169" s="33"/>
      <c r="LM169" s="33"/>
      <c r="LN169" s="33"/>
      <c r="LO169" s="33"/>
      <c r="LP169" s="33"/>
      <c r="LQ169" s="33"/>
      <c r="LR169" s="33"/>
      <c r="LS169" s="33"/>
      <c r="LT169" s="33"/>
      <c r="LU169" s="33"/>
      <c r="LV169" s="33"/>
      <c r="LW169" s="33"/>
      <c r="LX169" s="33"/>
      <c r="LY169" s="33"/>
      <c r="LZ169" s="33"/>
      <c r="MA169" s="33"/>
      <c r="MB169" s="33"/>
      <c r="MC169" s="33"/>
      <c r="MD169" s="33"/>
      <c r="ME169" s="33"/>
      <c r="MF169" s="33"/>
      <c r="MG169" s="33"/>
      <c r="MH169" s="33"/>
      <c r="MI169" s="33"/>
      <c r="MJ169" s="33"/>
      <c r="MK169" s="33"/>
      <c r="ML169" s="33"/>
      <c r="MM169" s="33"/>
      <c r="MN169" s="33"/>
      <c r="MO169" s="33"/>
      <c r="MP169" s="33"/>
      <c r="MQ169" s="33"/>
      <c r="MR169" s="33"/>
      <c r="MS169" s="33"/>
      <c r="MT169" s="33"/>
      <c r="MU169" s="33"/>
      <c r="MV169" s="33"/>
      <c r="MW169" s="33"/>
      <c r="MX169" s="33"/>
      <c r="MY169" s="33"/>
      <c r="MZ169" s="33"/>
      <c r="NA169" s="33"/>
      <c r="NB169" s="33"/>
      <c r="NC169" s="33"/>
      <c r="ND169" s="33"/>
      <c r="NE169" s="33"/>
      <c r="NF169" s="33"/>
      <c r="NG169" s="33"/>
      <c r="NH169" s="33"/>
      <c r="NI169" s="33"/>
      <c r="NJ169" s="33"/>
      <c r="NK169" s="33"/>
      <c r="NL169" s="33"/>
      <c r="NM169" s="33"/>
      <c r="NN169" s="33"/>
      <c r="NO169" s="33"/>
      <c r="NP169" s="33"/>
      <c r="NQ169" s="33"/>
      <c r="NR169" s="33"/>
      <c r="NS169" s="33"/>
      <c r="NT169" s="33"/>
      <c r="NU169" s="33"/>
      <c r="NV169" s="33"/>
      <c r="NW169" s="33"/>
      <c r="NX169" s="33"/>
      <c r="NY169" s="33"/>
      <c r="NZ169" s="33"/>
      <c r="OA169" s="33"/>
      <c r="OB169" s="33"/>
      <c r="OC169" s="33"/>
      <c r="OD169" s="33"/>
      <c r="OE169" s="33"/>
      <c r="OF169" s="33"/>
      <c r="OG169" s="33"/>
      <c r="OH169" s="33"/>
      <c r="OI169" s="33"/>
      <c r="OJ169" s="33"/>
      <c r="OK169" s="33"/>
      <c r="OL169" s="33"/>
      <c r="OM169" s="33"/>
      <c r="ON169" s="33"/>
      <c r="OO169" s="33"/>
      <c r="OP169" s="33"/>
      <c r="OQ169" s="33"/>
      <c r="OR169" s="33"/>
      <c r="OS169" s="33"/>
      <c r="OT169" s="33"/>
      <c r="OU169" s="33"/>
      <c r="OV169" s="33"/>
      <c r="OW169" s="33"/>
      <c r="OX169" s="33"/>
      <c r="OY169" s="33"/>
      <c r="OZ169" s="33"/>
      <c r="PA169" s="33"/>
      <c r="PB169" s="33"/>
      <c r="PC169" s="33"/>
      <c r="PD169" s="33"/>
      <c r="PE169" s="33"/>
      <c r="PF169" s="33"/>
      <c r="PG169" s="33"/>
      <c r="PH169" s="33"/>
      <c r="PI169" s="33"/>
      <c r="PJ169" s="33"/>
      <c r="PK169" s="33"/>
      <c r="PL169" s="33"/>
      <c r="PM169" s="33"/>
      <c r="PN169" s="33"/>
      <c r="PO169" s="33"/>
      <c r="PP169" s="33"/>
      <c r="PQ169" s="33"/>
      <c r="PR169" s="33"/>
      <c r="PS169" s="33"/>
      <c r="PT169" s="33"/>
      <c r="PU169" s="33"/>
      <c r="PV169" s="33"/>
      <c r="PW169" s="33"/>
      <c r="PX169" s="33"/>
      <c r="PY169" s="33"/>
      <c r="PZ169" s="33"/>
      <c r="QA169" s="33"/>
      <c r="QB169" s="33"/>
      <c r="QC169" s="33"/>
      <c r="QD169" s="33"/>
      <c r="QE169" s="33"/>
      <c r="QF169" s="33"/>
      <c r="QG169" s="33"/>
      <c r="QH169" s="33"/>
      <c r="QI169" s="33"/>
      <c r="QJ169" s="33"/>
      <c r="QK169" s="33"/>
      <c r="QL169" s="33"/>
      <c r="QM169" s="33"/>
      <c r="QN169" s="33"/>
      <c r="QO169" s="33"/>
      <c r="QP169" s="33"/>
      <c r="QQ169" s="33"/>
      <c r="QR169" s="33"/>
      <c r="QS169" s="33"/>
      <c r="QT169" s="33"/>
      <c r="QU169" s="33"/>
      <c r="QV169" s="33"/>
      <c r="QW169" s="33"/>
      <c r="QX169" s="33"/>
      <c r="QY169" s="33"/>
      <c r="QZ169" s="33"/>
      <c r="RA169" s="33"/>
      <c r="RB169" s="33"/>
      <c r="RC169" s="33"/>
      <c r="RD169" s="33"/>
      <c r="RE169" s="33"/>
      <c r="RF169" s="33"/>
      <c r="RG169" s="33"/>
      <c r="RH169" s="33"/>
      <c r="RI169" s="33"/>
      <c r="RJ169" s="33"/>
      <c r="RK169" s="33"/>
      <c r="RL169" s="33"/>
      <c r="RM169" s="33"/>
      <c r="RN169" s="33"/>
      <c r="RO169" s="33"/>
      <c r="RP169" s="33"/>
      <c r="RQ169" s="33"/>
      <c r="RR169" s="33"/>
      <c r="RS169" s="33"/>
      <c r="RT169" s="33"/>
      <c r="RU169" s="33"/>
      <c r="RV169" s="33"/>
      <c r="RW169" s="33"/>
      <c r="RX169" s="33"/>
      <c r="RY169" s="33"/>
      <c r="RZ169" s="33"/>
      <c r="SA169" s="33"/>
      <c r="SB169" s="33"/>
      <c r="SC169" s="33"/>
      <c r="SD169" s="33"/>
      <c r="SE169" s="33"/>
      <c r="SF169" s="33"/>
      <c r="SG169" s="33"/>
      <c r="SH169" s="33"/>
      <c r="SI169" s="33"/>
      <c r="SJ169" s="33"/>
      <c r="SK169" s="33"/>
      <c r="SL169" s="33"/>
      <c r="SM169" s="33"/>
      <c r="SN169" s="33"/>
      <c r="SO169" s="33"/>
      <c r="SP169" s="33"/>
      <c r="SQ169" s="33"/>
      <c r="SR169" s="33"/>
      <c r="SS169" s="33"/>
      <c r="ST169" s="33"/>
      <c r="SU169" s="33"/>
      <c r="SV169" s="33"/>
      <c r="SW169" s="33"/>
      <c r="SX169" s="33"/>
      <c r="SY169" s="33"/>
      <c r="SZ169" s="33"/>
      <c r="TA169" s="33"/>
      <c r="TB169" s="33"/>
      <c r="TC169" s="33"/>
      <c r="TD169" s="33"/>
      <c r="TE169" s="33"/>
      <c r="TF169" s="33"/>
      <c r="TG169" s="33"/>
      <c r="TH169" s="33"/>
      <c r="TI169" s="33"/>
      <c r="TJ169" s="33"/>
      <c r="TK169" s="33"/>
      <c r="TL169" s="33"/>
      <c r="TM169" s="33"/>
      <c r="TN169" s="33"/>
      <c r="TO169" s="33"/>
      <c r="TP169" s="33"/>
      <c r="TQ169" s="33"/>
      <c r="TR169" s="33"/>
      <c r="TS169" s="33"/>
      <c r="TT169" s="33"/>
      <c r="TU169" s="33"/>
      <c r="TV169" s="33"/>
      <c r="TW169" s="33"/>
      <c r="TX169" s="33"/>
      <c r="TY169" s="33"/>
      <c r="TZ169" s="33"/>
      <c r="UA169" s="33"/>
      <c r="UB169" s="33"/>
      <c r="UC169" s="33"/>
      <c r="UD169" s="33"/>
      <c r="UE169" s="33"/>
      <c r="UF169" s="33"/>
      <c r="UG169" s="33"/>
      <c r="UH169" s="33"/>
      <c r="UI169" s="33"/>
      <c r="UJ169" s="33"/>
      <c r="UK169" s="33"/>
      <c r="UL169" s="33"/>
      <c r="UM169" s="33"/>
      <c r="UN169" s="33"/>
      <c r="UO169" s="33"/>
      <c r="UP169" s="33"/>
      <c r="UQ169" s="33"/>
      <c r="UR169" s="33"/>
      <c r="US169" s="33"/>
      <c r="UT169" s="33"/>
      <c r="UU169" s="33"/>
      <c r="UV169" s="33"/>
      <c r="UW169" s="33"/>
      <c r="UX169" s="33"/>
      <c r="UY169" s="33"/>
      <c r="UZ169" s="33"/>
      <c r="VA169" s="33"/>
      <c r="VB169" s="33"/>
      <c r="VC169" s="33"/>
      <c r="VD169" s="33"/>
      <c r="VE169" s="33"/>
      <c r="VF169" s="33"/>
      <c r="VG169" s="33"/>
      <c r="VH169" s="33"/>
      <c r="VI169" s="33"/>
      <c r="VJ169" s="33"/>
      <c r="VK169" s="33"/>
      <c r="VL169" s="33"/>
      <c r="VM169" s="33"/>
      <c r="VN169" s="33"/>
      <c r="VO169" s="33"/>
      <c r="VP169" s="33"/>
      <c r="VQ169" s="33"/>
      <c r="VR169" s="33"/>
      <c r="VS169" s="33"/>
      <c r="VT169" s="33"/>
      <c r="VU169" s="33"/>
      <c r="VV169" s="33"/>
      <c r="VW169" s="33"/>
      <c r="VX169" s="33"/>
      <c r="VY169" s="33"/>
      <c r="VZ169" s="33"/>
      <c r="WA169" s="33"/>
      <c r="WB169" s="33"/>
      <c r="WC169" s="33"/>
      <c r="WD169" s="33"/>
      <c r="WE169" s="33"/>
      <c r="WF169" s="33"/>
      <c r="WG169" s="33"/>
      <c r="WH169" s="33"/>
      <c r="WI169" s="33"/>
      <c r="WJ169" s="33"/>
      <c r="WK169" s="33"/>
      <c r="WL169" s="33"/>
      <c r="WM169" s="33"/>
      <c r="WN169" s="33"/>
      <c r="WO169" s="33"/>
      <c r="WP169" s="33"/>
      <c r="WQ169" s="33"/>
      <c r="WR169" s="33"/>
      <c r="WS169" s="33"/>
      <c r="WT169" s="33"/>
      <c r="WU169" s="33"/>
      <c r="WV169" s="33"/>
      <c r="WW169" s="33"/>
      <c r="WX169" s="33"/>
      <c r="WY169" s="33"/>
      <c r="WZ169" s="33"/>
      <c r="XA169" s="33"/>
      <c r="XB169" s="33"/>
      <c r="XC169" s="33"/>
      <c r="XD169" s="33"/>
      <c r="XE169" s="33"/>
      <c r="XF169" s="33"/>
      <c r="XG169" s="33"/>
    </row>
    <row r="170" spans="1:631" s="10" customFormat="1" x14ac:dyDescent="0.25">
      <c r="A170" s="102" t="s">
        <v>154</v>
      </c>
      <c r="B170" s="102" t="s">
        <v>261</v>
      </c>
      <c r="C170" s="102" t="s">
        <v>184</v>
      </c>
      <c r="D170" s="148">
        <v>43125</v>
      </c>
      <c r="E170" s="94">
        <v>300</v>
      </c>
      <c r="F170" s="92">
        <v>88.9</v>
      </c>
      <c r="G170" s="92">
        <v>26.4</v>
      </c>
      <c r="H170" s="92">
        <v>25.6</v>
      </c>
      <c r="I170" s="92">
        <f t="shared" si="8"/>
        <v>46.966666666666669</v>
      </c>
      <c r="J170" s="93">
        <f t="shared" si="7"/>
        <v>14090</v>
      </c>
      <c r="K170" s="70">
        <v>60</v>
      </c>
      <c r="L170" s="35">
        <v>10</v>
      </c>
      <c r="M170" s="35">
        <v>10</v>
      </c>
      <c r="N170" s="35">
        <v>20</v>
      </c>
      <c r="O170" s="35">
        <v>0</v>
      </c>
      <c r="P170" s="70">
        <v>10</v>
      </c>
      <c r="Q170" s="35">
        <v>5</v>
      </c>
      <c r="R170" s="35">
        <v>65</v>
      </c>
      <c r="S170" s="35">
        <v>20</v>
      </c>
      <c r="T170" s="80">
        <v>40</v>
      </c>
      <c r="U170" s="77">
        <v>20</v>
      </c>
      <c r="V170" s="77">
        <v>0</v>
      </c>
      <c r="W170" s="81">
        <v>10</v>
      </c>
      <c r="X170" s="50">
        <v>5</v>
      </c>
      <c r="Y170" s="65" t="s">
        <v>264</v>
      </c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  <c r="FT170" s="33"/>
      <c r="FU170" s="33"/>
      <c r="FV170" s="33"/>
      <c r="FW170" s="33"/>
      <c r="FX170" s="33"/>
      <c r="FY170" s="33"/>
      <c r="FZ170" s="33"/>
      <c r="GA170" s="33"/>
      <c r="GB170" s="33"/>
      <c r="GC170" s="33"/>
      <c r="GD170" s="33"/>
      <c r="GE170" s="33"/>
      <c r="GF170" s="33"/>
      <c r="GG170" s="33"/>
      <c r="GH170" s="33"/>
      <c r="GI170" s="33"/>
      <c r="GJ170" s="33"/>
      <c r="GK170" s="33"/>
      <c r="GL170" s="33"/>
      <c r="GM170" s="33"/>
      <c r="GN170" s="33"/>
      <c r="GO170" s="33"/>
      <c r="GP170" s="33"/>
      <c r="GQ170" s="33"/>
      <c r="GR170" s="33"/>
      <c r="GS170" s="33"/>
      <c r="GT170" s="33"/>
      <c r="GU170" s="33"/>
      <c r="GV170" s="33"/>
      <c r="GW170" s="33"/>
      <c r="GX170" s="33"/>
      <c r="GY170" s="33"/>
      <c r="GZ170" s="33"/>
      <c r="HA170" s="33"/>
      <c r="HB170" s="33"/>
      <c r="HC170" s="33"/>
      <c r="HD170" s="33"/>
      <c r="HE170" s="33"/>
      <c r="HF170" s="33"/>
      <c r="HG170" s="33"/>
      <c r="HH170" s="33"/>
      <c r="HI170" s="33"/>
      <c r="HJ170" s="33"/>
      <c r="HK170" s="33"/>
      <c r="HL170" s="33"/>
      <c r="HM170" s="33"/>
      <c r="HN170" s="33"/>
      <c r="HO170" s="33"/>
      <c r="HP170" s="33"/>
      <c r="HQ170" s="33"/>
      <c r="HR170" s="33"/>
      <c r="HS170" s="33"/>
      <c r="HT170" s="33"/>
      <c r="HU170" s="33"/>
      <c r="HV170" s="33"/>
      <c r="HW170" s="33"/>
      <c r="HX170" s="33"/>
      <c r="HY170" s="33"/>
      <c r="HZ170" s="33"/>
      <c r="IA170" s="33"/>
      <c r="IB170" s="33"/>
      <c r="IC170" s="33"/>
      <c r="ID170" s="33"/>
      <c r="IE170" s="33"/>
      <c r="IF170" s="33"/>
      <c r="IG170" s="33"/>
      <c r="IH170" s="33"/>
      <c r="II170" s="33"/>
      <c r="IJ170" s="33"/>
      <c r="IK170" s="33"/>
      <c r="IL170" s="33"/>
      <c r="IM170" s="33"/>
      <c r="IN170" s="33"/>
      <c r="IO170" s="33"/>
      <c r="IP170" s="33"/>
      <c r="IQ170" s="33"/>
      <c r="IR170" s="33"/>
      <c r="IS170" s="33"/>
      <c r="IT170" s="33"/>
      <c r="IU170" s="33"/>
      <c r="IV170" s="33"/>
      <c r="IW170" s="33"/>
      <c r="IX170" s="33"/>
      <c r="IY170" s="33"/>
      <c r="IZ170" s="33"/>
      <c r="JA170" s="33"/>
      <c r="JB170" s="33"/>
      <c r="JC170" s="33"/>
      <c r="JD170" s="33"/>
      <c r="JE170" s="33"/>
      <c r="JF170" s="33"/>
      <c r="JG170" s="33"/>
      <c r="JH170" s="33"/>
      <c r="JI170" s="33"/>
      <c r="JJ170" s="33"/>
      <c r="JK170" s="33"/>
      <c r="JL170" s="33"/>
      <c r="JM170" s="33"/>
      <c r="JN170" s="33"/>
      <c r="JO170" s="33"/>
      <c r="JP170" s="33"/>
      <c r="JQ170" s="33"/>
      <c r="JR170" s="33"/>
      <c r="JS170" s="33"/>
      <c r="JT170" s="33"/>
      <c r="JU170" s="33"/>
      <c r="JV170" s="33"/>
      <c r="JW170" s="33"/>
      <c r="JX170" s="33"/>
      <c r="JY170" s="33"/>
      <c r="JZ170" s="33"/>
      <c r="KA170" s="33"/>
      <c r="KB170" s="33"/>
      <c r="KC170" s="33"/>
      <c r="KD170" s="33"/>
      <c r="KE170" s="33"/>
      <c r="KF170" s="33"/>
      <c r="KG170" s="33"/>
      <c r="KH170" s="33"/>
      <c r="KI170" s="33"/>
      <c r="KJ170" s="33"/>
      <c r="KK170" s="33"/>
      <c r="KL170" s="33"/>
      <c r="KM170" s="33"/>
      <c r="KN170" s="33"/>
      <c r="KO170" s="33"/>
      <c r="KP170" s="33"/>
      <c r="KQ170" s="33"/>
      <c r="KR170" s="33"/>
      <c r="KS170" s="33"/>
      <c r="KT170" s="33"/>
      <c r="KU170" s="33"/>
      <c r="KV170" s="33"/>
      <c r="KW170" s="33"/>
      <c r="KX170" s="33"/>
      <c r="KY170" s="33"/>
      <c r="KZ170" s="33"/>
      <c r="LA170" s="33"/>
      <c r="LB170" s="33"/>
      <c r="LC170" s="33"/>
      <c r="LD170" s="33"/>
      <c r="LE170" s="33"/>
      <c r="LF170" s="33"/>
      <c r="LG170" s="33"/>
      <c r="LH170" s="33"/>
      <c r="LI170" s="33"/>
      <c r="LJ170" s="33"/>
      <c r="LK170" s="33"/>
      <c r="LL170" s="33"/>
      <c r="LM170" s="33"/>
      <c r="LN170" s="33"/>
      <c r="LO170" s="33"/>
      <c r="LP170" s="33"/>
      <c r="LQ170" s="33"/>
      <c r="LR170" s="33"/>
      <c r="LS170" s="33"/>
      <c r="LT170" s="33"/>
      <c r="LU170" s="33"/>
      <c r="LV170" s="33"/>
      <c r="LW170" s="33"/>
      <c r="LX170" s="33"/>
      <c r="LY170" s="33"/>
      <c r="LZ170" s="33"/>
      <c r="MA170" s="33"/>
      <c r="MB170" s="33"/>
      <c r="MC170" s="33"/>
      <c r="MD170" s="33"/>
      <c r="ME170" s="33"/>
      <c r="MF170" s="33"/>
      <c r="MG170" s="33"/>
      <c r="MH170" s="33"/>
      <c r="MI170" s="33"/>
      <c r="MJ170" s="33"/>
      <c r="MK170" s="33"/>
      <c r="ML170" s="33"/>
      <c r="MM170" s="33"/>
      <c r="MN170" s="33"/>
      <c r="MO170" s="33"/>
      <c r="MP170" s="33"/>
      <c r="MQ170" s="33"/>
      <c r="MR170" s="33"/>
      <c r="MS170" s="33"/>
      <c r="MT170" s="33"/>
      <c r="MU170" s="33"/>
      <c r="MV170" s="33"/>
      <c r="MW170" s="33"/>
      <c r="MX170" s="33"/>
      <c r="MY170" s="33"/>
      <c r="MZ170" s="33"/>
      <c r="NA170" s="33"/>
      <c r="NB170" s="33"/>
      <c r="NC170" s="33"/>
      <c r="ND170" s="33"/>
      <c r="NE170" s="33"/>
      <c r="NF170" s="33"/>
      <c r="NG170" s="33"/>
      <c r="NH170" s="33"/>
      <c r="NI170" s="33"/>
      <c r="NJ170" s="33"/>
      <c r="NK170" s="33"/>
      <c r="NL170" s="33"/>
      <c r="NM170" s="33"/>
      <c r="NN170" s="33"/>
      <c r="NO170" s="33"/>
      <c r="NP170" s="33"/>
      <c r="NQ170" s="33"/>
      <c r="NR170" s="33"/>
      <c r="NS170" s="33"/>
      <c r="NT170" s="33"/>
      <c r="NU170" s="33"/>
      <c r="NV170" s="33"/>
      <c r="NW170" s="33"/>
      <c r="NX170" s="33"/>
      <c r="NY170" s="33"/>
      <c r="NZ170" s="33"/>
      <c r="OA170" s="33"/>
      <c r="OB170" s="33"/>
      <c r="OC170" s="33"/>
      <c r="OD170" s="33"/>
      <c r="OE170" s="33"/>
      <c r="OF170" s="33"/>
      <c r="OG170" s="33"/>
      <c r="OH170" s="33"/>
      <c r="OI170" s="33"/>
      <c r="OJ170" s="33"/>
      <c r="OK170" s="33"/>
      <c r="OL170" s="33"/>
      <c r="OM170" s="33"/>
      <c r="ON170" s="33"/>
      <c r="OO170" s="33"/>
      <c r="OP170" s="33"/>
      <c r="OQ170" s="33"/>
      <c r="OR170" s="33"/>
      <c r="OS170" s="33"/>
      <c r="OT170" s="33"/>
      <c r="OU170" s="33"/>
      <c r="OV170" s="33"/>
      <c r="OW170" s="33"/>
      <c r="OX170" s="33"/>
      <c r="OY170" s="33"/>
      <c r="OZ170" s="33"/>
      <c r="PA170" s="33"/>
      <c r="PB170" s="33"/>
      <c r="PC170" s="33"/>
      <c r="PD170" s="33"/>
      <c r="PE170" s="33"/>
      <c r="PF170" s="33"/>
      <c r="PG170" s="33"/>
      <c r="PH170" s="33"/>
      <c r="PI170" s="33"/>
      <c r="PJ170" s="33"/>
      <c r="PK170" s="33"/>
      <c r="PL170" s="33"/>
      <c r="PM170" s="33"/>
      <c r="PN170" s="33"/>
      <c r="PO170" s="33"/>
      <c r="PP170" s="33"/>
      <c r="PQ170" s="33"/>
      <c r="PR170" s="33"/>
      <c r="PS170" s="33"/>
      <c r="PT170" s="33"/>
      <c r="PU170" s="33"/>
      <c r="PV170" s="33"/>
      <c r="PW170" s="33"/>
      <c r="PX170" s="33"/>
      <c r="PY170" s="33"/>
      <c r="PZ170" s="33"/>
      <c r="QA170" s="33"/>
      <c r="QB170" s="33"/>
      <c r="QC170" s="33"/>
      <c r="QD170" s="33"/>
      <c r="QE170" s="33"/>
      <c r="QF170" s="33"/>
      <c r="QG170" s="33"/>
      <c r="QH170" s="33"/>
      <c r="QI170" s="33"/>
      <c r="QJ170" s="33"/>
      <c r="QK170" s="33"/>
      <c r="QL170" s="33"/>
      <c r="QM170" s="33"/>
      <c r="QN170" s="33"/>
      <c r="QO170" s="33"/>
      <c r="QP170" s="33"/>
      <c r="QQ170" s="33"/>
      <c r="QR170" s="33"/>
      <c r="QS170" s="33"/>
      <c r="QT170" s="33"/>
      <c r="QU170" s="33"/>
      <c r="QV170" s="33"/>
      <c r="QW170" s="33"/>
      <c r="QX170" s="33"/>
      <c r="QY170" s="33"/>
      <c r="QZ170" s="33"/>
      <c r="RA170" s="33"/>
      <c r="RB170" s="33"/>
      <c r="RC170" s="33"/>
      <c r="RD170" s="33"/>
      <c r="RE170" s="33"/>
      <c r="RF170" s="33"/>
      <c r="RG170" s="33"/>
      <c r="RH170" s="33"/>
      <c r="RI170" s="33"/>
      <c r="RJ170" s="33"/>
      <c r="RK170" s="33"/>
      <c r="RL170" s="33"/>
      <c r="RM170" s="33"/>
      <c r="RN170" s="33"/>
      <c r="RO170" s="33"/>
      <c r="RP170" s="33"/>
      <c r="RQ170" s="33"/>
      <c r="RR170" s="33"/>
      <c r="RS170" s="33"/>
      <c r="RT170" s="33"/>
      <c r="RU170" s="33"/>
      <c r="RV170" s="33"/>
      <c r="RW170" s="33"/>
      <c r="RX170" s="33"/>
      <c r="RY170" s="33"/>
      <c r="RZ170" s="33"/>
      <c r="SA170" s="33"/>
      <c r="SB170" s="33"/>
      <c r="SC170" s="33"/>
      <c r="SD170" s="33"/>
      <c r="SE170" s="33"/>
      <c r="SF170" s="33"/>
      <c r="SG170" s="33"/>
      <c r="SH170" s="33"/>
      <c r="SI170" s="33"/>
      <c r="SJ170" s="33"/>
      <c r="SK170" s="33"/>
      <c r="SL170" s="33"/>
      <c r="SM170" s="33"/>
      <c r="SN170" s="33"/>
      <c r="SO170" s="33"/>
      <c r="SP170" s="33"/>
      <c r="SQ170" s="33"/>
      <c r="SR170" s="33"/>
      <c r="SS170" s="33"/>
      <c r="ST170" s="33"/>
      <c r="SU170" s="33"/>
      <c r="SV170" s="33"/>
      <c r="SW170" s="33"/>
      <c r="SX170" s="33"/>
      <c r="SY170" s="33"/>
      <c r="SZ170" s="33"/>
      <c r="TA170" s="33"/>
      <c r="TB170" s="33"/>
      <c r="TC170" s="33"/>
      <c r="TD170" s="33"/>
      <c r="TE170" s="33"/>
      <c r="TF170" s="33"/>
      <c r="TG170" s="33"/>
      <c r="TH170" s="33"/>
      <c r="TI170" s="33"/>
      <c r="TJ170" s="33"/>
      <c r="TK170" s="33"/>
      <c r="TL170" s="33"/>
      <c r="TM170" s="33"/>
      <c r="TN170" s="33"/>
      <c r="TO170" s="33"/>
      <c r="TP170" s="33"/>
      <c r="TQ170" s="33"/>
      <c r="TR170" s="33"/>
      <c r="TS170" s="33"/>
      <c r="TT170" s="33"/>
      <c r="TU170" s="33"/>
      <c r="TV170" s="33"/>
      <c r="TW170" s="33"/>
      <c r="TX170" s="33"/>
      <c r="TY170" s="33"/>
      <c r="TZ170" s="33"/>
      <c r="UA170" s="33"/>
      <c r="UB170" s="33"/>
      <c r="UC170" s="33"/>
      <c r="UD170" s="33"/>
      <c r="UE170" s="33"/>
      <c r="UF170" s="33"/>
      <c r="UG170" s="33"/>
      <c r="UH170" s="33"/>
      <c r="UI170" s="33"/>
      <c r="UJ170" s="33"/>
      <c r="UK170" s="33"/>
      <c r="UL170" s="33"/>
      <c r="UM170" s="33"/>
      <c r="UN170" s="33"/>
      <c r="UO170" s="33"/>
      <c r="UP170" s="33"/>
      <c r="UQ170" s="33"/>
      <c r="UR170" s="33"/>
      <c r="US170" s="33"/>
      <c r="UT170" s="33"/>
      <c r="UU170" s="33"/>
      <c r="UV170" s="33"/>
      <c r="UW170" s="33"/>
      <c r="UX170" s="33"/>
      <c r="UY170" s="33"/>
      <c r="UZ170" s="33"/>
      <c r="VA170" s="33"/>
      <c r="VB170" s="33"/>
      <c r="VC170" s="33"/>
      <c r="VD170" s="33"/>
      <c r="VE170" s="33"/>
      <c r="VF170" s="33"/>
      <c r="VG170" s="33"/>
      <c r="VH170" s="33"/>
      <c r="VI170" s="33"/>
      <c r="VJ170" s="33"/>
      <c r="VK170" s="33"/>
      <c r="VL170" s="33"/>
      <c r="VM170" s="33"/>
      <c r="VN170" s="33"/>
      <c r="VO170" s="33"/>
      <c r="VP170" s="33"/>
      <c r="VQ170" s="33"/>
      <c r="VR170" s="33"/>
      <c r="VS170" s="33"/>
      <c r="VT170" s="33"/>
      <c r="VU170" s="33"/>
      <c r="VV170" s="33"/>
      <c r="VW170" s="33"/>
      <c r="VX170" s="33"/>
      <c r="VY170" s="33"/>
      <c r="VZ170" s="33"/>
      <c r="WA170" s="33"/>
      <c r="WB170" s="33"/>
      <c r="WC170" s="33"/>
      <c r="WD170" s="33"/>
      <c r="WE170" s="33"/>
      <c r="WF170" s="33"/>
      <c r="WG170" s="33"/>
      <c r="WH170" s="33"/>
      <c r="WI170" s="33"/>
      <c r="WJ170" s="33"/>
      <c r="WK170" s="33"/>
      <c r="WL170" s="33"/>
      <c r="WM170" s="33"/>
      <c r="WN170" s="33"/>
      <c r="WO170" s="33"/>
      <c r="WP170" s="33"/>
      <c r="WQ170" s="33"/>
      <c r="WR170" s="33"/>
      <c r="WS170" s="33"/>
      <c r="WT170" s="33"/>
      <c r="WU170" s="33"/>
      <c r="WV170" s="33"/>
      <c r="WW170" s="33"/>
      <c r="WX170" s="33"/>
      <c r="WY170" s="33"/>
      <c r="WZ170" s="33"/>
      <c r="XA170" s="33"/>
      <c r="XB170" s="33"/>
      <c r="XC170" s="33"/>
      <c r="XD170" s="33"/>
      <c r="XE170" s="33"/>
      <c r="XF170" s="33"/>
      <c r="XG170" s="33"/>
    </row>
    <row r="171" spans="1:631" s="10" customFormat="1" x14ac:dyDescent="0.25">
      <c r="A171" s="102" t="s">
        <v>154</v>
      </c>
      <c r="B171" s="102" t="s">
        <v>261</v>
      </c>
      <c r="C171" s="102" t="s">
        <v>182</v>
      </c>
      <c r="D171" s="148">
        <v>43164</v>
      </c>
      <c r="E171" s="94">
        <v>300</v>
      </c>
      <c r="F171" s="92">
        <v>24</v>
      </c>
      <c r="G171" s="92">
        <v>22.5</v>
      </c>
      <c r="H171" s="92">
        <v>19.5</v>
      </c>
      <c r="I171" s="92">
        <f t="shared" si="8"/>
        <v>22</v>
      </c>
      <c r="J171" s="93">
        <f t="shared" si="7"/>
        <v>6600</v>
      </c>
      <c r="K171" s="70">
        <v>40</v>
      </c>
      <c r="L171" s="35">
        <v>10</v>
      </c>
      <c r="M171" s="35">
        <v>10</v>
      </c>
      <c r="N171" s="35">
        <v>40</v>
      </c>
      <c r="O171" s="35">
        <v>0</v>
      </c>
      <c r="P171" s="70">
        <v>0</v>
      </c>
      <c r="Q171" s="35">
        <v>0</v>
      </c>
      <c r="R171" s="35">
        <v>0</v>
      </c>
      <c r="S171" s="35">
        <v>100</v>
      </c>
      <c r="T171" s="80">
        <v>10</v>
      </c>
      <c r="U171" s="77">
        <v>60</v>
      </c>
      <c r="V171" s="77">
        <v>20</v>
      </c>
      <c r="W171" s="81">
        <v>10</v>
      </c>
      <c r="X171" s="50">
        <v>5</v>
      </c>
      <c r="Y171" s="65" t="s">
        <v>264</v>
      </c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  <c r="FT171" s="33"/>
      <c r="FU171" s="33"/>
      <c r="FV171" s="33"/>
      <c r="FW171" s="33"/>
      <c r="FX171" s="33"/>
      <c r="FY171" s="33"/>
      <c r="FZ171" s="33"/>
      <c r="GA171" s="33"/>
      <c r="GB171" s="33"/>
      <c r="GC171" s="33"/>
      <c r="GD171" s="33"/>
      <c r="GE171" s="33"/>
      <c r="GF171" s="33"/>
      <c r="GG171" s="33"/>
      <c r="GH171" s="33"/>
      <c r="GI171" s="33"/>
      <c r="GJ171" s="33"/>
      <c r="GK171" s="33"/>
      <c r="GL171" s="33"/>
      <c r="GM171" s="33"/>
      <c r="GN171" s="33"/>
      <c r="GO171" s="33"/>
      <c r="GP171" s="33"/>
      <c r="GQ171" s="33"/>
      <c r="GR171" s="33"/>
      <c r="GS171" s="33"/>
      <c r="GT171" s="33"/>
      <c r="GU171" s="33"/>
      <c r="GV171" s="33"/>
      <c r="GW171" s="33"/>
      <c r="GX171" s="33"/>
      <c r="GY171" s="33"/>
      <c r="GZ171" s="33"/>
      <c r="HA171" s="33"/>
      <c r="HB171" s="33"/>
      <c r="HC171" s="33"/>
      <c r="HD171" s="33"/>
      <c r="HE171" s="33"/>
      <c r="HF171" s="33"/>
      <c r="HG171" s="33"/>
      <c r="HH171" s="33"/>
      <c r="HI171" s="33"/>
      <c r="HJ171" s="33"/>
      <c r="HK171" s="33"/>
      <c r="HL171" s="33"/>
      <c r="HM171" s="33"/>
      <c r="HN171" s="33"/>
      <c r="HO171" s="33"/>
      <c r="HP171" s="33"/>
      <c r="HQ171" s="33"/>
      <c r="HR171" s="33"/>
      <c r="HS171" s="33"/>
      <c r="HT171" s="33"/>
      <c r="HU171" s="33"/>
      <c r="HV171" s="33"/>
      <c r="HW171" s="33"/>
      <c r="HX171" s="33"/>
      <c r="HY171" s="33"/>
      <c r="HZ171" s="33"/>
      <c r="IA171" s="33"/>
      <c r="IB171" s="33"/>
      <c r="IC171" s="33"/>
      <c r="ID171" s="33"/>
      <c r="IE171" s="33"/>
      <c r="IF171" s="33"/>
      <c r="IG171" s="33"/>
      <c r="IH171" s="33"/>
      <c r="II171" s="33"/>
      <c r="IJ171" s="33"/>
      <c r="IK171" s="33"/>
      <c r="IL171" s="33"/>
      <c r="IM171" s="33"/>
      <c r="IN171" s="33"/>
      <c r="IO171" s="33"/>
      <c r="IP171" s="33"/>
      <c r="IQ171" s="33"/>
      <c r="IR171" s="33"/>
      <c r="IS171" s="33"/>
      <c r="IT171" s="33"/>
      <c r="IU171" s="33"/>
      <c r="IV171" s="33"/>
      <c r="IW171" s="33"/>
      <c r="IX171" s="33"/>
      <c r="IY171" s="33"/>
      <c r="IZ171" s="33"/>
      <c r="JA171" s="33"/>
      <c r="JB171" s="33"/>
      <c r="JC171" s="33"/>
      <c r="JD171" s="33"/>
      <c r="JE171" s="33"/>
      <c r="JF171" s="33"/>
      <c r="JG171" s="33"/>
      <c r="JH171" s="33"/>
      <c r="JI171" s="33"/>
      <c r="JJ171" s="33"/>
      <c r="JK171" s="33"/>
      <c r="JL171" s="33"/>
      <c r="JM171" s="33"/>
      <c r="JN171" s="33"/>
      <c r="JO171" s="33"/>
      <c r="JP171" s="33"/>
      <c r="JQ171" s="33"/>
      <c r="JR171" s="33"/>
      <c r="JS171" s="33"/>
      <c r="JT171" s="33"/>
      <c r="JU171" s="33"/>
      <c r="JV171" s="33"/>
      <c r="JW171" s="33"/>
      <c r="JX171" s="33"/>
      <c r="JY171" s="33"/>
      <c r="JZ171" s="33"/>
      <c r="KA171" s="33"/>
      <c r="KB171" s="33"/>
      <c r="KC171" s="33"/>
      <c r="KD171" s="33"/>
      <c r="KE171" s="33"/>
      <c r="KF171" s="33"/>
      <c r="KG171" s="33"/>
      <c r="KH171" s="33"/>
      <c r="KI171" s="33"/>
      <c r="KJ171" s="33"/>
      <c r="KK171" s="33"/>
      <c r="KL171" s="33"/>
      <c r="KM171" s="33"/>
      <c r="KN171" s="33"/>
      <c r="KO171" s="33"/>
      <c r="KP171" s="33"/>
      <c r="KQ171" s="33"/>
      <c r="KR171" s="33"/>
      <c r="KS171" s="33"/>
      <c r="KT171" s="33"/>
      <c r="KU171" s="33"/>
      <c r="KV171" s="33"/>
      <c r="KW171" s="33"/>
      <c r="KX171" s="33"/>
      <c r="KY171" s="33"/>
      <c r="KZ171" s="33"/>
      <c r="LA171" s="33"/>
      <c r="LB171" s="33"/>
      <c r="LC171" s="33"/>
      <c r="LD171" s="33"/>
      <c r="LE171" s="33"/>
      <c r="LF171" s="33"/>
      <c r="LG171" s="33"/>
      <c r="LH171" s="33"/>
      <c r="LI171" s="33"/>
      <c r="LJ171" s="33"/>
      <c r="LK171" s="33"/>
      <c r="LL171" s="33"/>
      <c r="LM171" s="33"/>
      <c r="LN171" s="33"/>
      <c r="LO171" s="33"/>
      <c r="LP171" s="33"/>
      <c r="LQ171" s="33"/>
      <c r="LR171" s="33"/>
      <c r="LS171" s="33"/>
      <c r="LT171" s="33"/>
      <c r="LU171" s="33"/>
      <c r="LV171" s="33"/>
      <c r="LW171" s="33"/>
      <c r="LX171" s="33"/>
      <c r="LY171" s="33"/>
      <c r="LZ171" s="33"/>
      <c r="MA171" s="33"/>
      <c r="MB171" s="33"/>
      <c r="MC171" s="33"/>
      <c r="MD171" s="33"/>
      <c r="ME171" s="33"/>
      <c r="MF171" s="33"/>
      <c r="MG171" s="33"/>
      <c r="MH171" s="33"/>
      <c r="MI171" s="33"/>
      <c r="MJ171" s="33"/>
      <c r="MK171" s="33"/>
      <c r="ML171" s="33"/>
      <c r="MM171" s="33"/>
      <c r="MN171" s="33"/>
      <c r="MO171" s="33"/>
      <c r="MP171" s="33"/>
      <c r="MQ171" s="33"/>
      <c r="MR171" s="33"/>
      <c r="MS171" s="33"/>
      <c r="MT171" s="33"/>
      <c r="MU171" s="33"/>
      <c r="MV171" s="33"/>
      <c r="MW171" s="33"/>
      <c r="MX171" s="33"/>
      <c r="MY171" s="33"/>
      <c r="MZ171" s="33"/>
      <c r="NA171" s="33"/>
      <c r="NB171" s="33"/>
      <c r="NC171" s="33"/>
      <c r="ND171" s="33"/>
      <c r="NE171" s="33"/>
      <c r="NF171" s="33"/>
      <c r="NG171" s="33"/>
      <c r="NH171" s="33"/>
      <c r="NI171" s="33"/>
      <c r="NJ171" s="33"/>
      <c r="NK171" s="33"/>
      <c r="NL171" s="33"/>
      <c r="NM171" s="33"/>
      <c r="NN171" s="33"/>
      <c r="NO171" s="33"/>
      <c r="NP171" s="33"/>
      <c r="NQ171" s="33"/>
      <c r="NR171" s="33"/>
      <c r="NS171" s="33"/>
      <c r="NT171" s="33"/>
      <c r="NU171" s="33"/>
      <c r="NV171" s="33"/>
      <c r="NW171" s="33"/>
      <c r="NX171" s="33"/>
      <c r="NY171" s="33"/>
      <c r="NZ171" s="33"/>
      <c r="OA171" s="33"/>
      <c r="OB171" s="33"/>
      <c r="OC171" s="33"/>
      <c r="OD171" s="33"/>
      <c r="OE171" s="33"/>
      <c r="OF171" s="33"/>
      <c r="OG171" s="33"/>
      <c r="OH171" s="33"/>
      <c r="OI171" s="33"/>
      <c r="OJ171" s="33"/>
      <c r="OK171" s="33"/>
      <c r="OL171" s="33"/>
      <c r="OM171" s="33"/>
      <c r="ON171" s="33"/>
      <c r="OO171" s="33"/>
      <c r="OP171" s="33"/>
      <c r="OQ171" s="33"/>
      <c r="OR171" s="33"/>
      <c r="OS171" s="33"/>
      <c r="OT171" s="33"/>
      <c r="OU171" s="33"/>
      <c r="OV171" s="33"/>
      <c r="OW171" s="33"/>
      <c r="OX171" s="33"/>
      <c r="OY171" s="33"/>
      <c r="OZ171" s="33"/>
      <c r="PA171" s="33"/>
      <c r="PB171" s="33"/>
      <c r="PC171" s="33"/>
      <c r="PD171" s="33"/>
      <c r="PE171" s="33"/>
      <c r="PF171" s="33"/>
      <c r="PG171" s="33"/>
      <c r="PH171" s="33"/>
      <c r="PI171" s="33"/>
      <c r="PJ171" s="33"/>
      <c r="PK171" s="33"/>
      <c r="PL171" s="33"/>
      <c r="PM171" s="33"/>
      <c r="PN171" s="33"/>
      <c r="PO171" s="33"/>
      <c r="PP171" s="33"/>
      <c r="PQ171" s="33"/>
      <c r="PR171" s="33"/>
      <c r="PS171" s="33"/>
      <c r="PT171" s="33"/>
      <c r="PU171" s="33"/>
      <c r="PV171" s="33"/>
      <c r="PW171" s="33"/>
      <c r="PX171" s="33"/>
      <c r="PY171" s="33"/>
      <c r="PZ171" s="33"/>
      <c r="QA171" s="33"/>
      <c r="QB171" s="33"/>
      <c r="QC171" s="33"/>
      <c r="QD171" s="33"/>
      <c r="QE171" s="33"/>
      <c r="QF171" s="33"/>
      <c r="QG171" s="33"/>
      <c r="QH171" s="33"/>
      <c r="QI171" s="33"/>
      <c r="QJ171" s="33"/>
      <c r="QK171" s="33"/>
      <c r="QL171" s="33"/>
      <c r="QM171" s="33"/>
      <c r="QN171" s="33"/>
      <c r="QO171" s="33"/>
      <c r="QP171" s="33"/>
      <c r="QQ171" s="33"/>
      <c r="QR171" s="33"/>
      <c r="QS171" s="33"/>
      <c r="QT171" s="33"/>
      <c r="QU171" s="33"/>
      <c r="QV171" s="33"/>
      <c r="QW171" s="33"/>
      <c r="QX171" s="33"/>
      <c r="QY171" s="33"/>
      <c r="QZ171" s="33"/>
      <c r="RA171" s="33"/>
      <c r="RB171" s="33"/>
      <c r="RC171" s="33"/>
      <c r="RD171" s="33"/>
      <c r="RE171" s="33"/>
      <c r="RF171" s="33"/>
      <c r="RG171" s="33"/>
      <c r="RH171" s="33"/>
      <c r="RI171" s="33"/>
      <c r="RJ171" s="33"/>
      <c r="RK171" s="33"/>
      <c r="RL171" s="33"/>
      <c r="RM171" s="33"/>
      <c r="RN171" s="33"/>
      <c r="RO171" s="33"/>
      <c r="RP171" s="33"/>
      <c r="RQ171" s="33"/>
      <c r="RR171" s="33"/>
      <c r="RS171" s="33"/>
      <c r="RT171" s="33"/>
      <c r="RU171" s="33"/>
      <c r="RV171" s="33"/>
      <c r="RW171" s="33"/>
      <c r="RX171" s="33"/>
      <c r="RY171" s="33"/>
      <c r="RZ171" s="33"/>
      <c r="SA171" s="33"/>
      <c r="SB171" s="33"/>
      <c r="SC171" s="33"/>
      <c r="SD171" s="33"/>
      <c r="SE171" s="33"/>
      <c r="SF171" s="33"/>
      <c r="SG171" s="33"/>
      <c r="SH171" s="33"/>
      <c r="SI171" s="33"/>
      <c r="SJ171" s="33"/>
      <c r="SK171" s="33"/>
      <c r="SL171" s="33"/>
      <c r="SM171" s="33"/>
      <c r="SN171" s="33"/>
      <c r="SO171" s="33"/>
      <c r="SP171" s="33"/>
      <c r="SQ171" s="33"/>
      <c r="SR171" s="33"/>
      <c r="SS171" s="33"/>
      <c r="ST171" s="33"/>
      <c r="SU171" s="33"/>
      <c r="SV171" s="33"/>
      <c r="SW171" s="33"/>
      <c r="SX171" s="33"/>
      <c r="SY171" s="33"/>
      <c r="SZ171" s="33"/>
      <c r="TA171" s="33"/>
      <c r="TB171" s="33"/>
      <c r="TC171" s="33"/>
      <c r="TD171" s="33"/>
      <c r="TE171" s="33"/>
      <c r="TF171" s="33"/>
      <c r="TG171" s="33"/>
      <c r="TH171" s="33"/>
      <c r="TI171" s="33"/>
      <c r="TJ171" s="33"/>
      <c r="TK171" s="33"/>
      <c r="TL171" s="33"/>
      <c r="TM171" s="33"/>
      <c r="TN171" s="33"/>
      <c r="TO171" s="33"/>
      <c r="TP171" s="33"/>
      <c r="TQ171" s="33"/>
      <c r="TR171" s="33"/>
      <c r="TS171" s="33"/>
      <c r="TT171" s="33"/>
      <c r="TU171" s="33"/>
      <c r="TV171" s="33"/>
      <c r="TW171" s="33"/>
      <c r="TX171" s="33"/>
      <c r="TY171" s="33"/>
      <c r="TZ171" s="33"/>
      <c r="UA171" s="33"/>
      <c r="UB171" s="33"/>
      <c r="UC171" s="33"/>
      <c r="UD171" s="33"/>
      <c r="UE171" s="33"/>
      <c r="UF171" s="33"/>
      <c r="UG171" s="33"/>
      <c r="UH171" s="33"/>
      <c r="UI171" s="33"/>
      <c r="UJ171" s="33"/>
      <c r="UK171" s="33"/>
      <c r="UL171" s="33"/>
      <c r="UM171" s="33"/>
      <c r="UN171" s="33"/>
      <c r="UO171" s="33"/>
      <c r="UP171" s="33"/>
      <c r="UQ171" s="33"/>
      <c r="UR171" s="33"/>
      <c r="US171" s="33"/>
      <c r="UT171" s="33"/>
      <c r="UU171" s="33"/>
      <c r="UV171" s="33"/>
      <c r="UW171" s="33"/>
      <c r="UX171" s="33"/>
      <c r="UY171" s="33"/>
      <c r="UZ171" s="33"/>
      <c r="VA171" s="33"/>
      <c r="VB171" s="33"/>
      <c r="VC171" s="33"/>
      <c r="VD171" s="33"/>
      <c r="VE171" s="33"/>
      <c r="VF171" s="33"/>
      <c r="VG171" s="33"/>
      <c r="VH171" s="33"/>
      <c r="VI171" s="33"/>
      <c r="VJ171" s="33"/>
      <c r="VK171" s="33"/>
      <c r="VL171" s="33"/>
      <c r="VM171" s="33"/>
      <c r="VN171" s="33"/>
      <c r="VO171" s="33"/>
      <c r="VP171" s="33"/>
      <c r="VQ171" s="33"/>
      <c r="VR171" s="33"/>
      <c r="VS171" s="33"/>
      <c r="VT171" s="33"/>
      <c r="VU171" s="33"/>
      <c r="VV171" s="33"/>
      <c r="VW171" s="33"/>
      <c r="VX171" s="33"/>
      <c r="VY171" s="33"/>
      <c r="VZ171" s="33"/>
      <c r="WA171" s="33"/>
      <c r="WB171" s="33"/>
      <c r="WC171" s="33"/>
      <c r="WD171" s="33"/>
      <c r="WE171" s="33"/>
      <c r="WF171" s="33"/>
      <c r="WG171" s="33"/>
      <c r="WH171" s="33"/>
      <c r="WI171" s="33"/>
      <c r="WJ171" s="33"/>
      <c r="WK171" s="33"/>
      <c r="WL171" s="33"/>
      <c r="WM171" s="33"/>
      <c r="WN171" s="33"/>
      <c r="WO171" s="33"/>
      <c r="WP171" s="33"/>
      <c r="WQ171" s="33"/>
      <c r="WR171" s="33"/>
      <c r="WS171" s="33"/>
      <c r="WT171" s="33"/>
      <c r="WU171" s="33"/>
      <c r="WV171" s="33"/>
      <c r="WW171" s="33"/>
      <c r="WX171" s="33"/>
      <c r="WY171" s="33"/>
      <c r="WZ171" s="33"/>
      <c r="XA171" s="33"/>
      <c r="XB171" s="33"/>
      <c r="XC171" s="33"/>
      <c r="XD171" s="33"/>
      <c r="XE171" s="33"/>
      <c r="XF171" s="33"/>
      <c r="XG171" s="33"/>
    </row>
    <row r="172" spans="1:631" s="10" customFormat="1" x14ac:dyDescent="0.25">
      <c r="A172" s="102" t="s">
        <v>154</v>
      </c>
      <c r="B172" s="102" t="s">
        <v>261</v>
      </c>
      <c r="C172" s="102" t="s">
        <v>172</v>
      </c>
      <c r="D172" s="148">
        <v>43061</v>
      </c>
      <c r="E172" s="94">
        <v>300</v>
      </c>
      <c r="F172" s="92">
        <v>62</v>
      </c>
      <c r="G172" s="92">
        <v>76.5</v>
      </c>
      <c r="H172" s="92">
        <v>72.5</v>
      </c>
      <c r="I172" s="92">
        <f t="shared" si="8"/>
        <v>70.333333333333329</v>
      </c>
      <c r="J172" s="93">
        <f t="shared" si="7"/>
        <v>21100</v>
      </c>
      <c r="K172" s="70">
        <v>20</v>
      </c>
      <c r="L172" s="35">
        <v>5</v>
      </c>
      <c r="M172" s="35">
        <v>10</v>
      </c>
      <c r="N172" s="35">
        <v>65</v>
      </c>
      <c r="O172" s="35">
        <v>0</v>
      </c>
      <c r="P172" s="70">
        <v>5</v>
      </c>
      <c r="Q172" s="35">
        <v>5</v>
      </c>
      <c r="R172" s="35">
        <v>0</v>
      </c>
      <c r="S172" s="35">
        <v>90</v>
      </c>
      <c r="T172" s="80">
        <v>50</v>
      </c>
      <c r="U172" s="77">
        <v>0</v>
      </c>
      <c r="V172" s="77">
        <v>0</v>
      </c>
      <c r="W172" s="81">
        <v>50</v>
      </c>
      <c r="X172" s="50">
        <v>5</v>
      </c>
      <c r="Y172" s="65" t="s">
        <v>264</v>
      </c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  <c r="FT172" s="33"/>
      <c r="FU172" s="33"/>
      <c r="FV172" s="33"/>
      <c r="FW172" s="33"/>
      <c r="FX172" s="33"/>
      <c r="FY172" s="33"/>
      <c r="FZ172" s="33"/>
      <c r="GA172" s="33"/>
      <c r="GB172" s="33"/>
      <c r="GC172" s="33"/>
      <c r="GD172" s="33"/>
      <c r="GE172" s="33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33"/>
      <c r="GR172" s="33"/>
      <c r="GS172" s="33"/>
      <c r="GT172" s="33"/>
      <c r="GU172" s="33"/>
      <c r="GV172" s="33"/>
      <c r="GW172" s="33"/>
      <c r="GX172" s="33"/>
      <c r="GY172" s="33"/>
      <c r="GZ172" s="33"/>
      <c r="HA172" s="33"/>
      <c r="HB172" s="33"/>
      <c r="HC172" s="33"/>
      <c r="HD172" s="33"/>
      <c r="HE172" s="33"/>
      <c r="HF172" s="33"/>
      <c r="HG172" s="33"/>
      <c r="HH172" s="33"/>
      <c r="HI172" s="33"/>
      <c r="HJ172" s="33"/>
      <c r="HK172" s="33"/>
      <c r="HL172" s="33"/>
      <c r="HM172" s="33"/>
      <c r="HN172" s="33"/>
      <c r="HO172" s="33"/>
      <c r="HP172" s="33"/>
      <c r="HQ172" s="33"/>
      <c r="HR172" s="33"/>
      <c r="HS172" s="33"/>
      <c r="HT172" s="33"/>
      <c r="HU172" s="33"/>
      <c r="HV172" s="33"/>
      <c r="HW172" s="33"/>
      <c r="HX172" s="33"/>
      <c r="HY172" s="33"/>
      <c r="HZ172" s="33"/>
      <c r="IA172" s="33"/>
      <c r="IB172" s="33"/>
      <c r="IC172" s="33"/>
      <c r="ID172" s="33"/>
      <c r="IE172" s="33"/>
      <c r="IF172" s="33"/>
      <c r="IG172" s="33"/>
      <c r="IH172" s="33"/>
      <c r="II172" s="33"/>
      <c r="IJ172" s="33"/>
      <c r="IK172" s="33"/>
      <c r="IL172" s="33"/>
      <c r="IM172" s="33"/>
      <c r="IN172" s="33"/>
      <c r="IO172" s="33"/>
      <c r="IP172" s="33"/>
      <c r="IQ172" s="33"/>
      <c r="IR172" s="33"/>
      <c r="IS172" s="33"/>
      <c r="IT172" s="33"/>
      <c r="IU172" s="33"/>
      <c r="IV172" s="33"/>
      <c r="IW172" s="33"/>
      <c r="IX172" s="33"/>
      <c r="IY172" s="33"/>
      <c r="IZ172" s="33"/>
      <c r="JA172" s="33"/>
      <c r="JB172" s="33"/>
      <c r="JC172" s="33"/>
      <c r="JD172" s="33"/>
      <c r="JE172" s="33"/>
      <c r="JF172" s="33"/>
      <c r="JG172" s="33"/>
      <c r="JH172" s="33"/>
      <c r="JI172" s="33"/>
      <c r="JJ172" s="33"/>
      <c r="JK172" s="33"/>
      <c r="JL172" s="33"/>
      <c r="JM172" s="33"/>
      <c r="JN172" s="33"/>
      <c r="JO172" s="33"/>
      <c r="JP172" s="33"/>
      <c r="JQ172" s="33"/>
      <c r="JR172" s="33"/>
      <c r="JS172" s="33"/>
      <c r="JT172" s="33"/>
      <c r="JU172" s="33"/>
      <c r="JV172" s="33"/>
      <c r="JW172" s="33"/>
      <c r="JX172" s="33"/>
      <c r="JY172" s="33"/>
      <c r="JZ172" s="33"/>
      <c r="KA172" s="33"/>
      <c r="KB172" s="33"/>
      <c r="KC172" s="33"/>
      <c r="KD172" s="33"/>
      <c r="KE172" s="33"/>
      <c r="KF172" s="33"/>
      <c r="KG172" s="33"/>
      <c r="KH172" s="33"/>
      <c r="KI172" s="33"/>
      <c r="KJ172" s="33"/>
      <c r="KK172" s="33"/>
      <c r="KL172" s="33"/>
      <c r="KM172" s="33"/>
      <c r="KN172" s="33"/>
      <c r="KO172" s="33"/>
      <c r="KP172" s="33"/>
      <c r="KQ172" s="33"/>
      <c r="KR172" s="33"/>
      <c r="KS172" s="33"/>
      <c r="KT172" s="33"/>
      <c r="KU172" s="33"/>
      <c r="KV172" s="33"/>
      <c r="KW172" s="33"/>
      <c r="KX172" s="33"/>
      <c r="KY172" s="33"/>
      <c r="KZ172" s="33"/>
      <c r="LA172" s="33"/>
      <c r="LB172" s="33"/>
      <c r="LC172" s="33"/>
      <c r="LD172" s="33"/>
      <c r="LE172" s="33"/>
      <c r="LF172" s="33"/>
      <c r="LG172" s="33"/>
      <c r="LH172" s="33"/>
      <c r="LI172" s="33"/>
      <c r="LJ172" s="33"/>
      <c r="LK172" s="33"/>
      <c r="LL172" s="33"/>
      <c r="LM172" s="33"/>
      <c r="LN172" s="33"/>
      <c r="LO172" s="33"/>
      <c r="LP172" s="33"/>
      <c r="LQ172" s="33"/>
      <c r="LR172" s="33"/>
      <c r="LS172" s="33"/>
      <c r="LT172" s="33"/>
      <c r="LU172" s="33"/>
      <c r="LV172" s="33"/>
      <c r="LW172" s="33"/>
      <c r="LX172" s="33"/>
      <c r="LY172" s="33"/>
      <c r="LZ172" s="33"/>
      <c r="MA172" s="33"/>
      <c r="MB172" s="33"/>
      <c r="MC172" s="33"/>
      <c r="MD172" s="33"/>
      <c r="ME172" s="33"/>
      <c r="MF172" s="33"/>
      <c r="MG172" s="33"/>
      <c r="MH172" s="33"/>
      <c r="MI172" s="33"/>
      <c r="MJ172" s="33"/>
      <c r="MK172" s="33"/>
      <c r="ML172" s="33"/>
      <c r="MM172" s="33"/>
      <c r="MN172" s="33"/>
      <c r="MO172" s="33"/>
      <c r="MP172" s="33"/>
      <c r="MQ172" s="33"/>
      <c r="MR172" s="33"/>
      <c r="MS172" s="33"/>
      <c r="MT172" s="33"/>
      <c r="MU172" s="33"/>
      <c r="MV172" s="33"/>
      <c r="MW172" s="33"/>
      <c r="MX172" s="33"/>
      <c r="MY172" s="33"/>
      <c r="MZ172" s="33"/>
      <c r="NA172" s="33"/>
      <c r="NB172" s="33"/>
      <c r="NC172" s="33"/>
      <c r="ND172" s="33"/>
      <c r="NE172" s="33"/>
      <c r="NF172" s="33"/>
      <c r="NG172" s="33"/>
      <c r="NH172" s="33"/>
      <c r="NI172" s="33"/>
      <c r="NJ172" s="33"/>
      <c r="NK172" s="33"/>
      <c r="NL172" s="33"/>
      <c r="NM172" s="33"/>
      <c r="NN172" s="33"/>
      <c r="NO172" s="33"/>
      <c r="NP172" s="33"/>
      <c r="NQ172" s="33"/>
      <c r="NR172" s="33"/>
      <c r="NS172" s="33"/>
      <c r="NT172" s="33"/>
      <c r="NU172" s="33"/>
      <c r="NV172" s="33"/>
      <c r="NW172" s="33"/>
      <c r="NX172" s="33"/>
      <c r="NY172" s="33"/>
      <c r="NZ172" s="33"/>
      <c r="OA172" s="33"/>
      <c r="OB172" s="33"/>
      <c r="OC172" s="33"/>
      <c r="OD172" s="33"/>
      <c r="OE172" s="33"/>
      <c r="OF172" s="33"/>
      <c r="OG172" s="33"/>
      <c r="OH172" s="33"/>
      <c r="OI172" s="33"/>
      <c r="OJ172" s="33"/>
      <c r="OK172" s="33"/>
      <c r="OL172" s="33"/>
      <c r="OM172" s="33"/>
      <c r="ON172" s="33"/>
      <c r="OO172" s="33"/>
      <c r="OP172" s="33"/>
      <c r="OQ172" s="33"/>
      <c r="OR172" s="33"/>
      <c r="OS172" s="33"/>
      <c r="OT172" s="33"/>
      <c r="OU172" s="33"/>
      <c r="OV172" s="33"/>
      <c r="OW172" s="33"/>
      <c r="OX172" s="33"/>
      <c r="OY172" s="33"/>
      <c r="OZ172" s="33"/>
      <c r="PA172" s="33"/>
      <c r="PB172" s="33"/>
      <c r="PC172" s="33"/>
      <c r="PD172" s="33"/>
      <c r="PE172" s="33"/>
      <c r="PF172" s="33"/>
      <c r="PG172" s="33"/>
      <c r="PH172" s="33"/>
      <c r="PI172" s="33"/>
      <c r="PJ172" s="33"/>
      <c r="PK172" s="33"/>
      <c r="PL172" s="33"/>
      <c r="PM172" s="33"/>
      <c r="PN172" s="33"/>
      <c r="PO172" s="33"/>
      <c r="PP172" s="33"/>
      <c r="PQ172" s="33"/>
      <c r="PR172" s="33"/>
      <c r="PS172" s="33"/>
      <c r="PT172" s="33"/>
      <c r="PU172" s="33"/>
      <c r="PV172" s="33"/>
      <c r="PW172" s="33"/>
      <c r="PX172" s="33"/>
      <c r="PY172" s="33"/>
      <c r="PZ172" s="33"/>
      <c r="QA172" s="33"/>
      <c r="QB172" s="33"/>
      <c r="QC172" s="33"/>
      <c r="QD172" s="33"/>
      <c r="QE172" s="33"/>
      <c r="QF172" s="33"/>
      <c r="QG172" s="33"/>
      <c r="QH172" s="33"/>
      <c r="QI172" s="33"/>
      <c r="QJ172" s="33"/>
      <c r="QK172" s="33"/>
      <c r="QL172" s="33"/>
      <c r="QM172" s="33"/>
      <c r="QN172" s="33"/>
      <c r="QO172" s="33"/>
      <c r="QP172" s="33"/>
      <c r="QQ172" s="33"/>
      <c r="QR172" s="33"/>
      <c r="QS172" s="33"/>
      <c r="QT172" s="33"/>
      <c r="QU172" s="33"/>
      <c r="QV172" s="33"/>
      <c r="QW172" s="33"/>
      <c r="QX172" s="33"/>
      <c r="QY172" s="33"/>
      <c r="QZ172" s="33"/>
      <c r="RA172" s="33"/>
      <c r="RB172" s="33"/>
      <c r="RC172" s="33"/>
      <c r="RD172" s="33"/>
      <c r="RE172" s="33"/>
      <c r="RF172" s="33"/>
      <c r="RG172" s="33"/>
      <c r="RH172" s="33"/>
      <c r="RI172" s="33"/>
      <c r="RJ172" s="33"/>
      <c r="RK172" s="33"/>
      <c r="RL172" s="33"/>
      <c r="RM172" s="33"/>
      <c r="RN172" s="33"/>
      <c r="RO172" s="33"/>
      <c r="RP172" s="33"/>
      <c r="RQ172" s="33"/>
      <c r="RR172" s="33"/>
      <c r="RS172" s="33"/>
      <c r="RT172" s="33"/>
      <c r="RU172" s="33"/>
      <c r="RV172" s="33"/>
      <c r="RW172" s="33"/>
      <c r="RX172" s="33"/>
      <c r="RY172" s="33"/>
      <c r="RZ172" s="33"/>
      <c r="SA172" s="33"/>
      <c r="SB172" s="33"/>
      <c r="SC172" s="33"/>
      <c r="SD172" s="33"/>
      <c r="SE172" s="33"/>
      <c r="SF172" s="33"/>
      <c r="SG172" s="33"/>
      <c r="SH172" s="33"/>
      <c r="SI172" s="33"/>
      <c r="SJ172" s="33"/>
      <c r="SK172" s="33"/>
      <c r="SL172" s="33"/>
      <c r="SM172" s="33"/>
      <c r="SN172" s="33"/>
      <c r="SO172" s="33"/>
      <c r="SP172" s="33"/>
      <c r="SQ172" s="33"/>
      <c r="SR172" s="33"/>
      <c r="SS172" s="33"/>
      <c r="ST172" s="33"/>
      <c r="SU172" s="33"/>
      <c r="SV172" s="33"/>
      <c r="SW172" s="33"/>
      <c r="SX172" s="33"/>
      <c r="SY172" s="33"/>
      <c r="SZ172" s="33"/>
      <c r="TA172" s="33"/>
      <c r="TB172" s="33"/>
      <c r="TC172" s="33"/>
      <c r="TD172" s="33"/>
      <c r="TE172" s="33"/>
      <c r="TF172" s="33"/>
      <c r="TG172" s="33"/>
      <c r="TH172" s="33"/>
      <c r="TI172" s="33"/>
      <c r="TJ172" s="33"/>
      <c r="TK172" s="33"/>
      <c r="TL172" s="33"/>
      <c r="TM172" s="33"/>
      <c r="TN172" s="33"/>
      <c r="TO172" s="33"/>
      <c r="TP172" s="33"/>
      <c r="TQ172" s="33"/>
      <c r="TR172" s="33"/>
      <c r="TS172" s="33"/>
      <c r="TT172" s="33"/>
      <c r="TU172" s="33"/>
      <c r="TV172" s="33"/>
      <c r="TW172" s="33"/>
      <c r="TX172" s="33"/>
      <c r="TY172" s="33"/>
      <c r="TZ172" s="33"/>
      <c r="UA172" s="33"/>
      <c r="UB172" s="33"/>
      <c r="UC172" s="33"/>
      <c r="UD172" s="33"/>
      <c r="UE172" s="33"/>
      <c r="UF172" s="33"/>
      <c r="UG172" s="33"/>
      <c r="UH172" s="33"/>
      <c r="UI172" s="33"/>
      <c r="UJ172" s="33"/>
      <c r="UK172" s="33"/>
      <c r="UL172" s="33"/>
      <c r="UM172" s="33"/>
      <c r="UN172" s="33"/>
      <c r="UO172" s="33"/>
      <c r="UP172" s="33"/>
      <c r="UQ172" s="33"/>
      <c r="UR172" s="33"/>
      <c r="US172" s="33"/>
      <c r="UT172" s="33"/>
      <c r="UU172" s="33"/>
      <c r="UV172" s="33"/>
      <c r="UW172" s="33"/>
      <c r="UX172" s="33"/>
      <c r="UY172" s="33"/>
      <c r="UZ172" s="33"/>
      <c r="VA172" s="33"/>
      <c r="VB172" s="33"/>
      <c r="VC172" s="33"/>
      <c r="VD172" s="33"/>
      <c r="VE172" s="33"/>
      <c r="VF172" s="33"/>
      <c r="VG172" s="33"/>
      <c r="VH172" s="33"/>
      <c r="VI172" s="33"/>
      <c r="VJ172" s="33"/>
      <c r="VK172" s="33"/>
      <c r="VL172" s="33"/>
      <c r="VM172" s="33"/>
      <c r="VN172" s="33"/>
      <c r="VO172" s="33"/>
      <c r="VP172" s="33"/>
      <c r="VQ172" s="33"/>
      <c r="VR172" s="33"/>
      <c r="VS172" s="33"/>
      <c r="VT172" s="33"/>
      <c r="VU172" s="33"/>
      <c r="VV172" s="33"/>
      <c r="VW172" s="33"/>
      <c r="VX172" s="33"/>
      <c r="VY172" s="33"/>
      <c r="VZ172" s="33"/>
      <c r="WA172" s="33"/>
      <c r="WB172" s="33"/>
      <c r="WC172" s="33"/>
      <c r="WD172" s="33"/>
      <c r="WE172" s="33"/>
      <c r="WF172" s="33"/>
      <c r="WG172" s="33"/>
      <c r="WH172" s="33"/>
      <c r="WI172" s="33"/>
      <c r="WJ172" s="33"/>
      <c r="WK172" s="33"/>
      <c r="WL172" s="33"/>
      <c r="WM172" s="33"/>
      <c r="WN172" s="33"/>
      <c r="WO172" s="33"/>
      <c r="WP172" s="33"/>
      <c r="WQ172" s="33"/>
      <c r="WR172" s="33"/>
      <c r="WS172" s="33"/>
      <c r="WT172" s="33"/>
      <c r="WU172" s="33"/>
      <c r="WV172" s="33"/>
      <c r="WW172" s="33"/>
      <c r="WX172" s="33"/>
      <c r="WY172" s="33"/>
      <c r="WZ172" s="33"/>
      <c r="XA172" s="33"/>
      <c r="XB172" s="33"/>
      <c r="XC172" s="33"/>
      <c r="XD172" s="33"/>
      <c r="XE172" s="33"/>
      <c r="XF172" s="33"/>
      <c r="XG172" s="33"/>
    </row>
    <row r="173" spans="1:631" s="10" customFormat="1" x14ac:dyDescent="0.25">
      <c r="A173" s="102" t="s">
        <v>42</v>
      </c>
      <c r="B173" s="96" t="s">
        <v>262</v>
      </c>
      <c r="C173" s="102" t="s">
        <v>80</v>
      </c>
      <c r="D173" s="147">
        <v>43291</v>
      </c>
      <c r="E173" s="89">
        <v>300</v>
      </c>
      <c r="F173" s="90">
        <v>37</v>
      </c>
      <c r="G173" s="90">
        <v>30</v>
      </c>
      <c r="H173" s="92">
        <v>31</v>
      </c>
      <c r="I173" s="92">
        <f t="shared" si="8"/>
        <v>32.666666666666664</v>
      </c>
      <c r="J173" s="93">
        <f t="shared" si="7"/>
        <v>9800</v>
      </c>
      <c r="K173" s="69">
        <v>15</v>
      </c>
      <c r="L173" s="35">
        <v>60</v>
      </c>
      <c r="M173" s="35">
        <v>10</v>
      </c>
      <c r="N173" s="35">
        <v>15</v>
      </c>
      <c r="O173" s="35">
        <v>0</v>
      </c>
      <c r="P173" s="69">
        <v>5</v>
      </c>
      <c r="Q173" s="35">
        <v>10</v>
      </c>
      <c r="R173" s="35">
        <v>85</v>
      </c>
      <c r="S173" s="35">
        <v>0</v>
      </c>
      <c r="T173" s="76">
        <v>30</v>
      </c>
      <c r="U173" s="77">
        <v>0</v>
      </c>
      <c r="V173" s="77">
        <v>5</v>
      </c>
      <c r="W173" s="78">
        <v>65</v>
      </c>
      <c r="X173" s="49">
        <v>5</v>
      </c>
      <c r="Y173" s="65" t="s">
        <v>264</v>
      </c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  <c r="FT173" s="33"/>
      <c r="FU173" s="33"/>
      <c r="FV173" s="33"/>
      <c r="FW173" s="33"/>
      <c r="FX173" s="33"/>
      <c r="FY173" s="33"/>
      <c r="FZ173" s="33"/>
      <c r="GA173" s="33"/>
      <c r="GB173" s="33"/>
      <c r="GC173" s="33"/>
      <c r="GD173" s="33"/>
      <c r="GE173" s="33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33"/>
      <c r="GR173" s="33"/>
      <c r="GS173" s="33"/>
      <c r="GT173" s="33"/>
      <c r="GU173" s="33"/>
      <c r="GV173" s="33"/>
      <c r="GW173" s="33"/>
      <c r="GX173" s="33"/>
      <c r="GY173" s="33"/>
      <c r="GZ173" s="33"/>
      <c r="HA173" s="33"/>
      <c r="HB173" s="33"/>
      <c r="HC173" s="33"/>
      <c r="HD173" s="33"/>
      <c r="HE173" s="33"/>
      <c r="HF173" s="33"/>
      <c r="HG173" s="33"/>
      <c r="HH173" s="33"/>
      <c r="HI173" s="33"/>
      <c r="HJ173" s="33"/>
      <c r="HK173" s="33"/>
      <c r="HL173" s="33"/>
      <c r="HM173" s="33"/>
      <c r="HN173" s="33"/>
      <c r="HO173" s="33"/>
      <c r="HP173" s="33"/>
      <c r="HQ173" s="33"/>
      <c r="HR173" s="33"/>
      <c r="HS173" s="33"/>
      <c r="HT173" s="33"/>
      <c r="HU173" s="33"/>
      <c r="HV173" s="33"/>
      <c r="HW173" s="33"/>
      <c r="HX173" s="33"/>
      <c r="HY173" s="33"/>
      <c r="HZ173" s="33"/>
      <c r="IA173" s="33"/>
      <c r="IB173" s="33"/>
      <c r="IC173" s="33"/>
      <c r="ID173" s="33"/>
      <c r="IE173" s="33"/>
      <c r="IF173" s="33"/>
      <c r="IG173" s="33"/>
      <c r="IH173" s="33"/>
      <c r="II173" s="33"/>
      <c r="IJ173" s="33"/>
      <c r="IK173" s="33"/>
      <c r="IL173" s="33"/>
      <c r="IM173" s="33"/>
      <c r="IN173" s="33"/>
      <c r="IO173" s="33"/>
      <c r="IP173" s="33"/>
      <c r="IQ173" s="33"/>
      <c r="IR173" s="33"/>
      <c r="IS173" s="33"/>
      <c r="IT173" s="33"/>
      <c r="IU173" s="33"/>
      <c r="IV173" s="33"/>
      <c r="IW173" s="33"/>
      <c r="IX173" s="33"/>
      <c r="IY173" s="33"/>
      <c r="IZ173" s="33"/>
      <c r="JA173" s="33"/>
      <c r="JB173" s="33"/>
      <c r="JC173" s="33"/>
      <c r="JD173" s="33"/>
      <c r="JE173" s="33"/>
      <c r="JF173" s="33"/>
      <c r="JG173" s="33"/>
      <c r="JH173" s="33"/>
      <c r="JI173" s="33"/>
      <c r="JJ173" s="33"/>
      <c r="JK173" s="33"/>
      <c r="JL173" s="33"/>
      <c r="JM173" s="33"/>
      <c r="JN173" s="33"/>
      <c r="JO173" s="33"/>
      <c r="JP173" s="33"/>
      <c r="JQ173" s="33"/>
      <c r="JR173" s="33"/>
      <c r="JS173" s="33"/>
      <c r="JT173" s="33"/>
      <c r="JU173" s="33"/>
      <c r="JV173" s="33"/>
      <c r="JW173" s="33"/>
      <c r="JX173" s="33"/>
      <c r="JY173" s="33"/>
      <c r="JZ173" s="33"/>
      <c r="KA173" s="33"/>
      <c r="KB173" s="33"/>
      <c r="KC173" s="33"/>
      <c r="KD173" s="33"/>
      <c r="KE173" s="33"/>
      <c r="KF173" s="33"/>
      <c r="KG173" s="33"/>
      <c r="KH173" s="33"/>
      <c r="KI173" s="33"/>
      <c r="KJ173" s="33"/>
      <c r="KK173" s="33"/>
      <c r="KL173" s="33"/>
      <c r="KM173" s="33"/>
      <c r="KN173" s="33"/>
      <c r="KO173" s="33"/>
      <c r="KP173" s="33"/>
      <c r="KQ173" s="33"/>
      <c r="KR173" s="33"/>
      <c r="KS173" s="33"/>
      <c r="KT173" s="33"/>
      <c r="KU173" s="33"/>
      <c r="KV173" s="33"/>
      <c r="KW173" s="33"/>
      <c r="KX173" s="33"/>
      <c r="KY173" s="33"/>
      <c r="KZ173" s="33"/>
      <c r="LA173" s="33"/>
      <c r="LB173" s="33"/>
      <c r="LC173" s="33"/>
      <c r="LD173" s="33"/>
      <c r="LE173" s="33"/>
      <c r="LF173" s="33"/>
      <c r="LG173" s="33"/>
      <c r="LH173" s="33"/>
      <c r="LI173" s="33"/>
      <c r="LJ173" s="33"/>
      <c r="LK173" s="33"/>
      <c r="LL173" s="33"/>
      <c r="LM173" s="33"/>
      <c r="LN173" s="33"/>
      <c r="LO173" s="33"/>
      <c r="LP173" s="33"/>
      <c r="LQ173" s="33"/>
      <c r="LR173" s="33"/>
      <c r="LS173" s="33"/>
      <c r="LT173" s="33"/>
      <c r="LU173" s="33"/>
      <c r="LV173" s="33"/>
      <c r="LW173" s="33"/>
      <c r="LX173" s="33"/>
      <c r="LY173" s="33"/>
      <c r="LZ173" s="33"/>
      <c r="MA173" s="33"/>
      <c r="MB173" s="33"/>
      <c r="MC173" s="33"/>
      <c r="MD173" s="33"/>
      <c r="ME173" s="33"/>
      <c r="MF173" s="33"/>
      <c r="MG173" s="33"/>
      <c r="MH173" s="33"/>
      <c r="MI173" s="33"/>
      <c r="MJ173" s="33"/>
      <c r="MK173" s="33"/>
      <c r="ML173" s="33"/>
      <c r="MM173" s="33"/>
      <c r="MN173" s="33"/>
      <c r="MO173" s="33"/>
      <c r="MP173" s="33"/>
      <c r="MQ173" s="33"/>
      <c r="MR173" s="33"/>
      <c r="MS173" s="33"/>
      <c r="MT173" s="33"/>
      <c r="MU173" s="33"/>
      <c r="MV173" s="33"/>
      <c r="MW173" s="33"/>
      <c r="MX173" s="33"/>
      <c r="MY173" s="33"/>
      <c r="MZ173" s="33"/>
      <c r="NA173" s="33"/>
      <c r="NB173" s="33"/>
      <c r="NC173" s="33"/>
      <c r="ND173" s="33"/>
      <c r="NE173" s="33"/>
      <c r="NF173" s="33"/>
      <c r="NG173" s="33"/>
      <c r="NH173" s="33"/>
      <c r="NI173" s="33"/>
      <c r="NJ173" s="33"/>
      <c r="NK173" s="33"/>
      <c r="NL173" s="33"/>
      <c r="NM173" s="33"/>
      <c r="NN173" s="33"/>
      <c r="NO173" s="33"/>
      <c r="NP173" s="33"/>
      <c r="NQ173" s="33"/>
      <c r="NR173" s="33"/>
      <c r="NS173" s="33"/>
      <c r="NT173" s="33"/>
      <c r="NU173" s="33"/>
      <c r="NV173" s="33"/>
      <c r="NW173" s="33"/>
      <c r="NX173" s="33"/>
      <c r="NY173" s="33"/>
      <c r="NZ173" s="33"/>
      <c r="OA173" s="33"/>
      <c r="OB173" s="33"/>
      <c r="OC173" s="33"/>
      <c r="OD173" s="33"/>
      <c r="OE173" s="33"/>
      <c r="OF173" s="33"/>
      <c r="OG173" s="33"/>
      <c r="OH173" s="33"/>
      <c r="OI173" s="33"/>
      <c r="OJ173" s="33"/>
      <c r="OK173" s="33"/>
      <c r="OL173" s="33"/>
      <c r="OM173" s="33"/>
      <c r="ON173" s="33"/>
      <c r="OO173" s="33"/>
      <c r="OP173" s="33"/>
      <c r="OQ173" s="33"/>
      <c r="OR173" s="33"/>
      <c r="OS173" s="33"/>
      <c r="OT173" s="33"/>
      <c r="OU173" s="33"/>
      <c r="OV173" s="33"/>
      <c r="OW173" s="33"/>
      <c r="OX173" s="33"/>
      <c r="OY173" s="33"/>
      <c r="OZ173" s="33"/>
      <c r="PA173" s="33"/>
      <c r="PB173" s="33"/>
      <c r="PC173" s="33"/>
      <c r="PD173" s="33"/>
      <c r="PE173" s="33"/>
      <c r="PF173" s="33"/>
      <c r="PG173" s="33"/>
      <c r="PH173" s="33"/>
      <c r="PI173" s="33"/>
      <c r="PJ173" s="33"/>
      <c r="PK173" s="33"/>
      <c r="PL173" s="33"/>
      <c r="PM173" s="33"/>
      <c r="PN173" s="33"/>
      <c r="PO173" s="33"/>
      <c r="PP173" s="33"/>
      <c r="PQ173" s="33"/>
      <c r="PR173" s="33"/>
      <c r="PS173" s="33"/>
      <c r="PT173" s="33"/>
      <c r="PU173" s="33"/>
      <c r="PV173" s="33"/>
      <c r="PW173" s="33"/>
      <c r="PX173" s="33"/>
      <c r="PY173" s="33"/>
      <c r="PZ173" s="33"/>
      <c r="QA173" s="33"/>
      <c r="QB173" s="33"/>
      <c r="QC173" s="33"/>
      <c r="QD173" s="33"/>
      <c r="QE173" s="33"/>
      <c r="QF173" s="33"/>
      <c r="QG173" s="33"/>
      <c r="QH173" s="33"/>
      <c r="QI173" s="33"/>
      <c r="QJ173" s="33"/>
      <c r="QK173" s="33"/>
      <c r="QL173" s="33"/>
      <c r="QM173" s="33"/>
      <c r="QN173" s="33"/>
      <c r="QO173" s="33"/>
      <c r="QP173" s="33"/>
      <c r="QQ173" s="33"/>
      <c r="QR173" s="33"/>
      <c r="QS173" s="33"/>
      <c r="QT173" s="33"/>
      <c r="QU173" s="33"/>
      <c r="QV173" s="33"/>
      <c r="QW173" s="33"/>
      <c r="QX173" s="33"/>
      <c r="QY173" s="33"/>
      <c r="QZ173" s="33"/>
      <c r="RA173" s="33"/>
      <c r="RB173" s="33"/>
      <c r="RC173" s="33"/>
      <c r="RD173" s="33"/>
      <c r="RE173" s="33"/>
      <c r="RF173" s="33"/>
      <c r="RG173" s="33"/>
      <c r="RH173" s="33"/>
      <c r="RI173" s="33"/>
      <c r="RJ173" s="33"/>
      <c r="RK173" s="33"/>
      <c r="RL173" s="33"/>
      <c r="RM173" s="33"/>
      <c r="RN173" s="33"/>
      <c r="RO173" s="33"/>
      <c r="RP173" s="33"/>
      <c r="RQ173" s="33"/>
      <c r="RR173" s="33"/>
      <c r="RS173" s="33"/>
      <c r="RT173" s="33"/>
      <c r="RU173" s="33"/>
      <c r="RV173" s="33"/>
      <c r="RW173" s="33"/>
      <c r="RX173" s="33"/>
      <c r="RY173" s="33"/>
      <c r="RZ173" s="33"/>
      <c r="SA173" s="33"/>
      <c r="SB173" s="33"/>
      <c r="SC173" s="33"/>
      <c r="SD173" s="33"/>
      <c r="SE173" s="33"/>
      <c r="SF173" s="33"/>
      <c r="SG173" s="33"/>
      <c r="SH173" s="33"/>
      <c r="SI173" s="33"/>
      <c r="SJ173" s="33"/>
      <c r="SK173" s="33"/>
      <c r="SL173" s="33"/>
      <c r="SM173" s="33"/>
      <c r="SN173" s="33"/>
      <c r="SO173" s="33"/>
      <c r="SP173" s="33"/>
      <c r="SQ173" s="33"/>
      <c r="SR173" s="33"/>
      <c r="SS173" s="33"/>
      <c r="ST173" s="33"/>
      <c r="SU173" s="33"/>
      <c r="SV173" s="33"/>
      <c r="SW173" s="33"/>
      <c r="SX173" s="33"/>
      <c r="SY173" s="33"/>
      <c r="SZ173" s="33"/>
      <c r="TA173" s="33"/>
      <c r="TB173" s="33"/>
      <c r="TC173" s="33"/>
      <c r="TD173" s="33"/>
      <c r="TE173" s="33"/>
      <c r="TF173" s="33"/>
      <c r="TG173" s="33"/>
      <c r="TH173" s="33"/>
      <c r="TI173" s="33"/>
      <c r="TJ173" s="33"/>
      <c r="TK173" s="33"/>
      <c r="TL173" s="33"/>
      <c r="TM173" s="33"/>
      <c r="TN173" s="33"/>
      <c r="TO173" s="33"/>
      <c r="TP173" s="33"/>
      <c r="TQ173" s="33"/>
      <c r="TR173" s="33"/>
      <c r="TS173" s="33"/>
      <c r="TT173" s="33"/>
      <c r="TU173" s="33"/>
      <c r="TV173" s="33"/>
      <c r="TW173" s="33"/>
      <c r="TX173" s="33"/>
      <c r="TY173" s="33"/>
      <c r="TZ173" s="33"/>
      <c r="UA173" s="33"/>
      <c r="UB173" s="33"/>
      <c r="UC173" s="33"/>
      <c r="UD173" s="33"/>
      <c r="UE173" s="33"/>
      <c r="UF173" s="33"/>
      <c r="UG173" s="33"/>
      <c r="UH173" s="33"/>
      <c r="UI173" s="33"/>
      <c r="UJ173" s="33"/>
      <c r="UK173" s="33"/>
      <c r="UL173" s="33"/>
      <c r="UM173" s="33"/>
      <c r="UN173" s="33"/>
      <c r="UO173" s="33"/>
      <c r="UP173" s="33"/>
      <c r="UQ173" s="33"/>
      <c r="UR173" s="33"/>
      <c r="US173" s="33"/>
      <c r="UT173" s="33"/>
      <c r="UU173" s="33"/>
      <c r="UV173" s="33"/>
      <c r="UW173" s="33"/>
      <c r="UX173" s="33"/>
      <c r="UY173" s="33"/>
      <c r="UZ173" s="33"/>
      <c r="VA173" s="33"/>
      <c r="VB173" s="33"/>
      <c r="VC173" s="33"/>
      <c r="VD173" s="33"/>
      <c r="VE173" s="33"/>
      <c r="VF173" s="33"/>
      <c r="VG173" s="33"/>
      <c r="VH173" s="33"/>
      <c r="VI173" s="33"/>
      <c r="VJ173" s="33"/>
      <c r="VK173" s="33"/>
      <c r="VL173" s="33"/>
      <c r="VM173" s="33"/>
      <c r="VN173" s="33"/>
      <c r="VO173" s="33"/>
      <c r="VP173" s="33"/>
      <c r="VQ173" s="33"/>
      <c r="VR173" s="33"/>
      <c r="VS173" s="33"/>
      <c r="VT173" s="33"/>
      <c r="VU173" s="33"/>
      <c r="VV173" s="33"/>
      <c r="VW173" s="33"/>
      <c r="VX173" s="33"/>
      <c r="VY173" s="33"/>
      <c r="VZ173" s="33"/>
      <c r="WA173" s="33"/>
      <c r="WB173" s="33"/>
      <c r="WC173" s="33"/>
      <c r="WD173" s="33"/>
      <c r="WE173" s="33"/>
      <c r="WF173" s="33"/>
      <c r="WG173" s="33"/>
      <c r="WH173" s="33"/>
      <c r="WI173" s="33"/>
      <c r="WJ173" s="33"/>
      <c r="WK173" s="33"/>
      <c r="WL173" s="33"/>
      <c r="WM173" s="33"/>
      <c r="WN173" s="33"/>
      <c r="WO173" s="33"/>
      <c r="WP173" s="33"/>
      <c r="WQ173" s="33"/>
      <c r="WR173" s="33"/>
      <c r="WS173" s="33"/>
      <c r="WT173" s="33"/>
      <c r="WU173" s="33"/>
      <c r="WV173" s="33"/>
      <c r="WW173" s="33"/>
      <c r="WX173" s="33"/>
      <c r="WY173" s="33"/>
      <c r="WZ173" s="33"/>
      <c r="XA173" s="33"/>
      <c r="XB173" s="33"/>
      <c r="XC173" s="33"/>
      <c r="XD173" s="33"/>
      <c r="XE173" s="33"/>
      <c r="XF173" s="33"/>
      <c r="XG173" s="33"/>
    </row>
    <row r="174" spans="1:631" s="10" customFormat="1" x14ac:dyDescent="0.25">
      <c r="A174" s="102" t="s">
        <v>42</v>
      </c>
      <c r="B174" s="96" t="s">
        <v>262</v>
      </c>
      <c r="C174" s="102" t="s">
        <v>67</v>
      </c>
      <c r="D174" s="147">
        <v>43370</v>
      </c>
      <c r="E174" s="89">
        <v>300</v>
      </c>
      <c r="F174" s="66">
        <v>18</v>
      </c>
      <c r="G174" s="66">
        <v>15</v>
      </c>
      <c r="H174" s="66">
        <v>20</v>
      </c>
      <c r="I174" s="92">
        <f t="shared" si="8"/>
        <v>17.666666666666668</v>
      </c>
      <c r="J174" s="93">
        <f t="shared" si="7"/>
        <v>5300</v>
      </c>
      <c r="K174" s="69">
        <v>80</v>
      </c>
      <c r="L174" s="35">
        <v>5</v>
      </c>
      <c r="M174" s="35">
        <v>5</v>
      </c>
      <c r="N174" s="35">
        <v>10</v>
      </c>
      <c r="O174" s="35">
        <v>0</v>
      </c>
      <c r="P174" s="69">
        <v>10</v>
      </c>
      <c r="Q174" s="35">
        <v>10</v>
      </c>
      <c r="R174" s="35">
        <v>0</v>
      </c>
      <c r="S174" s="35">
        <v>80</v>
      </c>
      <c r="T174" s="76">
        <v>70</v>
      </c>
      <c r="U174" s="77">
        <v>0</v>
      </c>
      <c r="V174" s="77">
        <v>0</v>
      </c>
      <c r="W174" s="78">
        <v>30</v>
      </c>
      <c r="X174" s="49">
        <v>5</v>
      </c>
      <c r="Y174" s="65" t="s">
        <v>264</v>
      </c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33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  <c r="HU174" s="33"/>
      <c r="HV174" s="33"/>
      <c r="HW174" s="33"/>
      <c r="HX174" s="33"/>
      <c r="HY174" s="33"/>
      <c r="HZ174" s="33"/>
      <c r="IA174" s="33"/>
      <c r="IB174" s="33"/>
      <c r="IC174" s="33"/>
      <c r="ID174" s="33"/>
      <c r="IE174" s="33"/>
      <c r="IF174" s="33"/>
      <c r="IG174" s="33"/>
      <c r="IH174" s="33"/>
      <c r="II174" s="33"/>
      <c r="IJ174" s="33"/>
      <c r="IK174" s="33"/>
      <c r="IL174" s="33"/>
      <c r="IM174" s="33"/>
      <c r="IN174" s="33"/>
      <c r="IO174" s="33"/>
      <c r="IP174" s="33"/>
      <c r="IQ174" s="33"/>
      <c r="IR174" s="33"/>
      <c r="IS174" s="33"/>
      <c r="IT174" s="33"/>
      <c r="IU174" s="33"/>
      <c r="IV174" s="33"/>
      <c r="IW174" s="33"/>
      <c r="IX174" s="33"/>
      <c r="IY174" s="33"/>
      <c r="IZ174" s="33"/>
      <c r="JA174" s="33"/>
      <c r="JB174" s="33"/>
      <c r="JC174" s="33"/>
      <c r="JD174" s="33"/>
      <c r="JE174" s="33"/>
      <c r="JF174" s="33"/>
      <c r="JG174" s="33"/>
      <c r="JH174" s="33"/>
      <c r="JI174" s="33"/>
      <c r="JJ174" s="33"/>
      <c r="JK174" s="33"/>
      <c r="JL174" s="33"/>
      <c r="JM174" s="33"/>
      <c r="JN174" s="33"/>
      <c r="JO174" s="33"/>
      <c r="JP174" s="33"/>
      <c r="JQ174" s="33"/>
      <c r="JR174" s="33"/>
      <c r="JS174" s="33"/>
      <c r="JT174" s="33"/>
      <c r="JU174" s="33"/>
      <c r="JV174" s="33"/>
      <c r="JW174" s="33"/>
      <c r="JX174" s="33"/>
      <c r="JY174" s="33"/>
      <c r="JZ174" s="33"/>
      <c r="KA174" s="33"/>
      <c r="KB174" s="33"/>
      <c r="KC174" s="33"/>
      <c r="KD174" s="33"/>
      <c r="KE174" s="33"/>
      <c r="KF174" s="33"/>
      <c r="KG174" s="33"/>
      <c r="KH174" s="33"/>
      <c r="KI174" s="33"/>
      <c r="KJ174" s="33"/>
      <c r="KK174" s="33"/>
      <c r="KL174" s="33"/>
      <c r="KM174" s="33"/>
      <c r="KN174" s="33"/>
      <c r="KO174" s="33"/>
      <c r="KP174" s="33"/>
      <c r="KQ174" s="33"/>
      <c r="KR174" s="33"/>
      <c r="KS174" s="33"/>
      <c r="KT174" s="33"/>
      <c r="KU174" s="33"/>
      <c r="KV174" s="33"/>
      <c r="KW174" s="33"/>
      <c r="KX174" s="33"/>
      <c r="KY174" s="33"/>
      <c r="KZ174" s="33"/>
      <c r="LA174" s="33"/>
      <c r="LB174" s="33"/>
      <c r="LC174" s="33"/>
      <c r="LD174" s="33"/>
      <c r="LE174" s="33"/>
      <c r="LF174" s="33"/>
      <c r="LG174" s="33"/>
      <c r="LH174" s="33"/>
      <c r="LI174" s="33"/>
      <c r="LJ174" s="33"/>
      <c r="LK174" s="33"/>
      <c r="LL174" s="33"/>
      <c r="LM174" s="33"/>
      <c r="LN174" s="33"/>
      <c r="LO174" s="33"/>
      <c r="LP174" s="33"/>
      <c r="LQ174" s="33"/>
      <c r="LR174" s="33"/>
      <c r="LS174" s="33"/>
      <c r="LT174" s="33"/>
      <c r="LU174" s="33"/>
      <c r="LV174" s="33"/>
      <c r="LW174" s="33"/>
      <c r="LX174" s="33"/>
      <c r="LY174" s="33"/>
      <c r="LZ174" s="33"/>
      <c r="MA174" s="33"/>
      <c r="MB174" s="33"/>
      <c r="MC174" s="33"/>
      <c r="MD174" s="33"/>
      <c r="ME174" s="33"/>
      <c r="MF174" s="33"/>
      <c r="MG174" s="33"/>
      <c r="MH174" s="33"/>
      <c r="MI174" s="33"/>
      <c r="MJ174" s="33"/>
      <c r="MK174" s="33"/>
      <c r="ML174" s="33"/>
      <c r="MM174" s="33"/>
      <c r="MN174" s="33"/>
      <c r="MO174" s="33"/>
      <c r="MP174" s="33"/>
      <c r="MQ174" s="33"/>
      <c r="MR174" s="33"/>
      <c r="MS174" s="33"/>
      <c r="MT174" s="33"/>
      <c r="MU174" s="33"/>
      <c r="MV174" s="33"/>
      <c r="MW174" s="33"/>
      <c r="MX174" s="33"/>
      <c r="MY174" s="33"/>
      <c r="MZ174" s="33"/>
      <c r="NA174" s="33"/>
      <c r="NB174" s="33"/>
      <c r="NC174" s="33"/>
      <c r="ND174" s="33"/>
      <c r="NE174" s="33"/>
      <c r="NF174" s="33"/>
      <c r="NG174" s="33"/>
      <c r="NH174" s="33"/>
      <c r="NI174" s="33"/>
      <c r="NJ174" s="33"/>
      <c r="NK174" s="33"/>
      <c r="NL174" s="33"/>
      <c r="NM174" s="33"/>
      <c r="NN174" s="33"/>
      <c r="NO174" s="33"/>
      <c r="NP174" s="33"/>
      <c r="NQ174" s="33"/>
      <c r="NR174" s="33"/>
      <c r="NS174" s="33"/>
      <c r="NT174" s="33"/>
      <c r="NU174" s="33"/>
      <c r="NV174" s="33"/>
      <c r="NW174" s="33"/>
      <c r="NX174" s="33"/>
      <c r="NY174" s="33"/>
      <c r="NZ174" s="33"/>
      <c r="OA174" s="33"/>
      <c r="OB174" s="33"/>
      <c r="OC174" s="33"/>
      <c r="OD174" s="33"/>
      <c r="OE174" s="33"/>
      <c r="OF174" s="33"/>
      <c r="OG174" s="33"/>
      <c r="OH174" s="33"/>
      <c r="OI174" s="33"/>
      <c r="OJ174" s="33"/>
      <c r="OK174" s="33"/>
      <c r="OL174" s="33"/>
      <c r="OM174" s="33"/>
      <c r="ON174" s="33"/>
      <c r="OO174" s="33"/>
      <c r="OP174" s="33"/>
      <c r="OQ174" s="33"/>
      <c r="OR174" s="33"/>
      <c r="OS174" s="33"/>
      <c r="OT174" s="33"/>
      <c r="OU174" s="33"/>
      <c r="OV174" s="33"/>
      <c r="OW174" s="33"/>
      <c r="OX174" s="33"/>
      <c r="OY174" s="33"/>
      <c r="OZ174" s="33"/>
      <c r="PA174" s="33"/>
      <c r="PB174" s="33"/>
      <c r="PC174" s="33"/>
      <c r="PD174" s="33"/>
      <c r="PE174" s="33"/>
      <c r="PF174" s="33"/>
      <c r="PG174" s="33"/>
      <c r="PH174" s="33"/>
      <c r="PI174" s="33"/>
      <c r="PJ174" s="33"/>
      <c r="PK174" s="33"/>
      <c r="PL174" s="33"/>
      <c r="PM174" s="33"/>
      <c r="PN174" s="33"/>
      <c r="PO174" s="33"/>
      <c r="PP174" s="33"/>
      <c r="PQ174" s="33"/>
      <c r="PR174" s="33"/>
      <c r="PS174" s="33"/>
      <c r="PT174" s="33"/>
      <c r="PU174" s="33"/>
      <c r="PV174" s="33"/>
      <c r="PW174" s="33"/>
      <c r="PX174" s="33"/>
      <c r="PY174" s="33"/>
      <c r="PZ174" s="33"/>
      <c r="QA174" s="33"/>
      <c r="QB174" s="33"/>
      <c r="QC174" s="33"/>
      <c r="QD174" s="33"/>
      <c r="QE174" s="33"/>
      <c r="QF174" s="33"/>
      <c r="QG174" s="33"/>
      <c r="QH174" s="33"/>
      <c r="QI174" s="33"/>
      <c r="QJ174" s="33"/>
      <c r="QK174" s="33"/>
      <c r="QL174" s="33"/>
      <c r="QM174" s="33"/>
      <c r="QN174" s="33"/>
      <c r="QO174" s="33"/>
      <c r="QP174" s="33"/>
      <c r="QQ174" s="33"/>
      <c r="QR174" s="33"/>
      <c r="QS174" s="33"/>
      <c r="QT174" s="33"/>
      <c r="QU174" s="33"/>
      <c r="QV174" s="33"/>
      <c r="QW174" s="33"/>
      <c r="QX174" s="33"/>
      <c r="QY174" s="33"/>
      <c r="QZ174" s="33"/>
      <c r="RA174" s="33"/>
      <c r="RB174" s="33"/>
      <c r="RC174" s="33"/>
      <c r="RD174" s="33"/>
      <c r="RE174" s="33"/>
      <c r="RF174" s="33"/>
      <c r="RG174" s="33"/>
      <c r="RH174" s="33"/>
      <c r="RI174" s="33"/>
      <c r="RJ174" s="33"/>
      <c r="RK174" s="33"/>
      <c r="RL174" s="33"/>
      <c r="RM174" s="33"/>
      <c r="RN174" s="33"/>
      <c r="RO174" s="33"/>
      <c r="RP174" s="33"/>
      <c r="RQ174" s="33"/>
      <c r="RR174" s="33"/>
      <c r="RS174" s="33"/>
      <c r="RT174" s="33"/>
      <c r="RU174" s="33"/>
      <c r="RV174" s="33"/>
      <c r="RW174" s="33"/>
      <c r="RX174" s="33"/>
      <c r="RY174" s="33"/>
      <c r="RZ174" s="33"/>
      <c r="SA174" s="33"/>
      <c r="SB174" s="33"/>
      <c r="SC174" s="33"/>
      <c r="SD174" s="33"/>
      <c r="SE174" s="33"/>
      <c r="SF174" s="33"/>
      <c r="SG174" s="33"/>
      <c r="SH174" s="33"/>
      <c r="SI174" s="33"/>
      <c r="SJ174" s="33"/>
      <c r="SK174" s="33"/>
      <c r="SL174" s="33"/>
      <c r="SM174" s="33"/>
      <c r="SN174" s="33"/>
      <c r="SO174" s="33"/>
      <c r="SP174" s="33"/>
      <c r="SQ174" s="33"/>
      <c r="SR174" s="33"/>
      <c r="SS174" s="33"/>
      <c r="ST174" s="33"/>
      <c r="SU174" s="33"/>
      <c r="SV174" s="33"/>
      <c r="SW174" s="33"/>
      <c r="SX174" s="33"/>
      <c r="SY174" s="33"/>
      <c r="SZ174" s="33"/>
      <c r="TA174" s="33"/>
      <c r="TB174" s="33"/>
      <c r="TC174" s="33"/>
      <c r="TD174" s="33"/>
      <c r="TE174" s="33"/>
      <c r="TF174" s="33"/>
      <c r="TG174" s="33"/>
      <c r="TH174" s="33"/>
      <c r="TI174" s="33"/>
      <c r="TJ174" s="33"/>
      <c r="TK174" s="33"/>
      <c r="TL174" s="33"/>
      <c r="TM174" s="33"/>
      <c r="TN174" s="33"/>
      <c r="TO174" s="33"/>
      <c r="TP174" s="33"/>
      <c r="TQ174" s="33"/>
      <c r="TR174" s="33"/>
      <c r="TS174" s="33"/>
      <c r="TT174" s="33"/>
      <c r="TU174" s="33"/>
      <c r="TV174" s="33"/>
      <c r="TW174" s="33"/>
      <c r="TX174" s="33"/>
      <c r="TY174" s="33"/>
      <c r="TZ174" s="33"/>
      <c r="UA174" s="33"/>
      <c r="UB174" s="33"/>
      <c r="UC174" s="33"/>
      <c r="UD174" s="33"/>
      <c r="UE174" s="33"/>
      <c r="UF174" s="33"/>
      <c r="UG174" s="33"/>
      <c r="UH174" s="33"/>
      <c r="UI174" s="33"/>
      <c r="UJ174" s="33"/>
      <c r="UK174" s="33"/>
      <c r="UL174" s="33"/>
      <c r="UM174" s="33"/>
      <c r="UN174" s="33"/>
      <c r="UO174" s="33"/>
      <c r="UP174" s="33"/>
      <c r="UQ174" s="33"/>
      <c r="UR174" s="33"/>
      <c r="US174" s="33"/>
      <c r="UT174" s="33"/>
      <c r="UU174" s="33"/>
      <c r="UV174" s="33"/>
      <c r="UW174" s="33"/>
      <c r="UX174" s="33"/>
      <c r="UY174" s="33"/>
      <c r="UZ174" s="33"/>
      <c r="VA174" s="33"/>
      <c r="VB174" s="33"/>
      <c r="VC174" s="33"/>
      <c r="VD174" s="33"/>
      <c r="VE174" s="33"/>
      <c r="VF174" s="33"/>
      <c r="VG174" s="33"/>
      <c r="VH174" s="33"/>
      <c r="VI174" s="33"/>
      <c r="VJ174" s="33"/>
      <c r="VK174" s="33"/>
      <c r="VL174" s="33"/>
      <c r="VM174" s="33"/>
      <c r="VN174" s="33"/>
      <c r="VO174" s="33"/>
      <c r="VP174" s="33"/>
      <c r="VQ174" s="33"/>
      <c r="VR174" s="33"/>
      <c r="VS174" s="33"/>
      <c r="VT174" s="33"/>
      <c r="VU174" s="33"/>
      <c r="VV174" s="33"/>
      <c r="VW174" s="33"/>
      <c r="VX174" s="33"/>
      <c r="VY174" s="33"/>
      <c r="VZ174" s="33"/>
      <c r="WA174" s="33"/>
      <c r="WB174" s="33"/>
      <c r="WC174" s="33"/>
      <c r="WD174" s="33"/>
      <c r="WE174" s="33"/>
      <c r="WF174" s="33"/>
      <c r="WG174" s="33"/>
      <c r="WH174" s="33"/>
      <c r="WI174" s="33"/>
      <c r="WJ174" s="33"/>
      <c r="WK174" s="33"/>
      <c r="WL174" s="33"/>
      <c r="WM174" s="33"/>
      <c r="WN174" s="33"/>
      <c r="WO174" s="33"/>
      <c r="WP174" s="33"/>
      <c r="WQ174" s="33"/>
      <c r="WR174" s="33"/>
      <c r="WS174" s="33"/>
      <c r="WT174" s="33"/>
      <c r="WU174" s="33"/>
      <c r="WV174" s="33"/>
      <c r="WW174" s="33"/>
      <c r="WX174" s="33"/>
      <c r="WY174" s="33"/>
      <c r="WZ174" s="33"/>
      <c r="XA174" s="33"/>
      <c r="XB174" s="33"/>
      <c r="XC174" s="33"/>
      <c r="XD174" s="33"/>
      <c r="XE174" s="33"/>
      <c r="XF174" s="33"/>
      <c r="XG174" s="33"/>
    </row>
    <row r="175" spans="1:631" s="10" customFormat="1" x14ac:dyDescent="0.25">
      <c r="A175" s="102" t="s">
        <v>42</v>
      </c>
      <c r="B175" s="102" t="s">
        <v>261</v>
      </c>
      <c r="C175" s="102" t="s">
        <v>80</v>
      </c>
      <c r="D175" s="150">
        <v>43060</v>
      </c>
      <c r="E175" s="94">
        <v>300</v>
      </c>
      <c r="F175" s="92">
        <v>35</v>
      </c>
      <c r="G175" s="92">
        <v>32</v>
      </c>
      <c r="H175" s="92">
        <v>30</v>
      </c>
      <c r="I175" s="92">
        <f t="shared" si="8"/>
        <v>32.333333333333336</v>
      </c>
      <c r="J175" s="93">
        <f t="shared" si="7"/>
        <v>9700</v>
      </c>
      <c r="K175" s="70">
        <v>5</v>
      </c>
      <c r="L175" s="35">
        <v>15</v>
      </c>
      <c r="M175" s="35">
        <v>60</v>
      </c>
      <c r="N175" s="35">
        <v>20</v>
      </c>
      <c r="O175" s="35">
        <v>0</v>
      </c>
      <c r="P175" s="70">
        <v>10</v>
      </c>
      <c r="Q175" s="35">
        <v>0</v>
      </c>
      <c r="R175" s="35">
        <v>10</v>
      </c>
      <c r="S175" s="35">
        <v>80</v>
      </c>
      <c r="T175" s="80">
        <v>10</v>
      </c>
      <c r="U175" s="77">
        <v>0</v>
      </c>
      <c r="V175" s="77">
        <v>10</v>
      </c>
      <c r="W175" s="81">
        <v>80</v>
      </c>
      <c r="X175" s="50">
        <v>5</v>
      </c>
      <c r="Y175" s="65" t="s">
        <v>264</v>
      </c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33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  <c r="HU175" s="33"/>
      <c r="HV175" s="33"/>
      <c r="HW175" s="33"/>
      <c r="HX175" s="33"/>
      <c r="HY175" s="33"/>
      <c r="HZ175" s="33"/>
      <c r="IA175" s="33"/>
      <c r="IB175" s="33"/>
      <c r="IC175" s="33"/>
      <c r="ID175" s="33"/>
      <c r="IE175" s="33"/>
      <c r="IF175" s="33"/>
      <c r="IG175" s="33"/>
      <c r="IH175" s="33"/>
      <c r="II175" s="33"/>
      <c r="IJ175" s="33"/>
      <c r="IK175" s="33"/>
      <c r="IL175" s="33"/>
      <c r="IM175" s="33"/>
      <c r="IN175" s="33"/>
      <c r="IO175" s="33"/>
      <c r="IP175" s="33"/>
      <c r="IQ175" s="33"/>
      <c r="IR175" s="33"/>
      <c r="IS175" s="33"/>
      <c r="IT175" s="33"/>
      <c r="IU175" s="33"/>
      <c r="IV175" s="33"/>
      <c r="IW175" s="33"/>
      <c r="IX175" s="33"/>
      <c r="IY175" s="33"/>
      <c r="IZ175" s="33"/>
      <c r="JA175" s="33"/>
      <c r="JB175" s="33"/>
      <c r="JC175" s="33"/>
      <c r="JD175" s="33"/>
      <c r="JE175" s="33"/>
      <c r="JF175" s="33"/>
      <c r="JG175" s="33"/>
      <c r="JH175" s="33"/>
      <c r="JI175" s="33"/>
      <c r="JJ175" s="33"/>
      <c r="JK175" s="33"/>
      <c r="JL175" s="33"/>
      <c r="JM175" s="33"/>
      <c r="JN175" s="33"/>
      <c r="JO175" s="33"/>
      <c r="JP175" s="33"/>
      <c r="JQ175" s="33"/>
      <c r="JR175" s="33"/>
      <c r="JS175" s="33"/>
      <c r="JT175" s="33"/>
      <c r="JU175" s="33"/>
      <c r="JV175" s="33"/>
      <c r="JW175" s="33"/>
      <c r="JX175" s="33"/>
      <c r="JY175" s="33"/>
      <c r="JZ175" s="33"/>
      <c r="KA175" s="33"/>
      <c r="KB175" s="33"/>
      <c r="KC175" s="33"/>
      <c r="KD175" s="33"/>
      <c r="KE175" s="33"/>
      <c r="KF175" s="33"/>
      <c r="KG175" s="33"/>
      <c r="KH175" s="33"/>
      <c r="KI175" s="33"/>
      <c r="KJ175" s="33"/>
      <c r="KK175" s="33"/>
      <c r="KL175" s="33"/>
      <c r="KM175" s="33"/>
      <c r="KN175" s="33"/>
      <c r="KO175" s="33"/>
      <c r="KP175" s="33"/>
      <c r="KQ175" s="33"/>
      <c r="KR175" s="33"/>
      <c r="KS175" s="33"/>
      <c r="KT175" s="33"/>
      <c r="KU175" s="33"/>
      <c r="KV175" s="33"/>
      <c r="KW175" s="33"/>
      <c r="KX175" s="33"/>
      <c r="KY175" s="33"/>
      <c r="KZ175" s="33"/>
      <c r="LA175" s="33"/>
      <c r="LB175" s="33"/>
      <c r="LC175" s="33"/>
      <c r="LD175" s="33"/>
      <c r="LE175" s="33"/>
      <c r="LF175" s="33"/>
      <c r="LG175" s="33"/>
      <c r="LH175" s="33"/>
      <c r="LI175" s="33"/>
      <c r="LJ175" s="33"/>
      <c r="LK175" s="33"/>
      <c r="LL175" s="33"/>
      <c r="LM175" s="33"/>
      <c r="LN175" s="33"/>
      <c r="LO175" s="33"/>
      <c r="LP175" s="33"/>
      <c r="LQ175" s="33"/>
      <c r="LR175" s="33"/>
      <c r="LS175" s="33"/>
      <c r="LT175" s="33"/>
      <c r="LU175" s="33"/>
      <c r="LV175" s="33"/>
      <c r="LW175" s="33"/>
      <c r="LX175" s="33"/>
      <c r="LY175" s="33"/>
      <c r="LZ175" s="33"/>
      <c r="MA175" s="33"/>
      <c r="MB175" s="33"/>
      <c r="MC175" s="33"/>
      <c r="MD175" s="33"/>
      <c r="ME175" s="33"/>
      <c r="MF175" s="33"/>
      <c r="MG175" s="33"/>
      <c r="MH175" s="33"/>
      <c r="MI175" s="33"/>
      <c r="MJ175" s="33"/>
      <c r="MK175" s="33"/>
      <c r="ML175" s="33"/>
      <c r="MM175" s="33"/>
      <c r="MN175" s="33"/>
      <c r="MO175" s="33"/>
      <c r="MP175" s="33"/>
      <c r="MQ175" s="33"/>
      <c r="MR175" s="33"/>
      <c r="MS175" s="33"/>
      <c r="MT175" s="33"/>
      <c r="MU175" s="33"/>
      <c r="MV175" s="33"/>
      <c r="MW175" s="33"/>
      <c r="MX175" s="33"/>
      <c r="MY175" s="33"/>
      <c r="MZ175" s="33"/>
      <c r="NA175" s="33"/>
      <c r="NB175" s="33"/>
      <c r="NC175" s="33"/>
      <c r="ND175" s="33"/>
      <c r="NE175" s="33"/>
      <c r="NF175" s="33"/>
      <c r="NG175" s="33"/>
      <c r="NH175" s="33"/>
      <c r="NI175" s="33"/>
      <c r="NJ175" s="33"/>
      <c r="NK175" s="33"/>
      <c r="NL175" s="33"/>
      <c r="NM175" s="33"/>
      <c r="NN175" s="33"/>
      <c r="NO175" s="33"/>
      <c r="NP175" s="33"/>
      <c r="NQ175" s="33"/>
      <c r="NR175" s="33"/>
      <c r="NS175" s="33"/>
      <c r="NT175" s="33"/>
      <c r="NU175" s="33"/>
      <c r="NV175" s="33"/>
      <c r="NW175" s="33"/>
      <c r="NX175" s="33"/>
      <c r="NY175" s="33"/>
      <c r="NZ175" s="33"/>
      <c r="OA175" s="33"/>
      <c r="OB175" s="33"/>
      <c r="OC175" s="33"/>
      <c r="OD175" s="33"/>
      <c r="OE175" s="33"/>
      <c r="OF175" s="33"/>
      <c r="OG175" s="33"/>
      <c r="OH175" s="33"/>
      <c r="OI175" s="33"/>
      <c r="OJ175" s="33"/>
      <c r="OK175" s="33"/>
      <c r="OL175" s="33"/>
      <c r="OM175" s="33"/>
      <c r="ON175" s="33"/>
      <c r="OO175" s="33"/>
      <c r="OP175" s="33"/>
      <c r="OQ175" s="33"/>
      <c r="OR175" s="33"/>
      <c r="OS175" s="33"/>
      <c r="OT175" s="33"/>
      <c r="OU175" s="33"/>
      <c r="OV175" s="33"/>
      <c r="OW175" s="33"/>
      <c r="OX175" s="33"/>
      <c r="OY175" s="33"/>
      <c r="OZ175" s="33"/>
      <c r="PA175" s="33"/>
      <c r="PB175" s="33"/>
      <c r="PC175" s="33"/>
      <c r="PD175" s="33"/>
      <c r="PE175" s="33"/>
      <c r="PF175" s="33"/>
      <c r="PG175" s="33"/>
      <c r="PH175" s="33"/>
      <c r="PI175" s="33"/>
      <c r="PJ175" s="33"/>
      <c r="PK175" s="33"/>
      <c r="PL175" s="33"/>
      <c r="PM175" s="33"/>
      <c r="PN175" s="33"/>
      <c r="PO175" s="33"/>
      <c r="PP175" s="33"/>
      <c r="PQ175" s="33"/>
      <c r="PR175" s="33"/>
      <c r="PS175" s="33"/>
      <c r="PT175" s="33"/>
      <c r="PU175" s="33"/>
      <c r="PV175" s="33"/>
      <c r="PW175" s="33"/>
      <c r="PX175" s="33"/>
      <c r="PY175" s="33"/>
      <c r="PZ175" s="33"/>
      <c r="QA175" s="33"/>
      <c r="QB175" s="33"/>
      <c r="QC175" s="33"/>
      <c r="QD175" s="33"/>
      <c r="QE175" s="33"/>
      <c r="QF175" s="33"/>
      <c r="QG175" s="33"/>
      <c r="QH175" s="33"/>
      <c r="QI175" s="33"/>
      <c r="QJ175" s="33"/>
      <c r="QK175" s="33"/>
      <c r="QL175" s="33"/>
      <c r="QM175" s="33"/>
      <c r="QN175" s="33"/>
      <c r="QO175" s="33"/>
      <c r="QP175" s="33"/>
      <c r="QQ175" s="33"/>
      <c r="QR175" s="33"/>
      <c r="QS175" s="33"/>
      <c r="QT175" s="33"/>
      <c r="QU175" s="33"/>
      <c r="QV175" s="33"/>
      <c r="QW175" s="33"/>
      <c r="QX175" s="33"/>
      <c r="QY175" s="33"/>
      <c r="QZ175" s="33"/>
      <c r="RA175" s="33"/>
      <c r="RB175" s="33"/>
      <c r="RC175" s="33"/>
      <c r="RD175" s="33"/>
      <c r="RE175" s="33"/>
      <c r="RF175" s="33"/>
      <c r="RG175" s="33"/>
      <c r="RH175" s="33"/>
      <c r="RI175" s="33"/>
      <c r="RJ175" s="33"/>
      <c r="RK175" s="33"/>
      <c r="RL175" s="33"/>
      <c r="RM175" s="33"/>
      <c r="RN175" s="33"/>
      <c r="RO175" s="33"/>
      <c r="RP175" s="33"/>
      <c r="RQ175" s="33"/>
      <c r="RR175" s="33"/>
      <c r="RS175" s="33"/>
      <c r="RT175" s="33"/>
      <c r="RU175" s="33"/>
      <c r="RV175" s="33"/>
      <c r="RW175" s="33"/>
      <c r="RX175" s="33"/>
      <c r="RY175" s="33"/>
      <c r="RZ175" s="33"/>
      <c r="SA175" s="33"/>
      <c r="SB175" s="33"/>
      <c r="SC175" s="33"/>
      <c r="SD175" s="33"/>
      <c r="SE175" s="33"/>
      <c r="SF175" s="33"/>
      <c r="SG175" s="33"/>
      <c r="SH175" s="33"/>
      <c r="SI175" s="33"/>
      <c r="SJ175" s="33"/>
      <c r="SK175" s="33"/>
      <c r="SL175" s="33"/>
      <c r="SM175" s="33"/>
      <c r="SN175" s="33"/>
      <c r="SO175" s="33"/>
      <c r="SP175" s="33"/>
      <c r="SQ175" s="33"/>
      <c r="SR175" s="33"/>
      <c r="SS175" s="33"/>
      <c r="ST175" s="33"/>
      <c r="SU175" s="33"/>
      <c r="SV175" s="33"/>
      <c r="SW175" s="33"/>
      <c r="SX175" s="33"/>
      <c r="SY175" s="33"/>
      <c r="SZ175" s="33"/>
      <c r="TA175" s="33"/>
      <c r="TB175" s="33"/>
      <c r="TC175" s="33"/>
      <c r="TD175" s="33"/>
      <c r="TE175" s="33"/>
      <c r="TF175" s="33"/>
      <c r="TG175" s="33"/>
      <c r="TH175" s="33"/>
      <c r="TI175" s="33"/>
      <c r="TJ175" s="33"/>
      <c r="TK175" s="33"/>
      <c r="TL175" s="33"/>
      <c r="TM175" s="33"/>
      <c r="TN175" s="33"/>
      <c r="TO175" s="33"/>
      <c r="TP175" s="33"/>
      <c r="TQ175" s="33"/>
      <c r="TR175" s="33"/>
      <c r="TS175" s="33"/>
      <c r="TT175" s="33"/>
      <c r="TU175" s="33"/>
      <c r="TV175" s="33"/>
      <c r="TW175" s="33"/>
      <c r="TX175" s="33"/>
      <c r="TY175" s="33"/>
      <c r="TZ175" s="33"/>
      <c r="UA175" s="33"/>
      <c r="UB175" s="33"/>
      <c r="UC175" s="33"/>
      <c r="UD175" s="33"/>
      <c r="UE175" s="33"/>
      <c r="UF175" s="33"/>
      <c r="UG175" s="33"/>
      <c r="UH175" s="33"/>
      <c r="UI175" s="33"/>
      <c r="UJ175" s="33"/>
      <c r="UK175" s="33"/>
      <c r="UL175" s="33"/>
      <c r="UM175" s="33"/>
      <c r="UN175" s="33"/>
      <c r="UO175" s="33"/>
      <c r="UP175" s="33"/>
      <c r="UQ175" s="33"/>
      <c r="UR175" s="33"/>
      <c r="US175" s="33"/>
      <c r="UT175" s="33"/>
      <c r="UU175" s="33"/>
      <c r="UV175" s="33"/>
      <c r="UW175" s="33"/>
      <c r="UX175" s="33"/>
      <c r="UY175" s="33"/>
      <c r="UZ175" s="33"/>
      <c r="VA175" s="33"/>
      <c r="VB175" s="33"/>
      <c r="VC175" s="33"/>
      <c r="VD175" s="33"/>
      <c r="VE175" s="33"/>
      <c r="VF175" s="33"/>
      <c r="VG175" s="33"/>
      <c r="VH175" s="33"/>
      <c r="VI175" s="33"/>
      <c r="VJ175" s="33"/>
      <c r="VK175" s="33"/>
      <c r="VL175" s="33"/>
      <c r="VM175" s="33"/>
      <c r="VN175" s="33"/>
      <c r="VO175" s="33"/>
      <c r="VP175" s="33"/>
      <c r="VQ175" s="33"/>
      <c r="VR175" s="33"/>
      <c r="VS175" s="33"/>
      <c r="VT175" s="33"/>
      <c r="VU175" s="33"/>
      <c r="VV175" s="33"/>
      <c r="VW175" s="33"/>
      <c r="VX175" s="33"/>
      <c r="VY175" s="33"/>
      <c r="VZ175" s="33"/>
      <c r="WA175" s="33"/>
      <c r="WB175" s="33"/>
      <c r="WC175" s="33"/>
      <c r="WD175" s="33"/>
      <c r="WE175" s="33"/>
      <c r="WF175" s="33"/>
      <c r="WG175" s="33"/>
      <c r="WH175" s="33"/>
      <c r="WI175" s="33"/>
      <c r="WJ175" s="33"/>
      <c r="WK175" s="33"/>
      <c r="WL175" s="33"/>
      <c r="WM175" s="33"/>
      <c r="WN175" s="33"/>
      <c r="WO175" s="33"/>
      <c r="WP175" s="33"/>
      <c r="WQ175" s="33"/>
      <c r="WR175" s="33"/>
      <c r="WS175" s="33"/>
      <c r="WT175" s="33"/>
      <c r="WU175" s="33"/>
      <c r="WV175" s="33"/>
      <c r="WW175" s="33"/>
      <c r="WX175" s="33"/>
      <c r="WY175" s="33"/>
      <c r="WZ175" s="33"/>
      <c r="XA175" s="33"/>
      <c r="XB175" s="33"/>
      <c r="XC175" s="33"/>
      <c r="XD175" s="33"/>
      <c r="XE175" s="33"/>
      <c r="XF175" s="33"/>
      <c r="XG175" s="33"/>
    </row>
    <row r="176" spans="1:631" s="10" customFormat="1" x14ac:dyDescent="0.25">
      <c r="A176" s="102" t="s">
        <v>8</v>
      </c>
      <c r="B176" s="96" t="s">
        <v>262</v>
      </c>
      <c r="C176" s="102" t="s">
        <v>35</v>
      </c>
      <c r="D176" s="147">
        <v>43305</v>
      </c>
      <c r="E176" s="89">
        <v>300</v>
      </c>
      <c r="F176" s="91">
        <v>23.8</v>
      </c>
      <c r="G176" s="91">
        <v>31.7</v>
      </c>
      <c r="H176" s="92">
        <v>52.5</v>
      </c>
      <c r="I176" s="92">
        <f t="shared" si="8"/>
        <v>36</v>
      </c>
      <c r="J176" s="93">
        <f t="shared" si="7"/>
        <v>10800</v>
      </c>
      <c r="K176" s="69">
        <v>20</v>
      </c>
      <c r="L176" s="35">
        <v>60</v>
      </c>
      <c r="M176" s="35">
        <v>10</v>
      </c>
      <c r="N176" s="35">
        <v>10</v>
      </c>
      <c r="O176" s="35">
        <v>0</v>
      </c>
      <c r="P176" s="69">
        <v>5</v>
      </c>
      <c r="Q176" s="70">
        <v>15</v>
      </c>
      <c r="R176" s="35">
        <v>20</v>
      </c>
      <c r="S176" s="35">
        <v>60</v>
      </c>
      <c r="T176" s="76">
        <v>60</v>
      </c>
      <c r="U176" s="77">
        <v>0</v>
      </c>
      <c r="V176" s="77">
        <v>40</v>
      </c>
      <c r="W176" s="78">
        <v>0</v>
      </c>
      <c r="X176" s="49">
        <v>5</v>
      </c>
      <c r="Y176" s="65" t="s">
        <v>264</v>
      </c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33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  <c r="HU176" s="33"/>
      <c r="HV176" s="33"/>
      <c r="HW176" s="33"/>
      <c r="HX176" s="33"/>
      <c r="HY176" s="33"/>
      <c r="HZ176" s="33"/>
      <c r="IA176" s="33"/>
      <c r="IB176" s="33"/>
      <c r="IC176" s="33"/>
      <c r="ID176" s="33"/>
      <c r="IE176" s="33"/>
      <c r="IF176" s="33"/>
      <c r="IG176" s="33"/>
      <c r="IH176" s="33"/>
      <c r="II176" s="33"/>
      <c r="IJ176" s="33"/>
      <c r="IK176" s="33"/>
      <c r="IL176" s="33"/>
      <c r="IM176" s="33"/>
      <c r="IN176" s="33"/>
      <c r="IO176" s="33"/>
      <c r="IP176" s="33"/>
      <c r="IQ176" s="33"/>
      <c r="IR176" s="33"/>
      <c r="IS176" s="33"/>
      <c r="IT176" s="33"/>
      <c r="IU176" s="33"/>
      <c r="IV176" s="33"/>
      <c r="IW176" s="33"/>
      <c r="IX176" s="33"/>
      <c r="IY176" s="33"/>
      <c r="IZ176" s="33"/>
      <c r="JA176" s="33"/>
      <c r="JB176" s="33"/>
      <c r="JC176" s="33"/>
      <c r="JD176" s="33"/>
      <c r="JE176" s="33"/>
      <c r="JF176" s="33"/>
      <c r="JG176" s="33"/>
      <c r="JH176" s="33"/>
      <c r="JI176" s="33"/>
      <c r="JJ176" s="33"/>
      <c r="JK176" s="33"/>
      <c r="JL176" s="33"/>
      <c r="JM176" s="33"/>
      <c r="JN176" s="33"/>
      <c r="JO176" s="33"/>
      <c r="JP176" s="33"/>
      <c r="JQ176" s="33"/>
      <c r="JR176" s="33"/>
      <c r="JS176" s="33"/>
      <c r="JT176" s="33"/>
      <c r="JU176" s="33"/>
      <c r="JV176" s="33"/>
      <c r="JW176" s="33"/>
      <c r="JX176" s="33"/>
      <c r="JY176" s="33"/>
      <c r="JZ176" s="33"/>
      <c r="KA176" s="33"/>
      <c r="KB176" s="33"/>
      <c r="KC176" s="33"/>
      <c r="KD176" s="33"/>
      <c r="KE176" s="33"/>
      <c r="KF176" s="33"/>
      <c r="KG176" s="33"/>
      <c r="KH176" s="33"/>
      <c r="KI176" s="33"/>
      <c r="KJ176" s="33"/>
      <c r="KK176" s="33"/>
      <c r="KL176" s="33"/>
      <c r="KM176" s="33"/>
      <c r="KN176" s="33"/>
      <c r="KO176" s="33"/>
      <c r="KP176" s="33"/>
      <c r="KQ176" s="33"/>
      <c r="KR176" s="33"/>
      <c r="KS176" s="33"/>
      <c r="KT176" s="33"/>
      <c r="KU176" s="33"/>
      <c r="KV176" s="33"/>
      <c r="KW176" s="33"/>
      <c r="KX176" s="33"/>
      <c r="KY176" s="33"/>
      <c r="KZ176" s="33"/>
      <c r="LA176" s="33"/>
      <c r="LB176" s="33"/>
      <c r="LC176" s="33"/>
      <c r="LD176" s="33"/>
      <c r="LE176" s="33"/>
      <c r="LF176" s="33"/>
      <c r="LG176" s="33"/>
      <c r="LH176" s="33"/>
      <c r="LI176" s="33"/>
      <c r="LJ176" s="33"/>
      <c r="LK176" s="33"/>
      <c r="LL176" s="33"/>
      <c r="LM176" s="33"/>
      <c r="LN176" s="33"/>
      <c r="LO176" s="33"/>
      <c r="LP176" s="33"/>
      <c r="LQ176" s="33"/>
      <c r="LR176" s="33"/>
      <c r="LS176" s="33"/>
      <c r="LT176" s="33"/>
      <c r="LU176" s="33"/>
      <c r="LV176" s="33"/>
      <c r="LW176" s="33"/>
      <c r="LX176" s="33"/>
      <c r="LY176" s="33"/>
      <c r="LZ176" s="33"/>
      <c r="MA176" s="33"/>
      <c r="MB176" s="33"/>
      <c r="MC176" s="33"/>
      <c r="MD176" s="33"/>
      <c r="ME176" s="33"/>
      <c r="MF176" s="33"/>
      <c r="MG176" s="33"/>
      <c r="MH176" s="33"/>
      <c r="MI176" s="33"/>
      <c r="MJ176" s="33"/>
      <c r="MK176" s="33"/>
      <c r="ML176" s="33"/>
      <c r="MM176" s="33"/>
      <c r="MN176" s="33"/>
      <c r="MO176" s="33"/>
      <c r="MP176" s="33"/>
      <c r="MQ176" s="33"/>
      <c r="MR176" s="33"/>
      <c r="MS176" s="33"/>
      <c r="MT176" s="33"/>
      <c r="MU176" s="33"/>
      <c r="MV176" s="33"/>
      <c r="MW176" s="33"/>
      <c r="MX176" s="33"/>
      <c r="MY176" s="33"/>
      <c r="MZ176" s="33"/>
      <c r="NA176" s="33"/>
      <c r="NB176" s="33"/>
      <c r="NC176" s="33"/>
      <c r="ND176" s="33"/>
      <c r="NE176" s="33"/>
      <c r="NF176" s="33"/>
      <c r="NG176" s="33"/>
      <c r="NH176" s="33"/>
      <c r="NI176" s="33"/>
      <c r="NJ176" s="33"/>
      <c r="NK176" s="33"/>
      <c r="NL176" s="33"/>
      <c r="NM176" s="33"/>
      <c r="NN176" s="33"/>
      <c r="NO176" s="33"/>
      <c r="NP176" s="33"/>
      <c r="NQ176" s="33"/>
      <c r="NR176" s="33"/>
      <c r="NS176" s="33"/>
      <c r="NT176" s="33"/>
      <c r="NU176" s="33"/>
      <c r="NV176" s="33"/>
      <c r="NW176" s="33"/>
      <c r="NX176" s="33"/>
      <c r="NY176" s="33"/>
      <c r="NZ176" s="33"/>
      <c r="OA176" s="33"/>
      <c r="OB176" s="33"/>
      <c r="OC176" s="33"/>
      <c r="OD176" s="33"/>
      <c r="OE176" s="33"/>
      <c r="OF176" s="33"/>
      <c r="OG176" s="33"/>
      <c r="OH176" s="33"/>
      <c r="OI176" s="33"/>
      <c r="OJ176" s="33"/>
      <c r="OK176" s="33"/>
      <c r="OL176" s="33"/>
      <c r="OM176" s="33"/>
      <c r="ON176" s="33"/>
      <c r="OO176" s="33"/>
      <c r="OP176" s="33"/>
      <c r="OQ176" s="33"/>
      <c r="OR176" s="33"/>
      <c r="OS176" s="33"/>
      <c r="OT176" s="33"/>
      <c r="OU176" s="33"/>
      <c r="OV176" s="33"/>
      <c r="OW176" s="33"/>
      <c r="OX176" s="33"/>
      <c r="OY176" s="33"/>
      <c r="OZ176" s="33"/>
      <c r="PA176" s="33"/>
      <c r="PB176" s="33"/>
      <c r="PC176" s="33"/>
      <c r="PD176" s="33"/>
      <c r="PE176" s="33"/>
      <c r="PF176" s="33"/>
      <c r="PG176" s="33"/>
      <c r="PH176" s="33"/>
      <c r="PI176" s="33"/>
      <c r="PJ176" s="33"/>
      <c r="PK176" s="33"/>
      <c r="PL176" s="33"/>
      <c r="PM176" s="33"/>
      <c r="PN176" s="33"/>
      <c r="PO176" s="33"/>
      <c r="PP176" s="33"/>
      <c r="PQ176" s="33"/>
      <c r="PR176" s="33"/>
      <c r="PS176" s="33"/>
      <c r="PT176" s="33"/>
      <c r="PU176" s="33"/>
      <c r="PV176" s="33"/>
      <c r="PW176" s="33"/>
      <c r="PX176" s="33"/>
      <c r="PY176" s="33"/>
      <c r="PZ176" s="33"/>
      <c r="QA176" s="33"/>
      <c r="QB176" s="33"/>
      <c r="QC176" s="33"/>
      <c r="QD176" s="33"/>
      <c r="QE176" s="33"/>
      <c r="QF176" s="33"/>
      <c r="QG176" s="33"/>
      <c r="QH176" s="33"/>
      <c r="QI176" s="33"/>
      <c r="QJ176" s="33"/>
      <c r="QK176" s="33"/>
      <c r="QL176" s="33"/>
      <c r="QM176" s="33"/>
      <c r="QN176" s="33"/>
      <c r="QO176" s="33"/>
      <c r="QP176" s="33"/>
      <c r="QQ176" s="33"/>
      <c r="QR176" s="33"/>
      <c r="QS176" s="33"/>
      <c r="QT176" s="33"/>
      <c r="QU176" s="33"/>
      <c r="QV176" s="33"/>
      <c r="QW176" s="33"/>
      <c r="QX176" s="33"/>
      <c r="QY176" s="33"/>
      <c r="QZ176" s="33"/>
      <c r="RA176" s="33"/>
      <c r="RB176" s="33"/>
      <c r="RC176" s="33"/>
      <c r="RD176" s="33"/>
      <c r="RE176" s="33"/>
      <c r="RF176" s="33"/>
      <c r="RG176" s="33"/>
      <c r="RH176" s="33"/>
      <c r="RI176" s="33"/>
      <c r="RJ176" s="33"/>
      <c r="RK176" s="33"/>
      <c r="RL176" s="33"/>
      <c r="RM176" s="33"/>
      <c r="RN176" s="33"/>
      <c r="RO176" s="33"/>
      <c r="RP176" s="33"/>
      <c r="RQ176" s="33"/>
      <c r="RR176" s="33"/>
      <c r="RS176" s="33"/>
      <c r="RT176" s="33"/>
      <c r="RU176" s="33"/>
      <c r="RV176" s="33"/>
      <c r="RW176" s="33"/>
      <c r="RX176" s="33"/>
      <c r="RY176" s="33"/>
      <c r="RZ176" s="33"/>
      <c r="SA176" s="33"/>
      <c r="SB176" s="33"/>
      <c r="SC176" s="33"/>
      <c r="SD176" s="33"/>
      <c r="SE176" s="33"/>
      <c r="SF176" s="33"/>
      <c r="SG176" s="33"/>
      <c r="SH176" s="33"/>
      <c r="SI176" s="33"/>
      <c r="SJ176" s="33"/>
      <c r="SK176" s="33"/>
      <c r="SL176" s="33"/>
      <c r="SM176" s="33"/>
      <c r="SN176" s="33"/>
      <c r="SO176" s="33"/>
      <c r="SP176" s="33"/>
      <c r="SQ176" s="33"/>
      <c r="SR176" s="33"/>
      <c r="SS176" s="33"/>
      <c r="ST176" s="33"/>
      <c r="SU176" s="33"/>
      <c r="SV176" s="33"/>
      <c r="SW176" s="33"/>
      <c r="SX176" s="33"/>
      <c r="SY176" s="33"/>
      <c r="SZ176" s="33"/>
      <c r="TA176" s="33"/>
      <c r="TB176" s="33"/>
      <c r="TC176" s="33"/>
      <c r="TD176" s="33"/>
      <c r="TE176" s="33"/>
      <c r="TF176" s="33"/>
      <c r="TG176" s="33"/>
      <c r="TH176" s="33"/>
      <c r="TI176" s="33"/>
      <c r="TJ176" s="33"/>
      <c r="TK176" s="33"/>
      <c r="TL176" s="33"/>
      <c r="TM176" s="33"/>
      <c r="TN176" s="33"/>
      <c r="TO176" s="33"/>
      <c r="TP176" s="33"/>
      <c r="TQ176" s="33"/>
      <c r="TR176" s="33"/>
      <c r="TS176" s="33"/>
      <c r="TT176" s="33"/>
      <c r="TU176" s="33"/>
      <c r="TV176" s="33"/>
      <c r="TW176" s="33"/>
      <c r="TX176" s="33"/>
      <c r="TY176" s="33"/>
      <c r="TZ176" s="33"/>
      <c r="UA176" s="33"/>
      <c r="UB176" s="33"/>
      <c r="UC176" s="33"/>
      <c r="UD176" s="33"/>
      <c r="UE176" s="33"/>
      <c r="UF176" s="33"/>
      <c r="UG176" s="33"/>
      <c r="UH176" s="33"/>
      <c r="UI176" s="33"/>
      <c r="UJ176" s="33"/>
      <c r="UK176" s="33"/>
      <c r="UL176" s="33"/>
      <c r="UM176" s="33"/>
      <c r="UN176" s="33"/>
      <c r="UO176" s="33"/>
      <c r="UP176" s="33"/>
      <c r="UQ176" s="33"/>
      <c r="UR176" s="33"/>
      <c r="US176" s="33"/>
      <c r="UT176" s="33"/>
      <c r="UU176" s="33"/>
      <c r="UV176" s="33"/>
      <c r="UW176" s="33"/>
      <c r="UX176" s="33"/>
      <c r="UY176" s="33"/>
      <c r="UZ176" s="33"/>
      <c r="VA176" s="33"/>
      <c r="VB176" s="33"/>
      <c r="VC176" s="33"/>
      <c r="VD176" s="33"/>
      <c r="VE176" s="33"/>
      <c r="VF176" s="33"/>
      <c r="VG176" s="33"/>
      <c r="VH176" s="33"/>
      <c r="VI176" s="33"/>
      <c r="VJ176" s="33"/>
      <c r="VK176" s="33"/>
      <c r="VL176" s="33"/>
      <c r="VM176" s="33"/>
      <c r="VN176" s="33"/>
      <c r="VO176" s="33"/>
      <c r="VP176" s="33"/>
      <c r="VQ176" s="33"/>
      <c r="VR176" s="33"/>
      <c r="VS176" s="33"/>
      <c r="VT176" s="33"/>
      <c r="VU176" s="33"/>
      <c r="VV176" s="33"/>
      <c r="VW176" s="33"/>
      <c r="VX176" s="33"/>
      <c r="VY176" s="33"/>
      <c r="VZ176" s="33"/>
      <c r="WA176" s="33"/>
      <c r="WB176" s="33"/>
      <c r="WC176" s="33"/>
      <c r="WD176" s="33"/>
      <c r="WE176" s="33"/>
      <c r="WF176" s="33"/>
      <c r="WG176" s="33"/>
      <c r="WH176" s="33"/>
      <c r="WI176" s="33"/>
      <c r="WJ176" s="33"/>
      <c r="WK176" s="33"/>
      <c r="WL176" s="33"/>
      <c r="WM176" s="33"/>
      <c r="WN176" s="33"/>
      <c r="WO176" s="33"/>
      <c r="WP176" s="33"/>
      <c r="WQ176" s="33"/>
      <c r="WR176" s="33"/>
      <c r="WS176" s="33"/>
      <c r="WT176" s="33"/>
      <c r="WU176" s="33"/>
      <c r="WV176" s="33"/>
      <c r="WW176" s="33"/>
      <c r="WX176" s="33"/>
      <c r="WY176" s="33"/>
      <c r="WZ176" s="33"/>
      <c r="XA176" s="33"/>
      <c r="XB176" s="33"/>
      <c r="XC176" s="33"/>
      <c r="XD176" s="33"/>
      <c r="XE176" s="33"/>
      <c r="XF176" s="33"/>
      <c r="XG176" s="33"/>
    </row>
    <row r="177" spans="1:631" s="10" customFormat="1" x14ac:dyDescent="0.25">
      <c r="A177" s="102" t="s">
        <v>8</v>
      </c>
      <c r="B177" s="96" t="s">
        <v>262</v>
      </c>
      <c r="C177" s="102" t="s">
        <v>33</v>
      </c>
      <c r="D177" s="147">
        <v>43354</v>
      </c>
      <c r="E177" s="89">
        <v>300</v>
      </c>
      <c r="F177" s="91">
        <v>20.5</v>
      </c>
      <c r="G177" s="91">
        <v>13.2</v>
      </c>
      <c r="H177" s="92">
        <v>13.2</v>
      </c>
      <c r="I177" s="92">
        <f t="shared" si="8"/>
        <v>15.633333333333335</v>
      </c>
      <c r="J177" s="93">
        <f t="shared" si="7"/>
        <v>4690</v>
      </c>
      <c r="K177" s="69">
        <v>10</v>
      </c>
      <c r="L177" s="35">
        <v>10</v>
      </c>
      <c r="M177" s="35">
        <v>10</v>
      </c>
      <c r="N177" s="35">
        <v>70</v>
      </c>
      <c r="O177" s="35">
        <v>0</v>
      </c>
      <c r="P177" s="69">
        <v>10</v>
      </c>
      <c r="Q177" s="35">
        <v>0</v>
      </c>
      <c r="R177" s="35">
        <v>85</v>
      </c>
      <c r="S177" s="35">
        <v>5</v>
      </c>
      <c r="T177" s="76">
        <v>75</v>
      </c>
      <c r="U177" s="77">
        <v>25</v>
      </c>
      <c r="V177" s="77">
        <v>0</v>
      </c>
      <c r="W177" s="78">
        <v>0</v>
      </c>
      <c r="X177" s="49">
        <v>5</v>
      </c>
      <c r="Y177" s="65" t="s">
        <v>264</v>
      </c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33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  <c r="HU177" s="33"/>
      <c r="HV177" s="33"/>
      <c r="HW177" s="33"/>
      <c r="HX177" s="33"/>
      <c r="HY177" s="33"/>
      <c r="HZ177" s="33"/>
      <c r="IA177" s="33"/>
      <c r="IB177" s="33"/>
      <c r="IC177" s="33"/>
      <c r="ID177" s="33"/>
      <c r="IE177" s="33"/>
      <c r="IF177" s="33"/>
      <c r="IG177" s="33"/>
      <c r="IH177" s="33"/>
      <c r="II177" s="33"/>
      <c r="IJ177" s="33"/>
      <c r="IK177" s="33"/>
      <c r="IL177" s="33"/>
      <c r="IM177" s="33"/>
      <c r="IN177" s="33"/>
      <c r="IO177" s="33"/>
      <c r="IP177" s="33"/>
      <c r="IQ177" s="33"/>
      <c r="IR177" s="33"/>
      <c r="IS177" s="33"/>
      <c r="IT177" s="33"/>
      <c r="IU177" s="33"/>
      <c r="IV177" s="33"/>
      <c r="IW177" s="33"/>
      <c r="IX177" s="33"/>
      <c r="IY177" s="33"/>
      <c r="IZ177" s="33"/>
      <c r="JA177" s="33"/>
      <c r="JB177" s="33"/>
      <c r="JC177" s="33"/>
      <c r="JD177" s="33"/>
      <c r="JE177" s="33"/>
      <c r="JF177" s="33"/>
      <c r="JG177" s="33"/>
      <c r="JH177" s="33"/>
      <c r="JI177" s="33"/>
      <c r="JJ177" s="33"/>
      <c r="JK177" s="33"/>
      <c r="JL177" s="33"/>
      <c r="JM177" s="33"/>
      <c r="JN177" s="33"/>
      <c r="JO177" s="33"/>
      <c r="JP177" s="33"/>
      <c r="JQ177" s="33"/>
      <c r="JR177" s="33"/>
      <c r="JS177" s="33"/>
      <c r="JT177" s="33"/>
      <c r="JU177" s="33"/>
      <c r="JV177" s="33"/>
      <c r="JW177" s="33"/>
      <c r="JX177" s="33"/>
      <c r="JY177" s="33"/>
      <c r="JZ177" s="33"/>
      <c r="KA177" s="33"/>
      <c r="KB177" s="33"/>
      <c r="KC177" s="33"/>
      <c r="KD177" s="33"/>
      <c r="KE177" s="33"/>
      <c r="KF177" s="33"/>
      <c r="KG177" s="33"/>
      <c r="KH177" s="33"/>
      <c r="KI177" s="33"/>
      <c r="KJ177" s="33"/>
      <c r="KK177" s="33"/>
      <c r="KL177" s="33"/>
      <c r="KM177" s="33"/>
      <c r="KN177" s="33"/>
      <c r="KO177" s="33"/>
      <c r="KP177" s="33"/>
      <c r="KQ177" s="33"/>
      <c r="KR177" s="33"/>
      <c r="KS177" s="33"/>
      <c r="KT177" s="33"/>
      <c r="KU177" s="33"/>
      <c r="KV177" s="33"/>
      <c r="KW177" s="33"/>
      <c r="KX177" s="33"/>
      <c r="KY177" s="33"/>
      <c r="KZ177" s="33"/>
      <c r="LA177" s="33"/>
      <c r="LB177" s="33"/>
      <c r="LC177" s="33"/>
      <c r="LD177" s="33"/>
      <c r="LE177" s="33"/>
      <c r="LF177" s="33"/>
      <c r="LG177" s="33"/>
      <c r="LH177" s="33"/>
      <c r="LI177" s="33"/>
      <c r="LJ177" s="33"/>
      <c r="LK177" s="33"/>
      <c r="LL177" s="33"/>
      <c r="LM177" s="33"/>
      <c r="LN177" s="33"/>
      <c r="LO177" s="33"/>
      <c r="LP177" s="33"/>
      <c r="LQ177" s="33"/>
      <c r="LR177" s="33"/>
      <c r="LS177" s="33"/>
      <c r="LT177" s="33"/>
      <c r="LU177" s="33"/>
      <c r="LV177" s="33"/>
      <c r="LW177" s="33"/>
      <c r="LX177" s="33"/>
      <c r="LY177" s="33"/>
      <c r="LZ177" s="33"/>
      <c r="MA177" s="33"/>
      <c r="MB177" s="33"/>
      <c r="MC177" s="33"/>
      <c r="MD177" s="33"/>
      <c r="ME177" s="33"/>
      <c r="MF177" s="33"/>
      <c r="MG177" s="33"/>
      <c r="MH177" s="33"/>
      <c r="MI177" s="33"/>
      <c r="MJ177" s="33"/>
      <c r="MK177" s="33"/>
      <c r="ML177" s="33"/>
      <c r="MM177" s="33"/>
      <c r="MN177" s="33"/>
      <c r="MO177" s="33"/>
      <c r="MP177" s="33"/>
      <c r="MQ177" s="33"/>
      <c r="MR177" s="33"/>
      <c r="MS177" s="33"/>
      <c r="MT177" s="33"/>
      <c r="MU177" s="33"/>
      <c r="MV177" s="33"/>
      <c r="MW177" s="33"/>
      <c r="MX177" s="33"/>
      <c r="MY177" s="33"/>
      <c r="MZ177" s="33"/>
      <c r="NA177" s="33"/>
      <c r="NB177" s="33"/>
      <c r="NC177" s="33"/>
      <c r="ND177" s="33"/>
      <c r="NE177" s="33"/>
      <c r="NF177" s="33"/>
      <c r="NG177" s="33"/>
      <c r="NH177" s="33"/>
      <c r="NI177" s="33"/>
      <c r="NJ177" s="33"/>
      <c r="NK177" s="33"/>
      <c r="NL177" s="33"/>
      <c r="NM177" s="33"/>
      <c r="NN177" s="33"/>
      <c r="NO177" s="33"/>
      <c r="NP177" s="33"/>
      <c r="NQ177" s="33"/>
      <c r="NR177" s="33"/>
      <c r="NS177" s="33"/>
      <c r="NT177" s="33"/>
      <c r="NU177" s="33"/>
      <c r="NV177" s="33"/>
      <c r="NW177" s="33"/>
      <c r="NX177" s="33"/>
      <c r="NY177" s="33"/>
      <c r="NZ177" s="33"/>
      <c r="OA177" s="33"/>
      <c r="OB177" s="33"/>
      <c r="OC177" s="33"/>
      <c r="OD177" s="33"/>
      <c r="OE177" s="33"/>
      <c r="OF177" s="33"/>
      <c r="OG177" s="33"/>
      <c r="OH177" s="33"/>
      <c r="OI177" s="33"/>
      <c r="OJ177" s="33"/>
      <c r="OK177" s="33"/>
      <c r="OL177" s="33"/>
      <c r="OM177" s="33"/>
      <c r="ON177" s="33"/>
      <c r="OO177" s="33"/>
      <c r="OP177" s="33"/>
      <c r="OQ177" s="33"/>
      <c r="OR177" s="33"/>
      <c r="OS177" s="33"/>
      <c r="OT177" s="33"/>
      <c r="OU177" s="33"/>
      <c r="OV177" s="33"/>
      <c r="OW177" s="33"/>
      <c r="OX177" s="33"/>
      <c r="OY177" s="33"/>
      <c r="OZ177" s="33"/>
      <c r="PA177" s="33"/>
      <c r="PB177" s="33"/>
      <c r="PC177" s="33"/>
      <c r="PD177" s="33"/>
      <c r="PE177" s="33"/>
      <c r="PF177" s="33"/>
      <c r="PG177" s="33"/>
      <c r="PH177" s="33"/>
      <c r="PI177" s="33"/>
      <c r="PJ177" s="33"/>
      <c r="PK177" s="33"/>
      <c r="PL177" s="33"/>
      <c r="PM177" s="33"/>
      <c r="PN177" s="33"/>
      <c r="PO177" s="33"/>
      <c r="PP177" s="33"/>
      <c r="PQ177" s="33"/>
      <c r="PR177" s="33"/>
      <c r="PS177" s="33"/>
      <c r="PT177" s="33"/>
      <c r="PU177" s="33"/>
      <c r="PV177" s="33"/>
      <c r="PW177" s="33"/>
      <c r="PX177" s="33"/>
      <c r="PY177" s="33"/>
      <c r="PZ177" s="33"/>
      <c r="QA177" s="33"/>
      <c r="QB177" s="33"/>
      <c r="QC177" s="33"/>
      <c r="QD177" s="33"/>
      <c r="QE177" s="33"/>
      <c r="QF177" s="33"/>
      <c r="QG177" s="33"/>
      <c r="QH177" s="33"/>
      <c r="QI177" s="33"/>
      <c r="QJ177" s="33"/>
      <c r="QK177" s="33"/>
      <c r="QL177" s="33"/>
      <c r="QM177" s="33"/>
      <c r="QN177" s="33"/>
      <c r="QO177" s="33"/>
      <c r="QP177" s="33"/>
      <c r="QQ177" s="33"/>
      <c r="QR177" s="33"/>
      <c r="QS177" s="33"/>
      <c r="QT177" s="33"/>
      <c r="QU177" s="33"/>
      <c r="QV177" s="33"/>
      <c r="QW177" s="33"/>
      <c r="QX177" s="33"/>
      <c r="QY177" s="33"/>
      <c r="QZ177" s="33"/>
      <c r="RA177" s="33"/>
      <c r="RB177" s="33"/>
      <c r="RC177" s="33"/>
      <c r="RD177" s="33"/>
      <c r="RE177" s="33"/>
      <c r="RF177" s="33"/>
      <c r="RG177" s="33"/>
      <c r="RH177" s="33"/>
      <c r="RI177" s="33"/>
      <c r="RJ177" s="33"/>
      <c r="RK177" s="33"/>
      <c r="RL177" s="33"/>
      <c r="RM177" s="33"/>
      <c r="RN177" s="33"/>
      <c r="RO177" s="33"/>
      <c r="RP177" s="33"/>
      <c r="RQ177" s="33"/>
      <c r="RR177" s="33"/>
      <c r="RS177" s="33"/>
      <c r="RT177" s="33"/>
      <c r="RU177" s="33"/>
      <c r="RV177" s="33"/>
      <c r="RW177" s="33"/>
      <c r="RX177" s="33"/>
      <c r="RY177" s="33"/>
      <c r="RZ177" s="33"/>
      <c r="SA177" s="33"/>
      <c r="SB177" s="33"/>
      <c r="SC177" s="33"/>
      <c r="SD177" s="33"/>
      <c r="SE177" s="33"/>
      <c r="SF177" s="33"/>
      <c r="SG177" s="33"/>
      <c r="SH177" s="33"/>
      <c r="SI177" s="33"/>
      <c r="SJ177" s="33"/>
      <c r="SK177" s="33"/>
      <c r="SL177" s="33"/>
      <c r="SM177" s="33"/>
      <c r="SN177" s="33"/>
      <c r="SO177" s="33"/>
      <c r="SP177" s="33"/>
      <c r="SQ177" s="33"/>
      <c r="SR177" s="33"/>
      <c r="SS177" s="33"/>
      <c r="ST177" s="33"/>
      <c r="SU177" s="33"/>
      <c r="SV177" s="33"/>
      <c r="SW177" s="33"/>
      <c r="SX177" s="33"/>
      <c r="SY177" s="33"/>
      <c r="SZ177" s="33"/>
      <c r="TA177" s="33"/>
      <c r="TB177" s="33"/>
      <c r="TC177" s="33"/>
      <c r="TD177" s="33"/>
      <c r="TE177" s="33"/>
      <c r="TF177" s="33"/>
      <c r="TG177" s="33"/>
      <c r="TH177" s="33"/>
      <c r="TI177" s="33"/>
      <c r="TJ177" s="33"/>
      <c r="TK177" s="33"/>
      <c r="TL177" s="33"/>
      <c r="TM177" s="33"/>
      <c r="TN177" s="33"/>
      <c r="TO177" s="33"/>
      <c r="TP177" s="33"/>
      <c r="TQ177" s="33"/>
      <c r="TR177" s="33"/>
      <c r="TS177" s="33"/>
      <c r="TT177" s="33"/>
      <c r="TU177" s="33"/>
      <c r="TV177" s="33"/>
      <c r="TW177" s="33"/>
      <c r="TX177" s="33"/>
      <c r="TY177" s="33"/>
      <c r="TZ177" s="33"/>
      <c r="UA177" s="33"/>
      <c r="UB177" s="33"/>
      <c r="UC177" s="33"/>
      <c r="UD177" s="33"/>
      <c r="UE177" s="33"/>
      <c r="UF177" s="33"/>
      <c r="UG177" s="33"/>
      <c r="UH177" s="33"/>
      <c r="UI177" s="33"/>
      <c r="UJ177" s="33"/>
      <c r="UK177" s="33"/>
      <c r="UL177" s="33"/>
      <c r="UM177" s="33"/>
      <c r="UN177" s="33"/>
      <c r="UO177" s="33"/>
      <c r="UP177" s="33"/>
      <c r="UQ177" s="33"/>
      <c r="UR177" s="33"/>
      <c r="US177" s="33"/>
      <c r="UT177" s="33"/>
      <c r="UU177" s="33"/>
      <c r="UV177" s="33"/>
      <c r="UW177" s="33"/>
      <c r="UX177" s="33"/>
      <c r="UY177" s="33"/>
      <c r="UZ177" s="33"/>
      <c r="VA177" s="33"/>
      <c r="VB177" s="33"/>
      <c r="VC177" s="33"/>
      <c r="VD177" s="33"/>
      <c r="VE177" s="33"/>
      <c r="VF177" s="33"/>
      <c r="VG177" s="33"/>
      <c r="VH177" s="33"/>
      <c r="VI177" s="33"/>
      <c r="VJ177" s="33"/>
      <c r="VK177" s="33"/>
      <c r="VL177" s="33"/>
      <c r="VM177" s="33"/>
      <c r="VN177" s="33"/>
      <c r="VO177" s="33"/>
      <c r="VP177" s="33"/>
      <c r="VQ177" s="33"/>
      <c r="VR177" s="33"/>
      <c r="VS177" s="33"/>
      <c r="VT177" s="33"/>
      <c r="VU177" s="33"/>
      <c r="VV177" s="33"/>
      <c r="VW177" s="33"/>
      <c r="VX177" s="33"/>
      <c r="VY177" s="33"/>
      <c r="VZ177" s="33"/>
      <c r="WA177" s="33"/>
      <c r="WB177" s="33"/>
      <c r="WC177" s="33"/>
      <c r="WD177" s="33"/>
      <c r="WE177" s="33"/>
      <c r="WF177" s="33"/>
      <c r="WG177" s="33"/>
      <c r="WH177" s="33"/>
      <c r="WI177" s="33"/>
      <c r="WJ177" s="33"/>
      <c r="WK177" s="33"/>
      <c r="WL177" s="33"/>
      <c r="WM177" s="33"/>
      <c r="WN177" s="33"/>
      <c r="WO177" s="33"/>
      <c r="WP177" s="33"/>
      <c r="WQ177" s="33"/>
      <c r="WR177" s="33"/>
      <c r="WS177" s="33"/>
      <c r="WT177" s="33"/>
      <c r="WU177" s="33"/>
      <c r="WV177" s="33"/>
      <c r="WW177" s="33"/>
      <c r="WX177" s="33"/>
      <c r="WY177" s="33"/>
      <c r="WZ177" s="33"/>
      <c r="XA177" s="33"/>
      <c r="XB177" s="33"/>
      <c r="XC177" s="33"/>
      <c r="XD177" s="33"/>
      <c r="XE177" s="33"/>
      <c r="XF177" s="33"/>
      <c r="XG177" s="33"/>
    </row>
    <row r="178" spans="1:631" s="10" customFormat="1" x14ac:dyDescent="0.25">
      <c r="A178" s="102" t="s">
        <v>8</v>
      </c>
      <c r="B178" s="96" t="s">
        <v>262</v>
      </c>
      <c r="C178" s="102" t="s">
        <v>20</v>
      </c>
      <c r="D178" s="147">
        <v>43290</v>
      </c>
      <c r="E178" s="89">
        <v>300</v>
      </c>
      <c r="F178" s="91">
        <v>32.200000000000003</v>
      </c>
      <c r="G178" s="91">
        <v>26.9</v>
      </c>
      <c r="H178" s="92">
        <v>22</v>
      </c>
      <c r="I178" s="92">
        <f t="shared" si="8"/>
        <v>27.033333333333331</v>
      </c>
      <c r="J178" s="93">
        <f t="shared" si="7"/>
        <v>8109.9999999999991</v>
      </c>
      <c r="K178" s="69">
        <v>20</v>
      </c>
      <c r="L178" s="35">
        <v>5</v>
      </c>
      <c r="M178" s="35">
        <v>0</v>
      </c>
      <c r="N178" s="35">
        <v>50</v>
      </c>
      <c r="O178" s="35">
        <v>25</v>
      </c>
      <c r="P178" s="69">
        <v>0</v>
      </c>
      <c r="Q178" s="35">
        <v>40</v>
      </c>
      <c r="R178" s="35">
        <v>60</v>
      </c>
      <c r="S178" s="35">
        <v>0</v>
      </c>
      <c r="T178" s="76">
        <v>70</v>
      </c>
      <c r="U178" s="77">
        <v>0</v>
      </c>
      <c r="V178" s="77">
        <v>20</v>
      </c>
      <c r="W178" s="78">
        <v>10</v>
      </c>
      <c r="X178" s="49">
        <v>5</v>
      </c>
      <c r="Y178" s="65" t="s">
        <v>264</v>
      </c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33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  <c r="HU178" s="33"/>
      <c r="HV178" s="33"/>
      <c r="HW178" s="33"/>
      <c r="HX178" s="33"/>
      <c r="HY178" s="33"/>
      <c r="HZ178" s="33"/>
      <c r="IA178" s="33"/>
      <c r="IB178" s="33"/>
      <c r="IC178" s="33"/>
      <c r="ID178" s="33"/>
      <c r="IE178" s="33"/>
      <c r="IF178" s="33"/>
      <c r="IG178" s="33"/>
      <c r="IH178" s="33"/>
      <c r="II178" s="33"/>
      <c r="IJ178" s="33"/>
      <c r="IK178" s="33"/>
      <c r="IL178" s="33"/>
      <c r="IM178" s="33"/>
      <c r="IN178" s="33"/>
      <c r="IO178" s="33"/>
      <c r="IP178" s="33"/>
      <c r="IQ178" s="33"/>
      <c r="IR178" s="33"/>
      <c r="IS178" s="33"/>
      <c r="IT178" s="33"/>
      <c r="IU178" s="33"/>
      <c r="IV178" s="33"/>
      <c r="IW178" s="33"/>
      <c r="IX178" s="33"/>
      <c r="IY178" s="33"/>
      <c r="IZ178" s="33"/>
      <c r="JA178" s="33"/>
      <c r="JB178" s="33"/>
      <c r="JC178" s="33"/>
      <c r="JD178" s="33"/>
      <c r="JE178" s="33"/>
      <c r="JF178" s="33"/>
      <c r="JG178" s="33"/>
      <c r="JH178" s="33"/>
      <c r="JI178" s="33"/>
      <c r="JJ178" s="33"/>
      <c r="JK178" s="33"/>
      <c r="JL178" s="33"/>
      <c r="JM178" s="33"/>
      <c r="JN178" s="33"/>
      <c r="JO178" s="33"/>
      <c r="JP178" s="33"/>
      <c r="JQ178" s="33"/>
      <c r="JR178" s="33"/>
      <c r="JS178" s="33"/>
      <c r="JT178" s="33"/>
      <c r="JU178" s="33"/>
      <c r="JV178" s="33"/>
      <c r="JW178" s="33"/>
      <c r="JX178" s="33"/>
      <c r="JY178" s="33"/>
      <c r="JZ178" s="33"/>
      <c r="KA178" s="33"/>
      <c r="KB178" s="33"/>
      <c r="KC178" s="33"/>
      <c r="KD178" s="33"/>
      <c r="KE178" s="33"/>
      <c r="KF178" s="33"/>
      <c r="KG178" s="33"/>
      <c r="KH178" s="33"/>
      <c r="KI178" s="33"/>
      <c r="KJ178" s="33"/>
      <c r="KK178" s="33"/>
      <c r="KL178" s="33"/>
      <c r="KM178" s="33"/>
      <c r="KN178" s="33"/>
      <c r="KO178" s="33"/>
      <c r="KP178" s="33"/>
      <c r="KQ178" s="33"/>
      <c r="KR178" s="33"/>
      <c r="KS178" s="33"/>
      <c r="KT178" s="33"/>
      <c r="KU178" s="33"/>
      <c r="KV178" s="33"/>
      <c r="KW178" s="33"/>
      <c r="KX178" s="33"/>
      <c r="KY178" s="33"/>
      <c r="KZ178" s="33"/>
      <c r="LA178" s="33"/>
      <c r="LB178" s="33"/>
      <c r="LC178" s="33"/>
      <c r="LD178" s="33"/>
      <c r="LE178" s="33"/>
      <c r="LF178" s="33"/>
      <c r="LG178" s="33"/>
      <c r="LH178" s="33"/>
      <c r="LI178" s="33"/>
      <c r="LJ178" s="33"/>
      <c r="LK178" s="33"/>
      <c r="LL178" s="33"/>
      <c r="LM178" s="33"/>
      <c r="LN178" s="33"/>
      <c r="LO178" s="33"/>
      <c r="LP178" s="33"/>
      <c r="LQ178" s="33"/>
      <c r="LR178" s="33"/>
      <c r="LS178" s="33"/>
      <c r="LT178" s="33"/>
      <c r="LU178" s="33"/>
      <c r="LV178" s="33"/>
      <c r="LW178" s="33"/>
      <c r="LX178" s="33"/>
      <c r="LY178" s="33"/>
      <c r="LZ178" s="33"/>
      <c r="MA178" s="33"/>
      <c r="MB178" s="33"/>
      <c r="MC178" s="33"/>
      <c r="MD178" s="33"/>
      <c r="ME178" s="33"/>
      <c r="MF178" s="33"/>
      <c r="MG178" s="33"/>
      <c r="MH178" s="33"/>
      <c r="MI178" s="33"/>
      <c r="MJ178" s="33"/>
      <c r="MK178" s="33"/>
      <c r="ML178" s="33"/>
      <c r="MM178" s="33"/>
      <c r="MN178" s="33"/>
      <c r="MO178" s="33"/>
      <c r="MP178" s="33"/>
      <c r="MQ178" s="33"/>
      <c r="MR178" s="33"/>
      <c r="MS178" s="33"/>
      <c r="MT178" s="33"/>
      <c r="MU178" s="33"/>
      <c r="MV178" s="33"/>
      <c r="MW178" s="33"/>
      <c r="MX178" s="33"/>
      <c r="MY178" s="33"/>
      <c r="MZ178" s="33"/>
      <c r="NA178" s="33"/>
      <c r="NB178" s="33"/>
      <c r="NC178" s="33"/>
      <c r="ND178" s="33"/>
      <c r="NE178" s="33"/>
      <c r="NF178" s="33"/>
      <c r="NG178" s="33"/>
      <c r="NH178" s="33"/>
      <c r="NI178" s="33"/>
      <c r="NJ178" s="33"/>
      <c r="NK178" s="33"/>
      <c r="NL178" s="33"/>
      <c r="NM178" s="33"/>
      <c r="NN178" s="33"/>
      <c r="NO178" s="33"/>
      <c r="NP178" s="33"/>
      <c r="NQ178" s="33"/>
      <c r="NR178" s="33"/>
      <c r="NS178" s="33"/>
      <c r="NT178" s="33"/>
      <c r="NU178" s="33"/>
      <c r="NV178" s="33"/>
      <c r="NW178" s="33"/>
      <c r="NX178" s="33"/>
      <c r="NY178" s="33"/>
      <c r="NZ178" s="33"/>
      <c r="OA178" s="33"/>
      <c r="OB178" s="33"/>
      <c r="OC178" s="33"/>
      <c r="OD178" s="33"/>
      <c r="OE178" s="33"/>
      <c r="OF178" s="33"/>
      <c r="OG178" s="33"/>
      <c r="OH178" s="33"/>
      <c r="OI178" s="33"/>
      <c r="OJ178" s="33"/>
      <c r="OK178" s="33"/>
      <c r="OL178" s="33"/>
      <c r="OM178" s="33"/>
      <c r="ON178" s="33"/>
      <c r="OO178" s="33"/>
      <c r="OP178" s="33"/>
      <c r="OQ178" s="33"/>
      <c r="OR178" s="33"/>
      <c r="OS178" s="33"/>
      <c r="OT178" s="33"/>
      <c r="OU178" s="33"/>
      <c r="OV178" s="33"/>
      <c r="OW178" s="33"/>
      <c r="OX178" s="33"/>
      <c r="OY178" s="33"/>
      <c r="OZ178" s="33"/>
      <c r="PA178" s="33"/>
      <c r="PB178" s="33"/>
      <c r="PC178" s="33"/>
      <c r="PD178" s="33"/>
      <c r="PE178" s="33"/>
      <c r="PF178" s="33"/>
      <c r="PG178" s="33"/>
      <c r="PH178" s="33"/>
      <c r="PI178" s="33"/>
      <c r="PJ178" s="33"/>
      <c r="PK178" s="33"/>
      <c r="PL178" s="33"/>
      <c r="PM178" s="33"/>
      <c r="PN178" s="33"/>
      <c r="PO178" s="33"/>
      <c r="PP178" s="33"/>
      <c r="PQ178" s="33"/>
      <c r="PR178" s="33"/>
      <c r="PS178" s="33"/>
      <c r="PT178" s="33"/>
      <c r="PU178" s="33"/>
      <c r="PV178" s="33"/>
      <c r="PW178" s="33"/>
      <c r="PX178" s="33"/>
      <c r="PY178" s="33"/>
      <c r="PZ178" s="33"/>
      <c r="QA178" s="33"/>
      <c r="QB178" s="33"/>
      <c r="QC178" s="33"/>
      <c r="QD178" s="33"/>
      <c r="QE178" s="33"/>
      <c r="QF178" s="33"/>
      <c r="QG178" s="33"/>
      <c r="QH178" s="33"/>
      <c r="QI178" s="33"/>
      <c r="QJ178" s="33"/>
      <c r="QK178" s="33"/>
      <c r="QL178" s="33"/>
      <c r="QM178" s="33"/>
      <c r="QN178" s="33"/>
      <c r="QO178" s="33"/>
      <c r="QP178" s="33"/>
      <c r="QQ178" s="33"/>
      <c r="QR178" s="33"/>
      <c r="QS178" s="33"/>
      <c r="QT178" s="33"/>
      <c r="QU178" s="33"/>
      <c r="QV178" s="33"/>
      <c r="QW178" s="33"/>
      <c r="QX178" s="33"/>
      <c r="QY178" s="33"/>
      <c r="QZ178" s="33"/>
      <c r="RA178" s="33"/>
      <c r="RB178" s="33"/>
      <c r="RC178" s="33"/>
      <c r="RD178" s="33"/>
      <c r="RE178" s="33"/>
      <c r="RF178" s="33"/>
      <c r="RG178" s="33"/>
      <c r="RH178" s="33"/>
      <c r="RI178" s="33"/>
      <c r="RJ178" s="33"/>
      <c r="RK178" s="33"/>
      <c r="RL178" s="33"/>
      <c r="RM178" s="33"/>
      <c r="RN178" s="33"/>
      <c r="RO178" s="33"/>
      <c r="RP178" s="33"/>
      <c r="RQ178" s="33"/>
      <c r="RR178" s="33"/>
      <c r="RS178" s="33"/>
      <c r="RT178" s="33"/>
      <c r="RU178" s="33"/>
      <c r="RV178" s="33"/>
      <c r="RW178" s="33"/>
      <c r="RX178" s="33"/>
      <c r="RY178" s="33"/>
      <c r="RZ178" s="33"/>
      <c r="SA178" s="33"/>
      <c r="SB178" s="33"/>
      <c r="SC178" s="33"/>
      <c r="SD178" s="33"/>
      <c r="SE178" s="33"/>
      <c r="SF178" s="33"/>
      <c r="SG178" s="33"/>
      <c r="SH178" s="33"/>
      <c r="SI178" s="33"/>
      <c r="SJ178" s="33"/>
      <c r="SK178" s="33"/>
      <c r="SL178" s="33"/>
      <c r="SM178" s="33"/>
      <c r="SN178" s="33"/>
      <c r="SO178" s="33"/>
      <c r="SP178" s="33"/>
      <c r="SQ178" s="33"/>
      <c r="SR178" s="33"/>
      <c r="SS178" s="33"/>
      <c r="ST178" s="33"/>
      <c r="SU178" s="33"/>
      <c r="SV178" s="33"/>
      <c r="SW178" s="33"/>
      <c r="SX178" s="33"/>
      <c r="SY178" s="33"/>
      <c r="SZ178" s="33"/>
      <c r="TA178" s="33"/>
      <c r="TB178" s="33"/>
      <c r="TC178" s="33"/>
      <c r="TD178" s="33"/>
      <c r="TE178" s="33"/>
      <c r="TF178" s="33"/>
      <c r="TG178" s="33"/>
      <c r="TH178" s="33"/>
      <c r="TI178" s="33"/>
      <c r="TJ178" s="33"/>
      <c r="TK178" s="33"/>
      <c r="TL178" s="33"/>
      <c r="TM178" s="33"/>
      <c r="TN178" s="33"/>
      <c r="TO178" s="33"/>
      <c r="TP178" s="33"/>
      <c r="TQ178" s="33"/>
      <c r="TR178" s="33"/>
      <c r="TS178" s="33"/>
      <c r="TT178" s="33"/>
      <c r="TU178" s="33"/>
      <c r="TV178" s="33"/>
      <c r="TW178" s="33"/>
      <c r="TX178" s="33"/>
      <c r="TY178" s="33"/>
      <c r="TZ178" s="33"/>
      <c r="UA178" s="33"/>
      <c r="UB178" s="33"/>
      <c r="UC178" s="33"/>
      <c r="UD178" s="33"/>
      <c r="UE178" s="33"/>
      <c r="UF178" s="33"/>
      <c r="UG178" s="33"/>
      <c r="UH178" s="33"/>
      <c r="UI178" s="33"/>
      <c r="UJ178" s="33"/>
      <c r="UK178" s="33"/>
      <c r="UL178" s="33"/>
      <c r="UM178" s="33"/>
      <c r="UN178" s="33"/>
      <c r="UO178" s="33"/>
      <c r="UP178" s="33"/>
      <c r="UQ178" s="33"/>
      <c r="UR178" s="33"/>
      <c r="US178" s="33"/>
      <c r="UT178" s="33"/>
      <c r="UU178" s="33"/>
      <c r="UV178" s="33"/>
      <c r="UW178" s="33"/>
      <c r="UX178" s="33"/>
      <c r="UY178" s="33"/>
      <c r="UZ178" s="33"/>
      <c r="VA178" s="33"/>
      <c r="VB178" s="33"/>
      <c r="VC178" s="33"/>
      <c r="VD178" s="33"/>
      <c r="VE178" s="33"/>
      <c r="VF178" s="33"/>
      <c r="VG178" s="33"/>
      <c r="VH178" s="33"/>
      <c r="VI178" s="33"/>
      <c r="VJ178" s="33"/>
      <c r="VK178" s="33"/>
      <c r="VL178" s="33"/>
      <c r="VM178" s="33"/>
      <c r="VN178" s="33"/>
      <c r="VO178" s="33"/>
      <c r="VP178" s="33"/>
      <c r="VQ178" s="33"/>
      <c r="VR178" s="33"/>
      <c r="VS178" s="33"/>
      <c r="VT178" s="33"/>
      <c r="VU178" s="33"/>
      <c r="VV178" s="33"/>
      <c r="VW178" s="33"/>
      <c r="VX178" s="33"/>
      <c r="VY178" s="33"/>
      <c r="VZ178" s="33"/>
      <c r="WA178" s="33"/>
      <c r="WB178" s="33"/>
      <c r="WC178" s="33"/>
      <c r="WD178" s="33"/>
      <c r="WE178" s="33"/>
      <c r="WF178" s="33"/>
      <c r="WG178" s="33"/>
      <c r="WH178" s="33"/>
      <c r="WI178" s="33"/>
      <c r="WJ178" s="33"/>
      <c r="WK178" s="33"/>
      <c r="WL178" s="33"/>
      <c r="WM178" s="33"/>
      <c r="WN178" s="33"/>
      <c r="WO178" s="33"/>
      <c r="WP178" s="33"/>
      <c r="WQ178" s="33"/>
      <c r="WR178" s="33"/>
      <c r="WS178" s="33"/>
      <c r="WT178" s="33"/>
      <c r="WU178" s="33"/>
      <c r="WV178" s="33"/>
      <c r="WW178" s="33"/>
      <c r="WX178" s="33"/>
      <c r="WY178" s="33"/>
      <c r="WZ178" s="33"/>
      <c r="XA178" s="33"/>
      <c r="XB178" s="33"/>
      <c r="XC178" s="33"/>
      <c r="XD178" s="33"/>
      <c r="XE178" s="33"/>
      <c r="XF178" s="33"/>
      <c r="XG178" s="33"/>
    </row>
    <row r="179" spans="1:631" s="10" customFormat="1" x14ac:dyDescent="0.25">
      <c r="A179" s="102" t="s">
        <v>8</v>
      </c>
      <c r="B179" s="96" t="s">
        <v>262</v>
      </c>
      <c r="C179" s="102" t="s">
        <v>16</v>
      </c>
      <c r="D179" s="147">
        <v>43287</v>
      </c>
      <c r="E179" s="89">
        <v>300</v>
      </c>
      <c r="F179" s="91">
        <v>23</v>
      </c>
      <c r="G179" s="91">
        <v>19.7</v>
      </c>
      <c r="H179" s="92">
        <v>18.399999999999999</v>
      </c>
      <c r="I179" s="92">
        <f t="shared" si="8"/>
        <v>20.366666666666667</v>
      </c>
      <c r="J179" s="93">
        <f t="shared" si="7"/>
        <v>6110</v>
      </c>
      <c r="K179" s="69">
        <v>10</v>
      </c>
      <c r="L179" s="35">
        <v>80</v>
      </c>
      <c r="M179" s="35">
        <v>0</v>
      </c>
      <c r="N179" s="35">
        <v>10</v>
      </c>
      <c r="O179" s="35">
        <v>0</v>
      </c>
      <c r="P179" s="69">
        <v>0</v>
      </c>
      <c r="Q179" s="35">
        <v>0</v>
      </c>
      <c r="R179" s="35">
        <v>0</v>
      </c>
      <c r="S179" s="35">
        <v>100</v>
      </c>
      <c r="T179" s="76">
        <v>100</v>
      </c>
      <c r="U179" s="77">
        <v>0</v>
      </c>
      <c r="V179" s="77">
        <v>0</v>
      </c>
      <c r="W179" s="78">
        <v>0</v>
      </c>
      <c r="X179" s="49">
        <v>5</v>
      </c>
      <c r="Y179" s="65" t="s">
        <v>264</v>
      </c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33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  <c r="HU179" s="33"/>
      <c r="HV179" s="33"/>
      <c r="HW179" s="33"/>
      <c r="HX179" s="33"/>
      <c r="HY179" s="33"/>
      <c r="HZ179" s="33"/>
      <c r="IA179" s="33"/>
      <c r="IB179" s="33"/>
      <c r="IC179" s="33"/>
      <c r="ID179" s="33"/>
      <c r="IE179" s="33"/>
      <c r="IF179" s="33"/>
      <c r="IG179" s="33"/>
      <c r="IH179" s="33"/>
      <c r="II179" s="33"/>
      <c r="IJ179" s="33"/>
      <c r="IK179" s="33"/>
      <c r="IL179" s="33"/>
      <c r="IM179" s="33"/>
      <c r="IN179" s="33"/>
      <c r="IO179" s="33"/>
      <c r="IP179" s="33"/>
      <c r="IQ179" s="33"/>
      <c r="IR179" s="33"/>
      <c r="IS179" s="33"/>
      <c r="IT179" s="33"/>
      <c r="IU179" s="33"/>
      <c r="IV179" s="33"/>
      <c r="IW179" s="33"/>
      <c r="IX179" s="33"/>
      <c r="IY179" s="33"/>
      <c r="IZ179" s="33"/>
      <c r="JA179" s="33"/>
      <c r="JB179" s="33"/>
      <c r="JC179" s="33"/>
      <c r="JD179" s="33"/>
      <c r="JE179" s="33"/>
      <c r="JF179" s="33"/>
      <c r="JG179" s="33"/>
      <c r="JH179" s="33"/>
      <c r="JI179" s="33"/>
      <c r="JJ179" s="33"/>
      <c r="JK179" s="33"/>
      <c r="JL179" s="33"/>
      <c r="JM179" s="33"/>
      <c r="JN179" s="33"/>
      <c r="JO179" s="33"/>
      <c r="JP179" s="33"/>
      <c r="JQ179" s="33"/>
      <c r="JR179" s="33"/>
      <c r="JS179" s="33"/>
      <c r="JT179" s="33"/>
      <c r="JU179" s="33"/>
      <c r="JV179" s="33"/>
      <c r="JW179" s="33"/>
      <c r="JX179" s="33"/>
      <c r="JY179" s="33"/>
      <c r="JZ179" s="33"/>
      <c r="KA179" s="33"/>
      <c r="KB179" s="33"/>
      <c r="KC179" s="33"/>
      <c r="KD179" s="33"/>
      <c r="KE179" s="33"/>
      <c r="KF179" s="33"/>
      <c r="KG179" s="33"/>
      <c r="KH179" s="33"/>
      <c r="KI179" s="33"/>
      <c r="KJ179" s="33"/>
      <c r="KK179" s="33"/>
      <c r="KL179" s="33"/>
      <c r="KM179" s="33"/>
      <c r="KN179" s="33"/>
      <c r="KO179" s="33"/>
      <c r="KP179" s="33"/>
      <c r="KQ179" s="33"/>
      <c r="KR179" s="33"/>
      <c r="KS179" s="33"/>
      <c r="KT179" s="33"/>
      <c r="KU179" s="33"/>
      <c r="KV179" s="33"/>
      <c r="KW179" s="33"/>
      <c r="KX179" s="33"/>
      <c r="KY179" s="33"/>
      <c r="KZ179" s="33"/>
      <c r="LA179" s="33"/>
      <c r="LB179" s="33"/>
      <c r="LC179" s="33"/>
      <c r="LD179" s="33"/>
      <c r="LE179" s="33"/>
      <c r="LF179" s="33"/>
      <c r="LG179" s="33"/>
      <c r="LH179" s="33"/>
      <c r="LI179" s="33"/>
      <c r="LJ179" s="33"/>
      <c r="LK179" s="33"/>
      <c r="LL179" s="33"/>
      <c r="LM179" s="33"/>
      <c r="LN179" s="33"/>
      <c r="LO179" s="33"/>
      <c r="LP179" s="33"/>
      <c r="LQ179" s="33"/>
      <c r="LR179" s="33"/>
      <c r="LS179" s="33"/>
      <c r="LT179" s="33"/>
      <c r="LU179" s="33"/>
      <c r="LV179" s="33"/>
      <c r="LW179" s="33"/>
      <c r="LX179" s="33"/>
      <c r="LY179" s="33"/>
      <c r="LZ179" s="33"/>
      <c r="MA179" s="33"/>
      <c r="MB179" s="33"/>
      <c r="MC179" s="33"/>
      <c r="MD179" s="33"/>
      <c r="ME179" s="33"/>
      <c r="MF179" s="33"/>
      <c r="MG179" s="33"/>
      <c r="MH179" s="33"/>
      <c r="MI179" s="33"/>
      <c r="MJ179" s="33"/>
      <c r="MK179" s="33"/>
      <c r="ML179" s="33"/>
      <c r="MM179" s="33"/>
      <c r="MN179" s="33"/>
      <c r="MO179" s="33"/>
      <c r="MP179" s="33"/>
      <c r="MQ179" s="33"/>
      <c r="MR179" s="33"/>
      <c r="MS179" s="33"/>
      <c r="MT179" s="33"/>
      <c r="MU179" s="33"/>
      <c r="MV179" s="33"/>
      <c r="MW179" s="33"/>
      <c r="MX179" s="33"/>
      <c r="MY179" s="33"/>
      <c r="MZ179" s="33"/>
      <c r="NA179" s="33"/>
      <c r="NB179" s="33"/>
      <c r="NC179" s="33"/>
      <c r="ND179" s="33"/>
      <c r="NE179" s="33"/>
      <c r="NF179" s="33"/>
      <c r="NG179" s="33"/>
      <c r="NH179" s="33"/>
      <c r="NI179" s="33"/>
      <c r="NJ179" s="33"/>
      <c r="NK179" s="33"/>
      <c r="NL179" s="33"/>
      <c r="NM179" s="33"/>
      <c r="NN179" s="33"/>
      <c r="NO179" s="33"/>
      <c r="NP179" s="33"/>
      <c r="NQ179" s="33"/>
      <c r="NR179" s="33"/>
      <c r="NS179" s="33"/>
      <c r="NT179" s="33"/>
      <c r="NU179" s="33"/>
      <c r="NV179" s="33"/>
      <c r="NW179" s="33"/>
      <c r="NX179" s="33"/>
      <c r="NY179" s="33"/>
      <c r="NZ179" s="33"/>
      <c r="OA179" s="33"/>
      <c r="OB179" s="33"/>
      <c r="OC179" s="33"/>
      <c r="OD179" s="33"/>
      <c r="OE179" s="33"/>
      <c r="OF179" s="33"/>
      <c r="OG179" s="33"/>
      <c r="OH179" s="33"/>
      <c r="OI179" s="33"/>
      <c r="OJ179" s="33"/>
      <c r="OK179" s="33"/>
      <c r="OL179" s="33"/>
      <c r="OM179" s="33"/>
      <c r="ON179" s="33"/>
      <c r="OO179" s="33"/>
      <c r="OP179" s="33"/>
      <c r="OQ179" s="33"/>
      <c r="OR179" s="33"/>
      <c r="OS179" s="33"/>
      <c r="OT179" s="33"/>
      <c r="OU179" s="33"/>
      <c r="OV179" s="33"/>
      <c r="OW179" s="33"/>
      <c r="OX179" s="33"/>
      <c r="OY179" s="33"/>
      <c r="OZ179" s="33"/>
      <c r="PA179" s="33"/>
      <c r="PB179" s="33"/>
      <c r="PC179" s="33"/>
      <c r="PD179" s="33"/>
      <c r="PE179" s="33"/>
      <c r="PF179" s="33"/>
      <c r="PG179" s="33"/>
      <c r="PH179" s="33"/>
      <c r="PI179" s="33"/>
      <c r="PJ179" s="33"/>
      <c r="PK179" s="33"/>
      <c r="PL179" s="33"/>
      <c r="PM179" s="33"/>
      <c r="PN179" s="33"/>
      <c r="PO179" s="33"/>
      <c r="PP179" s="33"/>
      <c r="PQ179" s="33"/>
      <c r="PR179" s="33"/>
      <c r="PS179" s="33"/>
      <c r="PT179" s="33"/>
      <c r="PU179" s="33"/>
      <c r="PV179" s="33"/>
      <c r="PW179" s="33"/>
      <c r="PX179" s="33"/>
      <c r="PY179" s="33"/>
      <c r="PZ179" s="33"/>
      <c r="QA179" s="33"/>
      <c r="QB179" s="33"/>
      <c r="QC179" s="33"/>
      <c r="QD179" s="33"/>
      <c r="QE179" s="33"/>
      <c r="QF179" s="33"/>
      <c r="QG179" s="33"/>
      <c r="QH179" s="33"/>
      <c r="QI179" s="33"/>
      <c r="QJ179" s="33"/>
      <c r="QK179" s="33"/>
      <c r="QL179" s="33"/>
      <c r="QM179" s="33"/>
      <c r="QN179" s="33"/>
      <c r="QO179" s="33"/>
      <c r="QP179" s="33"/>
      <c r="QQ179" s="33"/>
      <c r="QR179" s="33"/>
      <c r="QS179" s="33"/>
      <c r="QT179" s="33"/>
      <c r="QU179" s="33"/>
      <c r="QV179" s="33"/>
      <c r="QW179" s="33"/>
      <c r="QX179" s="33"/>
      <c r="QY179" s="33"/>
      <c r="QZ179" s="33"/>
      <c r="RA179" s="33"/>
      <c r="RB179" s="33"/>
      <c r="RC179" s="33"/>
      <c r="RD179" s="33"/>
      <c r="RE179" s="33"/>
      <c r="RF179" s="33"/>
      <c r="RG179" s="33"/>
      <c r="RH179" s="33"/>
      <c r="RI179" s="33"/>
      <c r="RJ179" s="33"/>
      <c r="RK179" s="33"/>
      <c r="RL179" s="33"/>
      <c r="RM179" s="33"/>
      <c r="RN179" s="33"/>
      <c r="RO179" s="33"/>
      <c r="RP179" s="33"/>
      <c r="RQ179" s="33"/>
      <c r="RR179" s="33"/>
      <c r="RS179" s="33"/>
      <c r="RT179" s="33"/>
      <c r="RU179" s="33"/>
      <c r="RV179" s="33"/>
      <c r="RW179" s="33"/>
      <c r="RX179" s="33"/>
      <c r="RY179" s="33"/>
      <c r="RZ179" s="33"/>
      <c r="SA179" s="33"/>
      <c r="SB179" s="33"/>
      <c r="SC179" s="33"/>
      <c r="SD179" s="33"/>
      <c r="SE179" s="33"/>
      <c r="SF179" s="33"/>
      <c r="SG179" s="33"/>
      <c r="SH179" s="33"/>
      <c r="SI179" s="33"/>
      <c r="SJ179" s="33"/>
      <c r="SK179" s="33"/>
      <c r="SL179" s="33"/>
      <c r="SM179" s="33"/>
      <c r="SN179" s="33"/>
      <c r="SO179" s="33"/>
      <c r="SP179" s="33"/>
      <c r="SQ179" s="33"/>
      <c r="SR179" s="33"/>
      <c r="SS179" s="33"/>
      <c r="ST179" s="33"/>
      <c r="SU179" s="33"/>
      <c r="SV179" s="33"/>
      <c r="SW179" s="33"/>
      <c r="SX179" s="33"/>
      <c r="SY179" s="33"/>
      <c r="SZ179" s="33"/>
      <c r="TA179" s="33"/>
      <c r="TB179" s="33"/>
      <c r="TC179" s="33"/>
      <c r="TD179" s="33"/>
      <c r="TE179" s="33"/>
      <c r="TF179" s="33"/>
      <c r="TG179" s="33"/>
      <c r="TH179" s="33"/>
      <c r="TI179" s="33"/>
      <c r="TJ179" s="33"/>
      <c r="TK179" s="33"/>
      <c r="TL179" s="33"/>
      <c r="TM179" s="33"/>
      <c r="TN179" s="33"/>
      <c r="TO179" s="33"/>
      <c r="TP179" s="33"/>
      <c r="TQ179" s="33"/>
      <c r="TR179" s="33"/>
      <c r="TS179" s="33"/>
      <c r="TT179" s="33"/>
      <c r="TU179" s="33"/>
      <c r="TV179" s="33"/>
      <c r="TW179" s="33"/>
      <c r="TX179" s="33"/>
      <c r="TY179" s="33"/>
      <c r="TZ179" s="33"/>
      <c r="UA179" s="33"/>
      <c r="UB179" s="33"/>
      <c r="UC179" s="33"/>
      <c r="UD179" s="33"/>
      <c r="UE179" s="33"/>
      <c r="UF179" s="33"/>
      <c r="UG179" s="33"/>
      <c r="UH179" s="33"/>
      <c r="UI179" s="33"/>
      <c r="UJ179" s="33"/>
      <c r="UK179" s="33"/>
      <c r="UL179" s="33"/>
      <c r="UM179" s="33"/>
      <c r="UN179" s="33"/>
      <c r="UO179" s="33"/>
      <c r="UP179" s="33"/>
      <c r="UQ179" s="33"/>
      <c r="UR179" s="33"/>
      <c r="US179" s="33"/>
      <c r="UT179" s="33"/>
      <c r="UU179" s="33"/>
      <c r="UV179" s="33"/>
      <c r="UW179" s="33"/>
      <c r="UX179" s="33"/>
      <c r="UY179" s="33"/>
      <c r="UZ179" s="33"/>
      <c r="VA179" s="33"/>
      <c r="VB179" s="33"/>
      <c r="VC179" s="33"/>
      <c r="VD179" s="33"/>
      <c r="VE179" s="33"/>
      <c r="VF179" s="33"/>
      <c r="VG179" s="33"/>
      <c r="VH179" s="33"/>
      <c r="VI179" s="33"/>
      <c r="VJ179" s="33"/>
      <c r="VK179" s="33"/>
      <c r="VL179" s="33"/>
      <c r="VM179" s="33"/>
      <c r="VN179" s="33"/>
      <c r="VO179" s="33"/>
      <c r="VP179" s="33"/>
      <c r="VQ179" s="33"/>
      <c r="VR179" s="33"/>
      <c r="VS179" s="33"/>
      <c r="VT179" s="33"/>
      <c r="VU179" s="33"/>
      <c r="VV179" s="33"/>
      <c r="VW179" s="33"/>
      <c r="VX179" s="33"/>
      <c r="VY179" s="33"/>
      <c r="VZ179" s="33"/>
      <c r="WA179" s="33"/>
      <c r="WB179" s="33"/>
      <c r="WC179" s="33"/>
      <c r="WD179" s="33"/>
      <c r="WE179" s="33"/>
      <c r="WF179" s="33"/>
      <c r="WG179" s="33"/>
      <c r="WH179" s="33"/>
      <c r="WI179" s="33"/>
      <c r="WJ179" s="33"/>
      <c r="WK179" s="33"/>
      <c r="WL179" s="33"/>
      <c r="WM179" s="33"/>
      <c r="WN179" s="33"/>
      <c r="WO179" s="33"/>
      <c r="WP179" s="33"/>
      <c r="WQ179" s="33"/>
      <c r="WR179" s="33"/>
      <c r="WS179" s="33"/>
      <c r="WT179" s="33"/>
      <c r="WU179" s="33"/>
      <c r="WV179" s="33"/>
      <c r="WW179" s="33"/>
      <c r="WX179" s="33"/>
      <c r="WY179" s="33"/>
      <c r="WZ179" s="33"/>
      <c r="XA179" s="33"/>
      <c r="XB179" s="33"/>
      <c r="XC179" s="33"/>
      <c r="XD179" s="33"/>
      <c r="XE179" s="33"/>
      <c r="XF179" s="33"/>
      <c r="XG179" s="33"/>
    </row>
    <row r="180" spans="1:631" s="10" customFormat="1" x14ac:dyDescent="0.25">
      <c r="A180" s="102" t="s">
        <v>8</v>
      </c>
      <c r="B180" s="102" t="s">
        <v>261</v>
      </c>
      <c r="C180" s="102" t="s">
        <v>36</v>
      </c>
      <c r="D180" s="148">
        <v>43126</v>
      </c>
      <c r="E180" s="89">
        <v>300</v>
      </c>
      <c r="F180" s="92">
        <v>46</v>
      </c>
      <c r="G180" s="92">
        <v>47</v>
      </c>
      <c r="H180" s="92">
        <v>48</v>
      </c>
      <c r="I180" s="92">
        <f t="shared" si="8"/>
        <v>47</v>
      </c>
      <c r="J180" s="93">
        <f t="shared" si="7"/>
        <v>14100</v>
      </c>
      <c r="K180" s="70">
        <v>10</v>
      </c>
      <c r="L180" s="35">
        <v>10</v>
      </c>
      <c r="M180" s="35">
        <v>0</v>
      </c>
      <c r="N180" s="35">
        <v>80</v>
      </c>
      <c r="O180" s="35">
        <v>0</v>
      </c>
      <c r="P180" s="70">
        <v>5</v>
      </c>
      <c r="Q180" s="35">
        <v>5</v>
      </c>
      <c r="R180" s="35">
        <v>90</v>
      </c>
      <c r="S180" s="35">
        <v>0</v>
      </c>
      <c r="T180" s="80">
        <v>90</v>
      </c>
      <c r="U180" s="77">
        <v>0</v>
      </c>
      <c r="V180" s="80">
        <v>0</v>
      </c>
      <c r="W180" s="81">
        <v>10</v>
      </c>
      <c r="X180" s="50">
        <v>5</v>
      </c>
      <c r="Y180" s="65" t="s">
        <v>264</v>
      </c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33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  <c r="HU180" s="33"/>
      <c r="HV180" s="33"/>
      <c r="HW180" s="33"/>
      <c r="HX180" s="33"/>
      <c r="HY180" s="33"/>
      <c r="HZ180" s="33"/>
      <c r="IA180" s="33"/>
      <c r="IB180" s="33"/>
      <c r="IC180" s="33"/>
      <c r="ID180" s="33"/>
      <c r="IE180" s="33"/>
      <c r="IF180" s="33"/>
      <c r="IG180" s="33"/>
      <c r="IH180" s="33"/>
      <c r="II180" s="33"/>
      <c r="IJ180" s="33"/>
      <c r="IK180" s="33"/>
      <c r="IL180" s="33"/>
      <c r="IM180" s="33"/>
      <c r="IN180" s="33"/>
      <c r="IO180" s="33"/>
      <c r="IP180" s="33"/>
      <c r="IQ180" s="33"/>
      <c r="IR180" s="33"/>
      <c r="IS180" s="33"/>
      <c r="IT180" s="33"/>
      <c r="IU180" s="33"/>
      <c r="IV180" s="33"/>
      <c r="IW180" s="33"/>
      <c r="IX180" s="33"/>
      <c r="IY180" s="33"/>
      <c r="IZ180" s="33"/>
      <c r="JA180" s="33"/>
      <c r="JB180" s="33"/>
      <c r="JC180" s="33"/>
      <c r="JD180" s="33"/>
      <c r="JE180" s="33"/>
      <c r="JF180" s="33"/>
      <c r="JG180" s="33"/>
      <c r="JH180" s="33"/>
      <c r="JI180" s="33"/>
      <c r="JJ180" s="33"/>
      <c r="JK180" s="33"/>
      <c r="JL180" s="33"/>
      <c r="JM180" s="33"/>
      <c r="JN180" s="33"/>
      <c r="JO180" s="33"/>
      <c r="JP180" s="33"/>
      <c r="JQ180" s="33"/>
      <c r="JR180" s="33"/>
      <c r="JS180" s="33"/>
      <c r="JT180" s="33"/>
      <c r="JU180" s="33"/>
      <c r="JV180" s="33"/>
      <c r="JW180" s="33"/>
      <c r="JX180" s="33"/>
      <c r="JY180" s="33"/>
      <c r="JZ180" s="33"/>
      <c r="KA180" s="33"/>
      <c r="KB180" s="33"/>
      <c r="KC180" s="33"/>
      <c r="KD180" s="33"/>
      <c r="KE180" s="33"/>
      <c r="KF180" s="33"/>
      <c r="KG180" s="33"/>
      <c r="KH180" s="33"/>
      <c r="KI180" s="33"/>
      <c r="KJ180" s="33"/>
      <c r="KK180" s="33"/>
      <c r="KL180" s="33"/>
      <c r="KM180" s="33"/>
      <c r="KN180" s="33"/>
      <c r="KO180" s="33"/>
      <c r="KP180" s="33"/>
      <c r="KQ180" s="33"/>
      <c r="KR180" s="33"/>
      <c r="KS180" s="33"/>
      <c r="KT180" s="33"/>
      <c r="KU180" s="33"/>
      <c r="KV180" s="33"/>
      <c r="KW180" s="33"/>
      <c r="KX180" s="33"/>
      <c r="KY180" s="33"/>
      <c r="KZ180" s="33"/>
      <c r="LA180" s="33"/>
      <c r="LB180" s="33"/>
      <c r="LC180" s="33"/>
      <c r="LD180" s="33"/>
      <c r="LE180" s="33"/>
      <c r="LF180" s="33"/>
      <c r="LG180" s="33"/>
      <c r="LH180" s="33"/>
      <c r="LI180" s="33"/>
      <c r="LJ180" s="33"/>
      <c r="LK180" s="33"/>
      <c r="LL180" s="33"/>
      <c r="LM180" s="33"/>
      <c r="LN180" s="33"/>
      <c r="LO180" s="33"/>
      <c r="LP180" s="33"/>
      <c r="LQ180" s="33"/>
      <c r="LR180" s="33"/>
      <c r="LS180" s="33"/>
      <c r="LT180" s="33"/>
      <c r="LU180" s="33"/>
      <c r="LV180" s="33"/>
      <c r="LW180" s="33"/>
      <c r="LX180" s="33"/>
      <c r="LY180" s="33"/>
      <c r="LZ180" s="33"/>
      <c r="MA180" s="33"/>
      <c r="MB180" s="33"/>
      <c r="MC180" s="33"/>
      <c r="MD180" s="33"/>
      <c r="ME180" s="33"/>
      <c r="MF180" s="33"/>
      <c r="MG180" s="33"/>
      <c r="MH180" s="33"/>
      <c r="MI180" s="33"/>
      <c r="MJ180" s="33"/>
      <c r="MK180" s="33"/>
      <c r="ML180" s="33"/>
      <c r="MM180" s="33"/>
      <c r="MN180" s="33"/>
      <c r="MO180" s="33"/>
      <c r="MP180" s="33"/>
      <c r="MQ180" s="33"/>
      <c r="MR180" s="33"/>
      <c r="MS180" s="33"/>
      <c r="MT180" s="33"/>
      <c r="MU180" s="33"/>
      <c r="MV180" s="33"/>
      <c r="MW180" s="33"/>
      <c r="MX180" s="33"/>
      <c r="MY180" s="33"/>
      <c r="MZ180" s="33"/>
      <c r="NA180" s="33"/>
      <c r="NB180" s="33"/>
      <c r="NC180" s="33"/>
      <c r="ND180" s="33"/>
      <c r="NE180" s="33"/>
      <c r="NF180" s="33"/>
      <c r="NG180" s="33"/>
      <c r="NH180" s="33"/>
      <c r="NI180" s="33"/>
      <c r="NJ180" s="33"/>
      <c r="NK180" s="33"/>
      <c r="NL180" s="33"/>
      <c r="NM180" s="33"/>
      <c r="NN180" s="33"/>
      <c r="NO180" s="33"/>
      <c r="NP180" s="33"/>
      <c r="NQ180" s="33"/>
      <c r="NR180" s="33"/>
      <c r="NS180" s="33"/>
      <c r="NT180" s="33"/>
      <c r="NU180" s="33"/>
      <c r="NV180" s="33"/>
      <c r="NW180" s="33"/>
      <c r="NX180" s="33"/>
      <c r="NY180" s="33"/>
      <c r="NZ180" s="33"/>
      <c r="OA180" s="33"/>
      <c r="OB180" s="33"/>
      <c r="OC180" s="33"/>
      <c r="OD180" s="33"/>
      <c r="OE180" s="33"/>
      <c r="OF180" s="33"/>
      <c r="OG180" s="33"/>
      <c r="OH180" s="33"/>
      <c r="OI180" s="33"/>
      <c r="OJ180" s="33"/>
      <c r="OK180" s="33"/>
      <c r="OL180" s="33"/>
      <c r="OM180" s="33"/>
      <c r="ON180" s="33"/>
      <c r="OO180" s="33"/>
      <c r="OP180" s="33"/>
      <c r="OQ180" s="33"/>
      <c r="OR180" s="33"/>
      <c r="OS180" s="33"/>
      <c r="OT180" s="33"/>
      <c r="OU180" s="33"/>
      <c r="OV180" s="33"/>
      <c r="OW180" s="33"/>
      <c r="OX180" s="33"/>
      <c r="OY180" s="33"/>
      <c r="OZ180" s="33"/>
      <c r="PA180" s="33"/>
      <c r="PB180" s="33"/>
      <c r="PC180" s="33"/>
      <c r="PD180" s="33"/>
      <c r="PE180" s="33"/>
      <c r="PF180" s="33"/>
      <c r="PG180" s="33"/>
      <c r="PH180" s="33"/>
      <c r="PI180" s="33"/>
      <c r="PJ180" s="33"/>
      <c r="PK180" s="33"/>
      <c r="PL180" s="33"/>
      <c r="PM180" s="33"/>
      <c r="PN180" s="33"/>
      <c r="PO180" s="33"/>
      <c r="PP180" s="33"/>
      <c r="PQ180" s="33"/>
      <c r="PR180" s="33"/>
      <c r="PS180" s="33"/>
      <c r="PT180" s="33"/>
      <c r="PU180" s="33"/>
      <c r="PV180" s="33"/>
      <c r="PW180" s="33"/>
      <c r="PX180" s="33"/>
      <c r="PY180" s="33"/>
      <c r="PZ180" s="33"/>
      <c r="QA180" s="33"/>
      <c r="QB180" s="33"/>
      <c r="QC180" s="33"/>
      <c r="QD180" s="33"/>
      <c r="QE180" s="33"/>
      <c r="QF180" s="33"/>
      <c r="QG180" s="33"/>
      <c r="QH180" s="33"/>
      <c r="QI180" s="33"/>
      <c r="QJ180" s="33"/>
      <c r="QK180" s="33"/>
      <c r="QL180" s="33"/>
      <c r="QM180" s="33"/>
      <c r="QN180" s="33"/>
      <c r="QO180" s="33"/>
      <c r="QP180" s="33"/>
      <c r="QQ180" s="33"/>
      <c r="QR180" s="33"/>
      <c r="QS180" s="33"/>
      <c r="QT180" s="33"/>
      <c r="QU180" s="33"/>
      <c r="QV180" s="33"/>
      <c r="QW180" s="33"/>
      <c r="QX180" s="33"/>
      <c r="QY180" s="33"/>
      <c r="QZ180" s="33"/>
      <c r="RA180" s="33"/>
      <c r="RB180" s="33"/>
      <c r="RC180" s="33"/>
      <c r="RD180" s="33"/>
      <c r="RE180" s="33"/>
      <c r="RF180" s="33"/>
      <c r="RG180" s="33"/>
      <c r="RH180" s="33"/>
      <c r="RI180" s="33"/>
      <c r="RJ180" s="33"/>
      <c r="RK180" s="33"/>
      <c r="RL180" s="33"/>
      <c r="RM180" s="33"/>
      <c r="RN180" s="33"/>
      <c r="RO180" s="33"/>
      <c r="RP180" s="33"/>
      <c r="RQ180" s="33"/>
      <c r="RR180" s="33"/>
      <c r="RS180" s="33"/>
      <c r="RT180" s="33"/>
      <c r="RU180" s="33"/>
      <c r="RV180" s="33"/>
      <c r="RW180" s="33"/>
      <c r="RX180" s="33"/>
      <c r="RY180" s="33"/>
      <c r="RZ180" s="33"/>
      <c r="SA180" s="33"/>
      <c r="SB180" s="33"/>
      <c r="SC180" s="33"/>
      <c r="SD180" s="33"/>
      <c r="SE180" s="33"/>
      <c r="SF180" s="33"/>
      <c r="SG180" s="33"/>
      <c r="SH180" s="33"/>
      <c r="SI180" s="33"/>
      <c r="SJ180" s="33"/>
      <c r="SK180" s="33"/>
      <c r="SL180" s="33"/>
      <c r="SM180" s="33"/>
      <c r="SN180" s="33"/>
      <c r="SO180" s="33"/>
      <c r="SP180" s="33"/>
      <c r="SQ180" s="33"/>
      <c r="SR180" s="33"/>
      <c r="SS180" s="33"/>
      <c r="ST180" s="33"/>
      <c r="SU180" s="33"/>
      <c r="SV180" s="33"/>
      <c r="SW180" s="33"/>
      <c r="SX180" s="33"/>
      <c r="SY180" s="33"/>
      <c r="SZ180" s="33"/>
      <c r="TA180" s="33"/>
      <c r="TB180" s="33"/>
      <c r="TC180" s="33"/>
      <c r="TD180" s="33"/>
      <c r="TE180" s="33"/>
      <c r="TF180" s="33"/>
      <c r="TG180" s="33"/>
      <c r="TH180" s="33"/>
      <c r="TI180" s="33"/>
      <c r="TJ180" s="33"/>
      <c r="TK180" s="33"/>
      <c r="TL180" s="33"/>
      <c r="TM180" s="33"/>
      <c r="TN180" s="33"/>
      <c r="TO180" s="33"/>
      <c r="TP180" s="33"/>
      <c r="TQ180" s="33"/>
      <c r="TR180" s="33"/>
      <c r="TS180" s="33"/>
      <c r="TT180" s="33"/>
      <c r="TU180" s="33"/>
      <c r="TV180" s="33"/>
      <c r="TW180" s="33"/>
      <c r="TX180" s="33"/>
      <c r="TY180" s="33"/>
      <c r="TZ180" s="33"/>
      <c r="UA180" s="33"/>
      <c r="UB180" s="33"/>
      <c r="UC180" s="33"/>
      <c r="UD180" s="33"/>
      <c r="UE180" s="33"/>
      <c r="UF180" s="33"/>
      <c r="UG180" s="33"/>
      <c r="UH180" s="33"/>
      <c r="UI180" s="33"/>
      <c r="UJ180" s="33"/>
      <c r="UK180" s="33"/>
      <c r="UL180" s="33"/>
      <c r="UM180" s="33"/>
      <c r="UN180" s="33"/>
      <c r="UO180" s="33"/>
      <c r="UP180" s="33"/>
      <c r="UQ180" s="33"/>
      <c r="UR180" s="33"/>
      <c r="US180" s="33"/>
      <c r="UT180" s="33"/>
      <c r="UU180" s="33"/>
      <c r="UV180" s="33"/>
      <c r="UW180" s="33"/>
      <c r="UX180" s="33"/>
      <c r="UY180" s="33"/>
      <c r="UZ180" s="33"/>
      <c r="VA180" s="33"/>
      <c r="VB180" s="33"/>
      <c r="VC180" s="33"/>
      <c r="VD180" s="33"/>
      <c r="VE180" s="33"/>
      <c r="VF180" s="33"/>
      <c r="VG180" s="33"/>
      <c r="VH180" s="33"/>
      <c r="VI180" s="33"/>
      <c r="VJ180" s="33"/>
      <c r="VK180" s="33"/>
      <c r="VL180" s="33"/>
      <c r="VM180" s="33"/>
      <c r="VN180" s="33"/>
      <c r="VO180" s="33"/>
      <c r="VP180" s="33"/>
      <c r="VQ180" s="33"/>
      <c r="VR180" s="33"/>
      <c r="VS180" s="33"/>
      <c r="VT180" s="33"/>
      <c r="VU180" s="33"/>
      <c r="VV180" s="33"/>
      <c r="VW180" s="33"/>
      <c r="VX180" s="33"/>
      <c r="VY180" s="33"/>
      <c r="VZ180" s="33"/>
      <c r="WA180" s="33"/>
      <c r="WB180" s="33"/>
      <c r="WC180" s="33"/>
      <c r="WD180" s="33"/>
      <c r="WE180" s="33"/>
      <c r="WF180" s="33"/>
      <c r="WG180" s="33"/>
      <c r="WH180" s="33"/>
      <c r="WI180" s="33"/>
      <c r="WJ180" s="33"/>
      <c r="WK180" s="33"/>
      <c r="WL180" s="33"/>
      <c r="WM180" s="33"/>
      <c r="WN180" s="33"/>
      <c r="WO180" s="33"/>
      <c r="WP180" s="33"/>
      <c r="WQ180" s="33"/>
      <c r="WR180" s="33"/>
      <c r="WS180" s="33"/>
      <c r="WT180" s="33"/>
      <c r="WU180" s="33"/>
      <c r="WV180" s="33"/>
      <c r="WW180" s="33"/>
      <c r="WX180" s="33"/>
      <c r="WY180" s="33"/>
      <c r="WZ180" s="33"/>
      <c r="XA180" s="33"/>
      <c r="XB180" s="33"/>
      <c r="XC180" s="33"/>
      <c r="XD180" s="33"/>
      <c r="XE180" s="33"/>
      <c r="XF180" s="33"/>
      <c r="XG180" s="33"/>
    </row>
    <row r="181" spans="1:631" s="10" customFormat="1" x14ac:dyDescent="0.25">
      <c r="A181" s="102" t="s">
        <v>8</v>
      </c>
      <c r="B181" s="102" t="s">
        <v>261</v>
      </c>
      <c r="C181" s="102" t="s">
        <v>27</v>
      </c>
      <c r="D181" s="148">
        <v>43119</v>
      </c>
      <c r="E181" s="89">
        <v>300</v>
      </c>
      <c r="F181" s="92">
        <v>76</v>
      </c>
      <c r="G181" s="92">
        <v>79</v>
      </c>
      <c r="H181" s="92">
        <v>82</v>
      </c>
      <c r="I181" s="92">
        <f t="shared" si="8"/>
        <v>79</v>
      </c>
      <c r="J181" s="93">
        <f t="shared" si="7"/>
        <v>23700</v>
      </c>
      <c r="K181" s="70">
        <v>80</v>
      </c>
      <c r="L181" s="35">
        <v>10</v>
      </c>
      <c r="M181" s="35">
        <v>0</v>
      </c>
      <c r="N181" s="35">
        <v>10</v>
      </c>
      <c r="O181" s="35">
        <v>0</v>
      </c>
      <c r="P181" s="70">
        <v>5</v>
      </c>
      <c r="Q181" s="35">
        <v>10</v>
      </c>
      <c r="R181" s="35">
        <v>85</v>
      </c>
      <c r="S181" s="35">
        <v>0</v>
      </c>
      <c r="T181" s="80">
        <v>100</v>
      </c>
      <c r="U181" s="77">
        <v>0</v>
      </c>
      <c r="V181" s="77">
        <v>0</v>
      </c>
      <c r="W181" s="81">
        <v>0</v>
      </c>
      <c r="X181" s="50">
        <v>5</v>
      </c>
      <c r="Y181" s="65" t="s">
        <v>264</v>
      </c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  <c r="FT181" s="33"/>
      <c r="FU181" s="33"/>
      <c r="FV181" s="33"/>
      <c r="FW181" s="33"/>
      <c r="FX181" s="33"/>
      <c r="FY181" s="33"/>
      <c r="FZ181" s="33"/>
      <c r="GA181" s="33"/>
      <c r="GB181" s="33"/>
      <c r="GC181" s="33"/>
      <c r="GD181" s="33"/>
      <c r="GE181" s="33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33"/>
      <c r="GR181" s="33"/>
      <c r="GS181" s="33"/>
      <c r="GT181" s="33"/>
      <c r="GU181" s="33"/>
      <c r="GV181" s="33"/>
      <c r="GW181" s="33"/>
      <c r="GX181" s="33"/>
      <c r="GY181" s="33"/>
      <c r="GZ181" s="33"/>
      <c r="HA181" s="33"/>
      <c r="HB181" s="33"/>
      <c r="HC181" s="33"/>
      <c r="HD181" s="33"/>
      <c r="HE181" s="33"/>
      <c r="HF181" s="33"/>
      <c r="HG181" s="33"/>
      <c r="HH181" s="33"/>
      <c r="HI181" s="33"/>
      <c r="HJ181" s="33"/>
      <c r="HK181" s="33"/>
      <c r="HL181" s="33"/>
      <c r="HM181" s="33"/>
      <c r="HN181" s="33"/>
      <c r="HO181" s="33"/>
      <c r="HP181" s="33"/>
      <c r="HQ181" s="33"/>
      <c r="HR181" s="33"/>
      <c r="HS181" s="33"/>
      <c r="HT181" s="33"/>
      <c r="HU181" s="33"/>
      <c r="HV181" s="33"/>
      <c r="HW181" s="33"/>
      <c r="HX181" s="33"/>
      <c r="HY181" s="33"/>
      <c r="HZ181" s="33"/>
      <c r="IA181" s="33"/>
      <c r="IB181" s="33"/>
      <c r="IC181" s="33"/>
      <c r="ID181" s="33"/>
      <c r="IE181" s="33"/>
      <c r="IF181" s="33"/>
      <c r="IG181" s="33"/>
      <c r="IH181" s="33"/>
      <c r="II181" s="33"/>
      <c r="IJ181" s="33"/>
      <c r="IK181" s="33"/>
      <c r="IL181" s="33"/>
      <c r="IM181" s="33"/>
      <c r="IN181" s="33"/>
      <c r="IO181" s="33"/>
      <c r="IP181" s="33"/>
      <c r="IQ181" s="33"/>
      <c r="IR181" s="33"/>
      <c r="IS181" s="33"/>
      <c r="IT181" s="33"/>
      <c r="IU181" s="33"/>
      <c r="IV181" s="33"/>
      <c r="IW181" s="33"/>
      <c r="IX181" s="33"/>
      <c r="IY181" s="33"/>
      <c r="IZ181" s="33"/>
      <c r="JA181" s="33"/>
      <c r="JB181" s="33"/>
      <c r="JC181" s="33"/>
      <c r="JD181" s="33"/>
      <c r="JE181" s="33"/>
      <c r="JF181" s="33"/>
      <c r="JG181" s="33"/>
      <c r="JH181" s="33"/>
      <c r="JI181" s="33"/>
      <c r="JJ181" s="33"/>
      <c r="JK181" s="33"/>
      <c r="JL181" s="33"/>
      <c r="JM181" s="33"/>
      <c r="JN181" s="33"/>
      <c r="JO181" s="33"/>
      <c r="JP181" s="33"/>
      <c r="JQ181" s="33"/>
      <c r="JR181" s="33"/>
      <c r="JS181" s="33"/>
      <c r="JT181" s="33"/>
      <c r="JU181" s="33"/>
      <c r="JV181" s="33"/>
      <c r="JW181" s="33"/>
      <c r="JX181" s="33"/>
      <c r="JY181" s="33"/>
      <c r="JZ181" s="33"/>
      <c r="KA181" s="33"/>
      <c r="KB181" s="33"/>
      <c r="KC181" s="33"/>
      <c r="KD181" s="33"/>
      <c r="KE181" s="33"/>
      <c r="KF181" s="33"/>
      <c r="KG181" s="33"/>
      <c r="KH181" s="33"/>
      <c r="KI181" s="33"/>
      <c r="KJ181" s="33"/>
      <c r="KK181" s="33"/>
      <c r="KL181" s="33"/>
      <c r="KM181" s="33"/>
      <c r="KN181" s="33"/>
      <c r="KO181" s="33"/>
      <c r="KP181" s="33"/>
      <c r="KQ181" s="33"/>
      <c r="KR181" s="33"/>
      <c r="KS181" s="33"/>
      <c r="KT181" s="33"/>
      <c r="KU181" s="33"/>
      <c r="KV181" s="33"/>
      <c r="KW181" s="33"/>
      <c r="KX181" s="33"/>
      <c r="KY181" s="33"/>
      <c r="KZ181" s="33"/>
      <c r="LA181" s="33"/>
      <c r="LB181" s="33"/>
      <c r="LC181" s="33"/>
      <c r="LD181" s="33"/>
      <c r="LE181" s="33"/>
      <c r="LF181" s="33"/>
      <c r="LG181" s="33"/>
      <c r="LH181" s="33"/>
      <c r="LI181" s="33"/>
      <c r="LJ181" s="33"/>
      <c r="LK181" s="33"/>
      <c r="LL181" s="33"/>
      <c r="LM181" s="33"/>
      <c r="LN181" s="33"/>
      <c r="LO181" s="33"/>
      <c r="LP181" s="33"/>
      <c r="LQ181" s="33"/>
      <c r="LR181" s="33"/>
      <c r="LS181" s="33"/>
      <c r="LT181" s="33"/>
      <c r="LU181" s="33"/>
      <c r="LV181" s="33"/>
      <c r="LW181" s="33"/>
      <c r="LX181" s="33"/>
      <c r="LY181" s="33"/>
      <c r="LZ181" s="33"/>
      <c r="MA181" s="33"/>
      <c r="MB181" s="33"/>
      <c r="MC181" s="33"/>
      <c r="MD181" s="33"/>
      <c r="ME181" s="33"/>
      <c r="MF181" s="33"/>
      <c r="MG181" s="33"/>
      <c r="MH181" s="33"/>
      <c r="MI181" s="33"/>
      <c r="MJ181" s="33"/>
      <c r="MK181" s="33"/>
      <c r="ML181" s="33"/>
      <c r="MM181" s="33"/>
      <c r="MN181" s="33"/>
      <c r="MO181" s="33"/>
      <c r="MP181" s="33"/>
      <c r="MQ181" s="33"/>
      <c r="MR181" s="33"/>
      <c r="MS181" s="33"/>
      <c r="MT181" s="33"/>
      <c r="MU181" s="33"/>
      <c r="MV181" s="33"/>
      <c r="MW181" s="33"/>
      <c r="MX181" s="33"/>
      <c r="MY181" s="33"/>
      <c r="MZ181" s="33"/>
      <c r="NA181" s="33"/>
      <c r="NB181" s="33"/>
      <c r="NC181" s="33"/>
      <c r="ND181" s="33"/>
      <c r="NE181" s="33"/>
      <c r="NF181" s="33"/>
      <c r="NG181" s="33"/>
      <c r="NH181" s="33"/>
      <c r="NI181" s="33"/>
      <c r="NJ181" s="33"/>
      <c r="NK181" s="33"/>
      <c r="NL181" s="33"/>
      <c r="NM181" s="33"/>
      <c r="NN181" s="33"/>
      <c r="NO181" s="33"/>
      <c r="NP181" s="33"/>
      <c r="NQ181" s="33"/>
      <c r="NR181" s="33"/>
      <c r="NS181" s="33"/>
      <c r="NT181" s="33"/>
      <c r="NU181" s="33"/>
      <c r="NV181" s="33"/>
      <c r="NW181" s="33"/>
      <c r="NX181" s="33"/>
      <c r="NY181" s="33"/>
      <c r="NZ181" s="33"/>
      <c r="OA181" s="33"/>
      <c r="OB181" s="33"/>
      <c r="OC181" s="33"/>
      <c r="OD181" s="33"/>
      <c r="OE181" s="33"/>
      <c r="OF181" s="33"/>
      <c r="OG181" s="33"/>
      <c r="OH181" s="33"/>
      <c r="OI181" s="33"/>
      <c r="OJ181" s="33"/>
      <c r="OK181" s="33"/>
      <c r="OL181" s="33"/>
      <c r="OM181" s="33"/>
      <c r="ON181" s="33"/>
      <c r="OO181" s="33"/>
      <c r="OP181" s="33"/>
      <c r="OQ181" s="33"/>
      <c r="OR181" s="33"/>
      <c r="OS181" s="33"/>
      <c r="OT181" s="33"/>
      <c r="OU181" s="33"/>
      <c r="OV181" s="33"/>
      <c r="OW181" s="33"/>
      <c r="OX181" s="33"/>
      <c r="OY181" s="33"/>
      <c r="OZ181" s="33"/>
      <c r="PA181" s="33"/>
      <c r="PB181" s="33"/>
      <c r="PC181" s="33"/>
      <c r="PD181" s="33"/>
      <c r="PE181" s="33"/>
      <c r="PF181" s="33"/>
      <c r="PG181" s="33"/>
      <c r="PH181" s="33"/>
      <c r="PI181" s="33"/>
      <c r="PJ181" s="33"/>
      <c r="PK181" s="33"/>
      <c r="PL181" s="33"/>
      <c r="PM181" s="33"/>
      <c r="PN181" s="33"/>
      <c r="PO181" s="33"/>
      <c r="PP181" s="33"/>
      <c r="PQ181" s="33"/>
      <c r="PR181" s="33"/>
      <c r="PS181" s="33"/>
      <c r="PT181" s="33"/>
      <c r="PU181" s="33"/>
      <c r="PV181" s="33"/>
      <c r="PW181" s="33"/>
      <c r="PX181" s="33"/>
      <c r="PY181" s="33"/>
      <c r="PZ181" s="33"/>
      <c r="QA181" s="33"/>
      <c r="QB181" s="33"/>
      <c r="QC181" s="33"/>
      <c r="QD181" s="33"/>
      <c r="QE181" s="33"/>
      <c r="QF181" s="33"/>
      <c r="QG181" s="33"/>
      <c r="QH181" s="33"/>
      <c r="QI181" s="33"/>
      <c r="QJ181" s="33"/>
      <c r="QK181" s="33"/>
      <c r="QL181" s="33"/>
      <c r="QM181" s="33"/>
      <c r="QN181" s="33"/>
      <c r="QO181" s="33"/>
      <c r="QP181" s="33"/>
      <c r="QQ181" s="33"/>
      <c r="QR181" s="33"/>
      <c r="QS181" s="33"/>
      <c r="QT181" s="33"/>
      <c r="QU181" s="33"/>
      <c r="QV181" s="33"/>
      <c r="QW181" s="33"/>
      <c r="QX181" s="33"/>
      <c r="QY181" s="33"/>
      <c r="QZ181" s="33"/>
      <c r="RA181" s="33"/>
      <c r="RB181" s="33"/>
      <c r="RC181" s="33"/>
      <c r="RD181" s="33"/>
      <c r="RE181" s="33"/>
      <c r="RF181" s="33"/>
      <c r="RG181" s="33"/>
      <c r="RH181" s="33"/>
      <c r="RI181" s="33"/>
      <c r="RJ181" s="33"/>
      <c r="RK181" s="33"/>
      <c r="RL181" s="33"/>
      <c r="RM181" s="33"/>
      <c r="RN181" s="33"/>
      <c r="RO181" s="33"/>
      <c r="RP181" s="33"/>
      <c r="RQ181" s="33"/>
      <c r="RR181" s="33"/>
      <c r="RS181" s="33"/>
      <c r="RT181" s="33"/>
      <c r="RU181" s="33"/>
      <c r="RV181" s="33"/>
      <c r="RW181" s="33"/>
      <c r="RX181" s="33"/>
      <c r="RY181" s="33"/>
      <c r="RZ181" s="33"/>
      <c r="SA181" s="33"/>
      <c r="SB181" s="33"/>
      <c r="SC181" s="33"/>
      <c r="SD181" s="33"/>
      <c r="SE181" s="33"/>
      <c r="SF181" s="33"/>
      <c r="SG181" s="33"/>
      <c r="SH181" s="33"/>
      <c r="SI181" s="33"/>
      <c r="SJ181" s="33"/>
      <c r="SK181" s="33"/>
      <c r="SL181" s="33"/>
      <c r="SM181" s="33"/>
      <c r="SN181" s="33"/>
      <c r="SO181" s="33"/>
      <c r="SP181" s="33"/>
      <c r="SQ181" s="33"/>
      <c r="SR181" s="33"/>
      <c r="SS181" s="33"/>
      <c r="ST181" s="33"/>
      <c r="SU181" s="33"/>
      <c r="SV181" s="33"/>
      <c r="SW181" s="33"/>
      <c r="SX181" s="33"/>
      <c r="SY181" s="33"/>
      <c r="SZ181" s="33"/>
      <c r="TA181" s="33"/>
      <c r="TB181" s="33"/>
      <c r="TC181" s="33"/>
      <c r="TD181" s="33"/>
      <c r="TE181" s="33"/>
      <c r="TF181" s="33"/>
      <c r="TG181" s="33"/>
      <c r="TH181" s="33"/>
      <c r="TI181" s="33"/>
      <c r="TJ181" s="33"/>
      <c r="TK181" s="33"/>
      <c r="TL181" s="33"/>
      <c r="TM181" s="33"/>
      <c r="TN181" s="33"/>
      <c r="TO181" s="33"/>
      <c r="TP181" s="33"/>
      <c r="TQ181" s="33"/>
      <c r="TR181" s="33"/>
      <c r="TS181" s="33"/>
      <c r="TT181" s="33"/>
      <c r="TU181" s="33"/>
      <c r="TV181" s="33"/>
      <c r="TW181" s="33"/>
      <c r="TX181" s="33"/>
      <c r="TY181" s="33"/>
      <c r="TZ181" s="33"/>
      <c r="UA181" s="33"/>
      <c r="UB181" s="33"/>
      <c r="UC181" s="33"/>
      <c r="UD181" s="33"/>
      <c r="UE181" s="33"/>
      <c r="UF181" s="33"/>
      <c r="UG181" s="33"/>
      <c r="UH181" s="33"/>
      <c r="UI181" s="33"/>
      <c r="UJ181" s="33"/>
      <c r="UK181" s="33"/>
      <c r="UL181" s="33"/>
      <c r="UM181" s="33"/>
      <c r="UN181" s="33"/>
      <c r="UO181" s="33"/>
      <c r="UP181" s="33"/>
      <c r="UQ181" s="33"/>
      <c r="UR181" s="33"/>
      <c r="US181" s="33"/>
      <c r="UT181" s="33"/>
      <c r="UU181" s="33"/>
      <c r="UV181" s="33"/>
      <c r="UW181" s="33"/>
      <c r="UX181" s="33"/>
      <c r="UY181" s="33"/>
      <c r="UZ181" s="33"/>
      <c r="VA181" s="33"/>
      <c r="VB181" s="33"/>
      <c r="VC181" s="33"/>
      <c r="VD181" s="33"/>
      <c r="VE181" s="33"/>
      <c r="VF181" s="33"/>
      <c r="VG181" s="33"/>
      <c r="VH181" s="33"/>
      <c r="VI181" s="33"/>
      <c r="VJ181" s="33"/>
      <c r="VK181" s="33"/>
      <c r="VL181" s="33"/>
      <c r="VM181" s="33"/>
      <c r="VN181" s="33"/>
      <c r="VO181" s="33"/>
      <c r="VP181" s="33"/>
      <c r="VQ181" s="33"/>
      <c r="VR181" s="33"/>
      <c r="VS181" s="33"/>
      <c r="VT181" s="33"/>
      <c r="VU181" s="33"/>
      <c r="VV181" s="33"/>
      <c r="VW181" s="33"/>
      <c r="VX181" s="33"/>
      <c r="VY181" s="33"/>
      <c r="VZ181" s="33"/>
      <c r="WA181" s="33"/>
      <c r="WB181" s="33"/>
      <c r="WC181" s="33"/>
      <c r="WD181" s="33"/>
      <c r="WE181" s="33"/>
      <c r="WF181" s="33"/>
      <c r="WG181" s="33"/>
      <c r="WH181" s="33"/>
      <c r="WI181" s="33"/>
      <c r="WJ181" s="33"/>
      <c r="WK181" s="33"/>
      <c r="WL181" s="33"/>
      <c r="WM181" s="33"/>
      <c r="WN181" s="33"/>
      <c r="WO181" s="33"/>
      <c r="WP181" s="33"/>
      <c r="WQ181" s="33"/>
      <c r="WR181" s="33"/>
      <c r="WS181" s="33"/>
      <c r="WT181" s="33"/>
      <c r="WU181" s="33"/>
      <c r="WV181" s="33"/>
      <c r="WW181" s="33"/>
      <c r="WX181" s="33"/>
      <c r="WY181" s="33"/>
      <c r="WZ181" s="33"/>
      <c r="XA181" s="33"/>
      <c r="XB181" s="33"/>
      <c r="XC181" s="33"/>
      <c r="XD181" s="33"/>
      <c r="XE181" s="33"/>
      <c r="XF181" s="33"/>
      <c r="XG181" s="33"/>
    </row>
    <row r="182" spans="1:631" s="10" customFormat="1" x14ac:dyDescent="0.25">
      <c r="A182" s="102" t="s">
        <v>8</v>
      </c>
      <c r="B182" s="102" t="s">
        <v>261</v>
      </c>
      <c r="C182" s="102" t="s">
        <v>25</v>
      </c>
      <c r="D182" s="148">
        <v>43133</v>
      </c>
      <c r="E182" s="89">
        <v>300</v>
      </c>
      <c r="F182" s="92">
        <v>12.8</v>
      </c>
      <c r="G182" s="92">
        <v>16.100000000000001</v>
      </c>
      <c r="H182" s="92">
        <v>16.7</v>
      </c>
      <c r="I182" s="92">
        <f t="shared" si="8"/>
        <v>15.200000000000001</v>
      </c>
      <c r="J182" s="93">
        <f t="shared" si="7"/>
        <v>4560</v>
      </c>
      <c r="K182" s="70">
        <v>75</v>
      </c>
      <c r="L182" s="35">
        <v>15</v>
      </c>
      <c r="M182" s="35">
        <v>5</v>
      </c>
      <c r="N182" s="35">
        <v>5</v>
      </c>
      <c r="O182" s="35">
        <v>0</v>
      </c>
      <c r="P182" s="70">
        <v>5</v>
      </c>
      <c r="Q182" s="35">
        <v>0</v>
      </c>
      <c r="R182" s="35">
        <v>95</v>
      </c>
      <c r="S182" s="35">
        <v>0</v>
      </c>
      <c r="T182" s="80">
        <v>100</v>
      </c>
      <c r="U182" s="77">
        <v>0</v>
      </c>
      <c r="V182" s="77">
        <v>0</v>
      </c>
      <c r="W182" s="81">
        <v>0</v>
      </c>
      <c r="X182" s="50">
        <v>5</v>
      </c>
      <c r="Y182" s="65" t="s">
        <v>264</v>
      </c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  <c r="FT182" s="33"/>
      <c r="FU182" s="33"/>
      <c r="FV182" s="33"/>
      <c r="FW182" s="33"/>
      <c r="FX182" s="33"/>
      <c r="FY182" s="33"/>
      <c r="FZ182" s="33"/>
      <c r="GA182" s="33"/>
      <c r="GB182" s="33"/>
      <c r="GC182" s="33"/>
      <c r="GD182" s="33"/>
      <c r="GE182" s="33"/>
      <c r="GF182" s="33"/>
      <c r="GG182" s="33"/>
      <c r="GH182" s="33"/>
      <c r="GI182" s="33"/>
      <c r="GJ182" s="33"/>
      <c r="GK182" s="33"/>
      <c r="GL182" s="33"/>
      <c r="GM182" s="33"/>
      <c r="GN182" s="33"/>
      <c r="GO182" s="33"/>
      <c r="GP182" s="33"/>
      <c r="GQ182" s="33"/>
      <c r="GR182" s="33"/>
      <c r="GS182" s="33"/>
      <c r="GT182" s="33"/>
      <c r="GU182" s="33"/>
      <c r="GV182" s="33"/>
      <c r="GW182" s="33"/>
      <c r="GX182" s="33"/>
      <c r="GY182" s="33"/>
      <c r="GZ182" s="33"/>
      <c r="HA182" s="33"/>
      <c r="HB182" s="33"/>
      <c r="HC182" s="33"/>
      <c r="HD182" s="33"/>
      <c r="HE182" s="33"/>
      <c r="HF182" s="33"/>
      <c r="HG182" s="33"/>
      <c r="HH182" s="33"/>
      <c r="HI182" s="33"/>
      <c r="HJ182" s="33"/>
      <c r="HK182" s="33"/>
      <c r="HL182" s="33"/>
      <c r="HM182" s="33"/>
      <c r="HN182" s="33"/>
      <c r="HO182" s="33"/>
      <c r="HP182" s="33"/>
      <c r="HQ182" s="33"/>
      <c r="HR182" s="33"/>
      <c r="HS182" s="33"/>
      <c r="HT182" s="33"/>
      <c r="HU182" s="33"/>
      <c r="HV182" s="33"/>
      <c r="HW182" s="33"/>
      <c r="HX182" s="33"/>
      <c r="HY182" s="33"/>
      <c r="HZ182" s="33"/>
      <c r="IA182" s="33"/>
      <c r="IB182" s="33"/>
      <c r="IC182" s="33"/>
      <c r="ID182" s="33"/>
      <c r="IE182" s="33"/>
      <c r="IF182" s="33"/>
      <c r="IG182" s="33"/>
      <c r="IH182" s="33"/>
      <c r="II182" s="33"/>
      <c r="IJ182" s="33"/>
      <c r="IK182" s="33"/>
      <c r="IL182" s="33"/>
      <c r="IM182" s="33"/>
      <c r="IN182" s="33"/>
      <c r="IO182" s="33"/>
      <c r="IP182" s="33"/>
      <c r="IQ182" s="33"/>
      <c r="IR182" s="33"/>
      <c r="IS182" s="33"/>
      <c r="IT182" s="33"/>
      <c r="IU182" s="33"/>
      <c r="IV182" s="33"/>
      <c r="IW182" s="33"/>
      <c r="IX182" s="33"/>
      <c r="IY182" s="33"/>
      <c r="IZ182" s="33"/>
      <c r="JA182" s="33"/>
      <c r="JB182" s="33"/>
      <c r="JC182" s="33"/>
      <c r="JD182" s="33"/>
      <c r="JE182" s="33"/>
      <c r="JF182" s="33"/>
      <c r="JG182" s="33"/>
      <c r="JH182" s="33"/>
      <c r="JI182" s="33"/>
      <c r="JJ182" s="33"/>
      <c r="JK182" s="33"/>
      <c r="JL182" s="33"/>
      <c r="JM182" s="33"/>
      <c r="JN182" s="33"/>
      <c r="JO182" s="33"/>
      <c r="JP182" s="33"/>
      <c r="JQ182" s="33"/>
      <c r="JR182" s="33"/>
      <c r="JS182" s="33"/>
      <c r="JT182" s="33"/>
      <c r="JU182" s="33"/>
      <c r="JV182" s="33"/>
      <c r="JW182" s="33"/>
      <c r="JX182" s="33"/>
      <c r="JY182" s="33"/>
      <c r="JZ182" s="33"/>
      <c r="KA182" s="33"/>
      <c r="KB182" s="33"/>
      <c r="KC182" s="33"/>
      <c r="KD182" s="33"/>
      <c r="KE182" s="33"/>
      <c r="KF182" s="33"/>
      <c r="KG182" s="33"/>
      <c r="KH182" s="33"/>
      <c r="KI182" s="33"/>
      <c r="KJ182" s="33"/>
      <c r="KK182" s="33"/>
      <c r="KL182" s="33"/>
      <c r="KM182" s="33"/>
      <c r="KN182" s="33"/>
      <c r="KO182" s="33"/>
      <c r="KP182" s="33"/>
      <c r="KQ182" s="33"/>
      <c r="KR182" s="33"/>
      <c r="KS182" s="33"/>
      <c r="KT182" s="33"/>
      <c r="KU182" s="33"/>
      <c r="KV182" s="33"/>
      <c r="KW182" s="33"/>
      <c r="KX182" s="33"/>
      <c r="KY182" s="33"/>
      <c r="KZ182" s="33"/>
      <c r="LA182" s="33"/>
      <c r="LB182" s="33"/>
      <c r="LC182" s="33"/>
      <c r="LD182" s="33"/>
      <c r="LE182" s="33"/>
      <c r="LF182" s="33"/>
      <c r="LG182" s="33"/>
      <c r="LH182" s="33"/>
      <c r="LI182" s="33"/>
      <c r="LJ182" s="33"/>
      <c r="LK182" s="33"/>
      <c r="LL182" s="33"/>
      <c r="LM182" s="33"/>
      <c r="LN182" s="33"/>
      <c r="LO182" s="33"/>
      <c r="LP182" s="33"/>
      <c r="LQ182" s="33"/>
      <c r="LR182" s="33"/>
      <c r="LS182" s="33"/>
      <c r="LT182" s="33"/>
      <c r="LU182" s="33"/>
      <c r="LV182" s="33"/>
      <c r="LW182" s="33"/>
      <c r="LX182" s="33"/>
      <c r="LY182" s="33"/>
      <c r="LZ182" s="33"/>
      <c r="MA182" s="33"/>
      <c r="MB182" s="33"/>
      <c r="MC182" s="33"/>
      <c r="MD182" s="33"/>
      <c r="ME182" s="33"/>
      <c r="MF182" s="33"/>
      <c r="MG182" s="33"/>
      <c r="MH182" s="33"/>
      <c r="MI182" s="33"/>
      <c r="MJ182" s="33"/>
      <c r="MK182" s="33"/>
      <c r="ML182" s="33"/>
      <c r="MM182" s="33"/>
      <c r="MN182" s="33"/>
      <c r="MO182" s="33"/>
      <c r="MP182" s="33"/>
      <c r="MQ182" s="33"/>
      <c r="MR182" s="33"/>
      <c r="MS182" s="33"/>
      <c r="MT182" s="33"/>
      <c r="MU182" s="33"/>
      <c r="MV182" s="33"/>
      <c r="MW182" s="33"/>
      <c r="MX182" s="33"/>
      <c r="MY182" s="33"/>
      <c r="MZ182" s="33"/>
      <c r="NA182" s="33"/>
      <c r="NB182" s="33"/>
      <c r="NC182" s="33"/>
      <c r="ND182" s="33"/>
      <c r="NE182" s="33"/>
      <c r="NF182" s="33"/>
      <c r="NG182" s="33"/>
      <c r="NH182" s="33"/>
      <c r="NI182" s="33"/>
      <c r="NJ182" s="33"/>
      <c r="NK182" s="33"/>
      <c r="NL182" s="33"/>
      <c r="NM182" s="33"/>
      <c r="NN182" s="33"/>
      <c r="NO182" s="33"/>
      <c r="NP182" s="33"/>
      <c r="NQ182" s="33"/>
      <c r="NR182" s="33"/>
      <c r="NS182" s="33"/>
      <c r="NT182" s="33"/>
      <c r="NU182" s="33"/>
      <c r="NV182" s="33"/>
      <c r="NW182" s="33"/>
      <c r="NX182" s="33"/>
      <c r="NY182" s="33"/>
      <c r="NZ182" s="33"/>
      <c r="OA182" s="33"/>
      <c r="OB182" s="33"/>
      <c r="OC182" s="33"/>
      <c r="OD182" s="33"/>
      <c r="OE182" s="33"/>
      <c r="OF182" s="33"/>
      <c r="OG182" s="33"/>
      <c r="OH182" s="33"/>
      <c r="OI182" s="33"/>
      <c r="OJ182" s="33"/>
      <c r="OK182" s="33"/>
      <c r="OL182" s="33"/>
      <c r="OM182" s="33"/>
      <c r="ON182" s="33"/>
      <c r="OO182" s="33"/>
      <c r="OP182" s="33"/>
      <c r="OQ182" s="33"/>
      <c r="OR182" s="33"/>
      <c r="OS182" s="33"/>
      <c r="OT182" s="33"/>
      <c r="OU182" s="33"/>
      <c r="OV182" s="33"/>
      <c r="OW182" s="33"/>
      <c r="OX182" s="33"/>
      <c r="OY182" s="33"/>
      <c r="OZ182" s="33"/>
      <c r="PA182" s="33"/>
      <c r="PB182" s="33"/>
      <c r="PC182" s="33"/>
      <c r="PD182" s="33"/>
      <c r="PE182" s="33"/>
      <c r="PF182" s="33"/>
      <c r="PG182" s="33"/>
      <c r="PH182" s="33"/>
      <c r="PI182" s="33"/>
      <c r="PJ182" s="33"/>
      <c r="PK182" s="33"/>
      <c r="PL182" s="33"/>
      <c r="PM182" s="33"/>
      <c r="PN182" s="33"/>
      <c r="PO182" s="33"/>
      <c r="PP182" s="33"/>
      <c r="PQ182" s="33"/>
      <c r="PR182" s="33"/>
      <c r="PS182" s="33"/>
      <c r="PT182" s="33"/>
      <c r="PU182" s="33"/>
      <c r="PV182" s="33"/>
      <c r="PW182" s="33"/>
      <c r="PX182" s="33"/>
      <c r="PY182" s="33"/>
      <c r="PZ182" s="33"/>
      <c r="QA182" s="33"/>
      <c r="QB182" s="33"/>
      <c r="QC182" s="33"/>
      <c r="QD182" s="33"/>
      <c r="QE182" s="33"/>
      <c r="QF182" s="33"/>
      <c r="QG182" s="33"/>
      <c r="QH182" s="33"/>
      <c r="QI182" s="33"/>
      <c r="QJ182" s="33"/>
      <c r="QK182" s="33"/>
      <c r="QL182" s="33"/>
      <c r="QM182" s="33"/>
      <c r="QN182" s="33"/>
      <c r="QO182" s="33"/>
      <c r="QP182" s="33"/>
      <c r="QQ182" s="33"/>
      <c r="QR182" s="33"/>
      <c r="QS182" s="33"/>
      <c r="QT182" s="33"/>
      <c r="QU182" s="33"/>
      <c r="QV182" s="33"/>
      <c r="QW182" s="33"/>
      <c r="QX182" s="33"/>
      <c r="QY182" s="33"/>
      <c r="QZ182" s="33"/>
      <c r="RA182" s="33"/>
      <c r="RB182" s="33"/>
      <c r="RC182" s="33"/>
      <c r="RD182" s="33"/>
      <c r="RE182" s="33"/>
      <c r="RF182" s="33"/>
      <c r="RG182" s="33"/>
      <c r="RH182" s="33"/>
      <c r="RI182" s="33"/>
      <c r="RJ182" s="33"/>
      <c r="RK182" s="33"/>
      <c r="RL182" s="33"/>
      <c r="RM182" s="33"/>
      <c r="RN182" s="33"/>
      <c r="RO182" s="33"/>
      <c r="RP182" s="33"/>
      <c r="RQ182" s="33"/>
      <c r="RR182" s="33"/>
      <c r="RS182" s="33"/>
      <c r="RT182" s="33"/>
      <c r="RU182" s="33"/>
      <c r="RV182" s="33"/>
      <c r="RW182" s="33"/>
      <c r="RX182" s="33"/>
      <c r="RY182" s="33"/>
      <c r="RZ182" s="33"/>
      <c r="SA182" s="33"/>
      <c r="SB182" s="33"/>
      <c r="SC182" s="33"/>
      <c r="SD182" s="33"/>
      <c r="SE182" s="33"/>
      <c r="SF182" s="33"/>
      <c r="SG182" s="33"/>
      <c r="SH182" s="33"/>
      <c r="SI182" s="33"/>
      <c r="SJ182" s="33"/>
      <c r="SK182" s="33"/>
      <c r="SL182" s="33"/>
      <c r="SM182" s="33"/>
      <c r="SN182" s="33"/>
      <c r="SO182" s="33"/>
      <c r="SP182" s="33"/>
      <c r="SQ182" s="33"/>
      <c r="SR182" s="33"/>
      <c r="SS182" s="33"/>
      <c r="ST182" s="33"/>
      <c r="SU182" s="33"/>
      <c r="SV182" s="33"/>
      <c r="SW182" s="33"/>
      <c r="SX182" s="33"/>
      <c r="SY182" s="33"/>
      <c r="SZ182" s="33"/>
      <c r="TA182" s="33"/>
      <c r="TB182" s="33"/>
      <c r="TC182" s="33"/>
      <c r="TD182" s="33"/>
      <c r="TE182" s="33"/>
      <c r="TF182" s="33"/>
      <c r="TG182" s="33"/>
      <c r="TH182" s="33"/>
      <c r="TI182" s="33"/>
      <c r="TJ182" s="33"/>
      <c r="TK182" s="33"/>
      <c r="TL182" s="33"/>
      <c r="TM182" s="33"/>
      <c r="TN182" s="33"/>
      <c r="TO182" s="33"/>
      <c r="TP182" s="33"/>
      <c r="TQ182" s="33"/>
      <c r="TR182" s="33"/>
      <c r="TS182" s="33"/>
      <c r="TT182" s="33"/>
      <c r="TU182" s="33"/>
      <c r="TV182" s="33"/>
      <c r="TW182" s="33"/>
      <c r="TX182" s="33"/>
      <c r="TY182" s="33"/>
      <c r="TZ182" s="33"/>
      <c r="UA182" s="33"/>
      <c r="UB182" s="33"/>
      <c r="UC182" s="33"/>
      <c r="UD182" s="33"/>
      <c r="UE182" s="33"/>
      <c r="UF182" s="33"/>
      <c r="UG182" s="33"/>
      <c r="UH182" s="33"/>
      <c r="UI182" s="33"/>
      <c r="UJ182" s="33"/>
      <c r="UK182" s="33"/>
      <c r="UL182" s="33"/>
      <c r="UM182" s="33"/>
      <c r="UN182" s="33"/>
      <c r="UO182" s="33"/>
      <c r="UP182" s="33"/>
      <c r="UQ182" s="33"/>
      <c r="UR182" s="33"/>
      <c r="US182" s="33"/>
      <c r="UT182" s="33"/>
      <c r="UU182" s="33"/>
      <c r="UV182" s="33"/>
      <c r="UW182" s="33"/>
      <c r="UX182" s="33"/>
      <c r="UY182" s="33"/>
      <c r="UZ182" s="33"/>
      <c r="VA182" s="33"/>
      <c r="VB182" s="33"/>
      <c r="VC182" s="33"/>
      <c r="VD182" s="33"/>
      <c r="VE182" s="33"/>
      <c r="VF182" s="33"/>
      <c r="VG182" s="33"/>
      <c r="VH182" s="33"/>
      <c r="VI182" s="33"/>
      <c r="VJ182" s="33"/>
      <c r="VK182" s="33"/>
      <c r="VL182" s="33"/>
      <c r="VM182" s="33"/>
      <c r="VN182" s="33"/>
      <c r="VO182" s="33"/>
      <c r="VP182" s="33"/>
      <c r="VQ182" s="33"/>
      <c r="VR182" s="33"/>
      <c r="VS182" s="33"/>
      <c r="VT182" s="33"/>
      <c r="VU182" s="33"/>
      <c r="VV182" s="33"/>
      <c r="VW182" s="33"/>
      <c r="VX182" s="33"/>
      <c r="VY182" s="33"/>
      <c r="VZ182" s="33"/>
      <c r="WA182" s="33"/>
      <c r="WB182" s="33"/>
      <c r="WC182" s="33"/>
      <c r="WD182" s="33"/>
      <c r="WE182" s="33"/>
      <c r="WF182" s="33"/>
      <c r="WG182" s="33"/>
      <c r="WH182" s="33"/>
      <c r="WI182" s="33"/>
      <c r="WJ182" s="33"/>
      <c r="WK182" s="33"/>
      <c r="WL182" s="33"/>
      <c r="WM182" s="33"/>
      <c r="WN182" s="33"/>
      <c r="WO182" s="33"/>
      <c r="WP182" s="33"/>
      <c r="WQ182" s="33"/>
      <c r="WR182" s="33"/>
      <c r="WS182" s="33"/>
      <c r="WT182" s="33"/>
      <c r="WU182" s="33"/>
      <c r="WV182" s="33"/>
      <c r="WW182" s="33"/>
      <c r="WX182" s="33"/>
      <c r="WY182" s="33"/>
      <c r="WZ182" s="33"/>
      <c r="XA182" s="33"/>
      <c r="XB182" s="33"/>
      <c r="XC182" s="33"/>
      <c r="XD182" s="33"/>
      <c r="XE182" s="33"/>
      <c r="XF182" s="33"/>
      <c r="XG182" s="33"/>
    </row>
    <row r="183" spans="1:631" s="10" customFormat="1" x14ac:dyDescent="0.25">
      <c r="A183" s="102" t="s">
        <v>8</v>
      </c>
      <c r="B183" s="102" t="s">
        <v>261</v>
      </c>
      <c r="C183" s="102" t="s">
        <v>20</v>
      </c>
      <c r="D183" s="148">
        <v>43130</v>
      </c>
      <c r="E183" s="89">
        <v>300</v>
      </c>
      <c r="F183" s="92">
        <v>8.5</v>
      </c>
      <c r="G183" s="92">
        <v>8.9</v>
      </c>
      <c r="H183" s="92">
        <v>8.9</v>
      </c>
      <c r="I183" s="92">
        <f t="shared" ref="I183:I212" si="9">(F183+G183+H183)/3</f>
        <v>8.7666666666666657</v>
      </c>
      <c r="J183" s="93">
        <f t="shared" si="7"/>
        <v>2629.9999999999995</v>
      </c>
      <c r="K183" s="70">
        <v>45</v>
      </c>
      <c r="L183" s="35">
        <v>0</v>
      </c>
      <c r="M183" s="35">
        <v>0</v>
      </c>
      <c r="N183" s="35">
        <v>55</v>
      </c>
      <c r="O183" s="35">
        <v>0</v>
      </c>
      <c r="P183" s="70">
        <v>0</v>
      </c>
      <c r="Q183" s="35">
        <v>10</v>
      </c>
      <c r="R183" s="35">
        <v>90</v>
      </c>
      <c r="S183" s="35">
        <v>0</v>
      </c>
      <c r="T183" s="80">
        <v>90</v>
      </c>
      <c r="U183" s="77">
        <v>0</v>
      </c>
      <c r="V183" s="77">
        <v>0</v>
      </c>
      <c r="W183" s="81">
        <v>10</v>
      </c>
      <c r="X183" s="50">
        <v>5</v>
      </c>
      <c r="Y183" s="65" t="s">
        <v>264</v>
      </c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  <c r="FT183" s="33"/>
      <c r="FU183" s="33"/>
      <c r="FV183" s="33"/>
      <c r="FW183" s="33"/>
      <c r="FX183" s="33"/>
      <c r="FY183" s="33"/>
      <c r="FZ183" s="33"/>
      <c r="GA183" s="33"/>
      <c r="GB183" s="33"/>
      <c r="GC183" s="33"/>
      <c r="GD183" s="33"/>
      <c r="GE183" s="33"/>
      <c r="GF183" s="33"/>
      <c r="GG183" s="33"/>
      <c r="GH183" s="33"/>
      <c r="GI183" s="33"/>
      <c r="GJ183" s="33"/>
      <c r="GK183" s="33"/>
      <c r="GL183" s="33"/>
      <c r="GM183" s="33"/>
      <c r="GN183" s="33"/>
      <c r="GO183" s="33"/>
      <c r="GP183" s="33"/>
      <c r="GQ183" s="33"/>
      <c r="GR183" s="33"/>
      <c r="GS183" s="33"/>
      <c r="GT183" s="33"/>
      <c r="GU183" s="33"/>
      <c r="GV183" s="33"/>
      <c r="GW183" s="33"/>
      <c r="GX183" s="33"/>
      <c r="GY183" s="33"/>
      <c r="GZ183" s="33"/>
      <c r="HA183" s="33"/>
      <c r="HB183" s="33"/>
      <c r="HC183" s="33"/>
      <c r="HD183" s="33"/>
      <c r="HE183" s="33"/>
      <c r="HF183" s="33"/>
      <c r="HG183" s="33"/>
      <c r="HH183" s="33"/>
      <c r="HI183" s="33"/>
      <c r="HJ183" s="33"/>
      <c r="HK183" s="33"/>
      <c r="HL183" s="33"/>
      <c r="HM183" s="33"/>
      <c r="HN183" s="33"/>
      <c r="HO183" s="33"/>
      <c r="HP183" s="33"/>
      <c r="HQ183" s="33"/>
      <c r="HR183" s="33"/>
      <c r="HS183" s="33"/>
      <c r="HT183" s="33"/>
      <c r="HU183" s="33"/>
      <c r="HV183" s="33"/>
      <c r="HW183" s="33"/>
      <c r="HX183" s="33"/>
      <c r="HY183" s="33"/>
      <c r="HZ183" s="33"/>
      <c r="IA183" s="33"/>
      <c r="IB183" s="33"/>
      <c r="IC183" s="33"/>
      <c r="ID183" s="33"/>
      <c r="IE183" s="33"/>
      <c r="IF183" s="33"/>
      <c r="IG183" s="33"/>
      <c r="IH183" s="33"/>
      <c r="II183" s="33"/>
      <c r="IJ183" s="33"/>
      <c r="IK183" s="33"/>
      <c r="IL183" s="33"/>
      <c r="IM183" s="33"/>
      <c r="IN183" s="33"/>
      <c r="IO183" s="33"/>
      <c r="IP183" s="33"/>
      <c r="IQ183" s="33"/>
      <c r="IR183" s="33"/>
      <c r="IS183" s="33"/>
      <c r="IT183" s="33"/>
      <c r="IU183" s="33"/>
      <c r="IV183" s="33"/>
      <c r="IW183" s="33"/>
      <c r="IX183" s="33"/>
      <c r="IY183" s="33"/>
      <c r="IZ183" s="33"/>
      <c r="JA183" s="33"/>
      <c r="JB183" s="33"/>
      <c r="JC183" s="33"/>
      <c r="JD183" s="33"/>
      <c r="JE183" s="33"/>
      <c r="JF183" s="33"/>
      <c r="JG183" s="33"/>
      <c r="JH183" s="33"/>
      <c r="JI183" s="33"/>
      <c r="JJ183" s="33"/>
      <c r="JK183" s="33"/>
      <c r="JL183" s="33"/>
      <c r="JM183" s="33"/>
      <c r="JN183" s="33"/>
      <c r="JO183" s="33"/>
      <c r="JP183" s="33"/>
      <c r="JQ183" s="33"/>
      <c r="JR183" s="33"/>
      <c r="JS183" s="33"/>
      <c r="JT183" s="33"/>
      <c r="JU183" s="33"/>
      <c r="JV183" s="33"/>
      <c r="JW183" s="33"/>
      <c r="JX183" s="33"/>
      <c r="JY183" s="33"/>
      <c r="JZ183" s="33"/>
      <c r="KA183" s="33"/>
      <c r="KB183" s="33"/>
      <c r="KC183" s="33"/>
      <c r="KD183" s="33"/>
      <c r="KE183" s="33"/>
      <c r="KF183" s="33"/>
      <c r="KG183" s="33"/>
      <c r="KH183" s="33"/>
      <c r="KI183" s="33"/>
      <c r="KJ183" s="33"/>
      <c r="KK183" s="33"/>
      <c r="KL183" s="33"/>
      <c r="KM183" s="33"/>
      <c r="KN183" s="33"/>
      <c r="KO183" s="33"/>
      <c r="KP183" s="33"/>
      <c r="KQ183" s="33"/>
      <c r="KR183" s="33"/>
      <c r="KS183" s="33"/>
      <c r="KT183" s="33"/>
      <c r="KU183" s="33"/>
      <c r="KV183" s="33"/>
      <c r="KW183" s="33"/>
      <c r="KX183" s="33"/>
      <c r="KY183" s="33"/>
      <c r="KZ183" s="33"/>
      <c r="LA183" s="33"/>
      <c r="LB183" s="33"/>
      <c r="LC183" s="33"/>
      <c r="LD183" s="33"/>
      <c r="LE183" s="33"/>
      <c r="LF183" s="33"/>
      <c r="LG183" s="33"/>
      <c r="LH183" s="33"/>
      <c r="LI183" s="33"/>
      <c r="LJ183" s="33"/>
      <c r="LK183" s="33"/>
      <c r="LL183" s="33"/>
      <c r="LM183" s="33"/>
      <c r="LN183" s="33"/>
      <c r="LO183" s="33"/>
      <c r="LP183" s="33"/>
      <c r="LQ183" s="33"/>
      <c r="LR183" s="33"/>
      <c r="LS183" s="33"/>
      <c r="LT183" s="33"/>
      <c r="LU183" s="33"/>
      <c r="LV183" s="33"/>
      <c r="LW183" s="33"/>
      <c r="LX183" s="33"/>
      <c r="LY183" s="33"/>
      <c r="LZ183" s="33"/>
      <c r="MA183" s="33"/>
      <c r="MB183" s="33"/>
      <c r="MC183" s="33"/>
      <c r="MD183" s="33"/>
      <c r="ME183" s="33"/>
      <c r="MF183" s="33"/>
      <c r="MG183" s="33"/>
      <c r="MH183" s="33"/>
      <c r="MI183" s="33"/>
      <c r="MJ183" s="33"/>
      <c r="MK183" s="33"/>
      <c r="ML183" s="33"/>
      <c r="MM183" s="33"/>
      <c r="MN183" s="33"/>
      <c r="MO183" s="33"/>
      <c r="MP183" s="33"/>
      <c r="MQ183" s="33"/>
      <c r="MR183" s="33"/>
      <c r="MS183" s="33"/>
      <c r="MT183" s="33"/>
      <c r="MU183" s="33"/>
      <c r="MV183" s="33"/>
      <c r="MW183" s="33"/>
      <c r="MX183" s="33"/>
      <c r="MY183" s="33"/>
      <c r="MZ183" s="33"/>
      <c r="NA183" s="33"/>
      <c r="NB183" s="33"/>
      <c r="NC183" s="33"/>
      <c r="ND183" s="33"/>
      <c r="NE183" s="33"/>
      <c r="NF183" s="33"/>
      <c r="NG183" s="33"/>
      <c r="NH183" s="33"/>
      <c r="NI183" s="33"/>
      <c r="NJ183" s="33"/>
      <c r="NK183" s="33"/>
      <c r="NL183" s="33"/>
      <c r="NM183" s="33"/>
      <c r="NN183" s="33"/>
      <c r="NO183" s="33"/>
      <c r="NP183" s="33"/>
      <c r="NQ183" s="33"/>
      <c r="NR183" s="33"/>
      <c r="NS183" s="33"/>
      <c r="NT183" s="33"/>
      <c r="NU183" s="33"/>
      <c r="NV183" s="33"/>
      <c r="NW183" s="33"/>
      <c r="NX183" s="33"/>
      <c r="NY183" s="33"/>
      <c r="NZ183" s="33"/>
      <c r="OA183" s="33"/>
      <c r="OB183" s="33"/>
      <c r="OC183" s="33"/>
      <c r="OD183" s="33"/>
      <c r="OE183" s="33"/>
      <c r="OF183" s="33"/>
      <c r="OG183" s="33"/>
      <c r="OH183" s="33"/>
      <c r="OI183" s="33"/>
      <c r="OJ183" s="33"/>
      <c r="OK183" s="33"/>
      <c r="OL183" s="33"/>
      <c r="OM183" s="33"/>
      <c r="ON183" s="33"/>
      <c r="OO183" s="33"/>
      <c r="OP183" s="33"/>
      <c r="OQ183" s="33"/>
      <c r="OR183" s="33"/>
      <c r="OS183" s="33"/>
      <c r="OT183" s="33"/>
      <c r="OU183" s="33"/>
      <c r="OV183" s="33"/>
      <c r="OW183" s="33"/>
      <c r="OX183" s="33"/>
      <c r="OY183" s="33"/>
      <c r="OZ183" s="33"/>
      <c r="PA183" s="33"/>
      <c r="PB183" s="33"/>
      <c r="PC183" s="33"/>
      <c r="PD183" s="33"/>
      <c r="PE183" s="33"/>
      <c r="PF183" s="33"/>
      <c r="PG183" s="33"/>
      <c r="PH183" s="33"/>
      <c r="PI183" s="33"/>
      <c r="PJ183" s="33"/>
      <c r="PK183" s="33"/>
      <c r="PL183" s="33"/>
      <c r="PM183" s="33"/>
      <c r="PN183" s="33"/>
      <c r="PO183" s="33"/>
      <c r="PP183" s="33"/>
      <c r="PQ183" s="33"/>
      <c r="PR183" s="33"/>
      <c r="PS183" s="33"/>
      <c r="PT183" s="33"/>
      <c r="PU183" s="33"/>
      <c r="PV183" s="33"/>
      <c r="PW183" s="33"/>
      <c r="PX183" s="33"/>
      <c r="PY183" s="33"/>
      <c r="PZ183" s="33"/>
      <c r="QA183" s="33"/>
      <c r="QB183" s="33"/>
      <c r="QC183" s="33"/>
      <c r="QD183" s="33"/>
      <c r="QE183" s="33"/>
      <c r="QF183" s="33"/>
      <c r="QG183" s="33"/>
      <c r="QH183" s="33"/>
      <c r="QI183" s="33"/>
      <c r="QJ183" s="33"/>
      <c r="QK183" s="33"/>
      <c r="QL183" s="33"/>
      <c r="QM183" s="33"/>
      <c r="QN183" s="33"/>
      <c r="QO183" s="33"/>
      <c r="QP183" s="33"/>
      <c r="QQ183" s="33"/>
      <c r="QR183" s="33"/>
      <c r="QS183" s="33"/>
      <c r="QT183" s="33"/>
      <c r="QU183" s="33"/>
      <c r="QV183" s="33"/>
      <c r="QW183" s="33"/>
      <c r="QX183" s="33"/>
      <c r="QY183" s="33"/>
      <c r="QZ183" s="33"/>
      <c r="RA183" s="33"/>
      <c r="RB183" s="33"/>
      <c r="RC183" s="33"/>
      <c r="RD183" s="33"/>
      <c r="RE183" s="33"/>
      <c r="RF183" s="33"/>
      <c r="RG183" s="33"/>
      <c r="RH183" s="33"/>
      <c r="RI183" s="33"/>
      <c r="RJ183" s="33"/>
      <c r="RK183" s="33"/>
      <c r="RL183" s="33"/>
      <c r="RM183" s="33"/>
      <c r="RN183" s="33"/>
      <c r="RO183" s="33"/>
      <c r="RP183" s="33"/>
      <c r="RQ183" s="33"/>
      <c r="RR183" s="33"/>
      <c r="RS183" s="33"/>
      <c r="RT183" s="33"/>
      <c r="RU183" s="33"/>
      <c r="RV183" s="33"/>
      <c r="RW183" s="33"/>
      <c r="RX183" s="33"/>
      <c r="RY183" s="33"/>
      <c r="RZ183" s="33"/>
      <c r="SA183" s="33"/>
      <c r="SB183" s="33"/>
      <c r="SC183" s="33"/>
      <c r="SD183" s="33"/>
      <c r="SE183" s="33"/>
      <c r="SF183" s="33"/>
      <c r="SG183" s="33"/>
      <c r="SH183" s="33"/>
      <c r="SI183" s="33"/>
      <c r="SJ183" s="33"/>
      <c r="SK183" s="33"/>
      <c r="SL183" s="33"/>
      <c r="SM183" s="33"/>
      <c r="SN183" s="33"/>
      <c r="SO183" s="33"/>
      <c r="SP183" s="33"/>
      <c r="SQ183" s="33"/>
      <c r="SR183" s="33"/>
      <c r="SS183" s="33"/>
      <c r="ST183" s="33"/>
      <c r="SU183" s="33"/>
      <c r="SV183" s="33"/>
      <c r="SW183" s="33"/>
      <c r="SX183" s="33"/>
      <c r="SY183" s="33"/>
      <c r="SZ183" s="33"/>
      <c r="TA183" s="33"/>
      <c r="TB183" s="33"/>
      <c r="TC183" s="33"/>
      <c r="TD183" s="33"/>
      <c r="TE183" s="33"/>
      <c r="TF183" s="33"/>
      <c r="TG183" s="33"/>
      <c r="TH183" s="33"/>
      <c r="TI183" s="33"/>
      <c r="TJ183" s="33"/>
      <c r="TK183" s="33"/>
      <c r="TL183" s="33"/>
      <c r="TM183" s="33"/>
      <c r="TN183" s="33"/>
      <c r="TO183" s="33"/>
      <c r="TP183" s="33"/>
      <c r="TQ183" s="33"/>
      <c r="TR183" s="33"/>
      <c r="TS183" s="33"/>
      <c r="TT183" s="33"/>
      <c r="TU183" s="33"/>
      <c r="TV183" s="33"/>
      <c r="TW183" s="33"/>
      <c r="TX183" s="33"/>
      <c r="TY183" s="33"/>
      <c r="TZ183" s="33"/>
      <c r="UA183" s="33"/>
      <c r="UB183" s="33"/>
      <c r="UC183" s="33"/>
      <c r="UD183" s="33"/>
      <c r="UE183" s="33"/>
      <c r="UF183" s="33"/>
      <c r="UG183" s="33"/>
      <c r="UH183" s="33"/>
      <c r="UI183" s="33"/>
      <c r="UJ183" s="33"/>
      <c r="UK183" s="33"/>
      <c r="UL183" s="33"/>
      <c r="UM183" s="33"/>
      <c r="UN183" s="33"/>
      <c r="UO183" s="33"/>
      <c r="UP183" s="33"/>
      <c r="UQ183" s="33"/>
      <c r="UR183" s="33"/>
      <c r="US183" s="33"/>
      <c r="UT183" s="33"/>
      <c r="UU183" s="33"/>
      <c r="UV183" s="33"/>
      <c r="UW183" s="33"/>
      <c r="UX183" s="33"/>
      <c r="UY183" s="33"/>
      <c r="UZ183" s="33"/>
      <c r="VA183" s="33"/>
      <c r="VB183" s="33"/>
      <c r="VC183" s="33"/>
      <c r="VD183" s="33"/>
      <c r="VE183" s="33"/>
      <c r="VF183" s="33"/>
      <c r="VG183" s="33"/>
      <c r="VH183" s="33"/>
      <c r="VI183" s="33"/>
      <c r="VJ183" s="33"/>
      <c r="VK183" s="33"/>
      <c r="VL183" s="33"/>
      <c r="VM183" s="33"/>
      <c r="VN183" s="33"/>
      <c r="VO183" s="33"/>
      <c r="VP183" s="33"/>
      <c r="VQ183" s="33"/>
      <c r="VR183" s="33"/>
      <c r="VS183" s="33"/>
      <c r="VT183" s="33"/>
      <c r="VU183" s="33"/>
      <c r="VV183" s="33"/>
      <c r="VW183" s="33"/>
      <c r="VX183" s="33"/>
      <c r="VY183" s="33"/>
      <c r="VZ183" s="33"/>
      <c r="WA183" s="33"/>
      <c r="WB183" s="33"/>
      <c r="WC183" s="33"/>
      <c r="WD183" s="33"/>
      <c r="WE183" s="33"/>
      <c r="WF183" s="33"/>
      <c r="WG183" s="33"/>
      <c r="WH183" s="33"/>
      <c r="WI183" s="33"/>
      <c r="WJ183" s="33"/>
      <c r="WK183" s="33"/>
      <c r="WL183" s="33"/>
      <c r="WM183" s="33"/>
      <c r="WN183" s="33"/>
      <c r="WO183" s="33"/>
      <c r="WP183" s="33"/>
      <c r="WQ183" s="33"/>
      <c r="WR183" s="33"/>
      <c r="WS183" s="33"/>
      <c r="WT183" s="33"/>
      <c r="WU183" s="33"/>
      <c r="WV183" s="33"/>
      <c r="WW183" s="33"/>
      <c r="WX183" s="33"/>
      <c r="WY183" s="33"/>
      <c r="WZ183" s="33"/>
      <c r="XA183" s="33"/>
      <c r="XB183" s="33"/>
      <c r="XC183" s="33"/>
      <c r="XD183" s="33"/>
      <c r="XE183" s="33"/>
      <c r="XF183" s="33"/>
      <c r="XG183" s="33"/>
    </row>
    <row r="184" spans="1:631" s="10" customFormat="1" x14ac:dyDescent="0.25">
      <c r="A184" s="102" t="s">
        <v>8</v>
      </c>
      <c r="B184" s="102" t="s">
        <v>261</v>
      </c>
      <c r="C184" s="102" t="s">
        <v>6</v>
      </c>
      <c r="D184" s="148">
        <v>43186</v>
      </c>
      <c r="E184" s="89">
        <v>300</v>
      </c>
      <c r="F184" s="92">
        <v>13.1</v>
      </c>
      <c r="G184" s="92">
        <v>14.8</v>
      </c>
      <c r="H184" s="92">
        <v>14.8</v>
      </c>
      <c r="I184" s="92">
        <f t="shared" si="9"/>
        <v>14.233333333333334</v>
      </c>
      <c r="J184" s="93">
        <f t="shared" si="7"/>
        <v>4270</v>
      </c>
      <c r="K184" s="70">
        <v>95</v>
      </c>
      <c r="L184" s="35">
        <v>0</v>
      </c>
      <c r="M184" s="35">
        <v>0</v>
      </c>
      <c r="N184" s="35">
        <v>5</v>
      </c>
      <c r="O184" s="35">
        <v>0</v>
      </c>
      <c r="P184" s="70">
        <v>50</v>
      </c>
      <c r="Q184" s="35">
        <v>0</v>
      </c>
      <c r="R184" s="35">
        <v>50</v>
      </c>
      <c r="S184" s="35">
        <v>0</v>
      </c>
      <c r="T184" s="80">
        <v>100</v>
      </c>
      <c r="U184" s="77">
        <v>0</v>
      </c>
      <c r="V184" s="77">
        <v>0</v>
      </c>
      <c r="W184" s="81">
        <v>0</v>
      </c>
      <c r="X184" s="50">
        <v>5</v>
      </c>
      <c r="Y184" s="65" t="s">
        <v>264</v>
      </c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33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  <c r="HU184" s="33"/>
      <c r="HV184" s="33"/>
      <c r="HW184" s="33"/>
      <c r="HX184" s="33"/>
      <c r="HY184" s="33"/>
      <c r="HZ184" s="33"/>
      <c r="IA184" s="33"/>
      <c r="IB184" s="33"/>
      <c r="IC184" s="33"/>
      <c r="ID184" s="33"/>
      <c r="IE184" s="33"/>
      <c r="IF184" s="33"/>
      <c r="IG184" s="33"/>
      <c r="IH184" s="33"/>
      <c r="II184" s="33"/>
      <c r="IJ184" s="33"/>
      <c r="IK184" s="33"/>
      <c r="IL184" s="33"/>
      <c r="IM184" s="33"/>
      <c r="IN184" s="33"/>
      <c r="IO184" s="33"/>
      <c r="IP184" s="33"/>
      <c r="IQ184" s="33"/>
      <c r="IR184" s="33"/>
      <c r="IS184" s="33"/>
      <c r="IT184" s="33"/>
      <c r="IU184" s="33"/>
      <c r="IV184" s="33"/>
      <c r="IW184" s="33"/>
      <c r="IX184" s="33"/>
      <c r="IY184" s="33"/>
      <c r="IZ184" s="33"/>
      <c r="JA184" s="33"/>
      <c r="JB184" s="33"/>
      <c r="JC184" s="33"/>
      <c r="JD184" s="33"/>
      <c r="JE184" s="33"/>
      <c r="JF184" s="33"/>
      <c r="JG184" s="33"/>
      <c r="JH184" s="33"/>
      <c r="JI184" s="33"/>
      <c r="JJ184" s="33"/>
      <c r="JK184" s="33"/>
      <c r="JL184" s="33"/>
      <c r="JM184" s="33"/>
      <c r="JN184" s="33"/>
      <c r="JO184" s="33"/>
      <c r="JP184" s="33"/>
      <c r="JQ184" s="33"/>
      <c r="JR184" s="33"/>
      <c r="JS184" s="33"/>
      <c r="JT184" s="33"/>
      <c r="JU184" s="33"/>
      <c r="JV184" s="33"/>
      <c r="JW184" s="33"/>
      <c r="JX184" s="33"/>
      <c r="JY184" s="33"/>
      <c r="JZ184" s="33"/>
      <c r="KA184" s="33"/>
      <c r="KB184" s="33"/>
      <c r="KC184" s="33"/>
      <c r="KD184" s="33"/>
      <c r="KE184" s="33"/>
      <c r="KF184" s="33"/>
      <c r="KG184" s="33"/>
      <c r="KH184" s="33"/>
      <c r="KI184" s="33"/>
      <c r="KJ184" s="33"/>
      <c r="KK184" s="33"/>
      <c r="KL184" s="33"/>
      <c r="KM184" s="33"/>
      <c r="KN184" s="33"/>
      <c r="KO184" s="33"/>
      <c r="KP184" s="33"/>
      <c r="KQ184" s="33"/>
      <c r="KR184" s="33"/>
      <c r="KS184" s="33"/>
      <c r="KT184" s="33"/>
      <c r="KU184" s="33"/>
      <c r="KV184" s="33"/>
      <c r="KW184" s="33"/>
      <c r="KX184" s="33"/>
      <c r="KY184" s="33"/>
      <c r="KZ184" s="33"/>
      <c r="LA184" s="33"/>
      <c r="LB184" s="33"/>
      <c r="LC184" s="33"/>
      <c r="LD184" s="33"/>
      <c r="LE184" s="33"/>
      <c r="LF184" s="33"/>
      <c r="LG184" s="33"/>
      <c r="LH184" s="33"/>
      <c r="LI184" s="33"/>
      <c r="LJ184" s="33"/>
      <c r="LK184" s="33"/>
      <c r="LL184" s="33"/>
      <c r="LM184" s="33"/>
      <c r="LN184" s="33"/>
      <c r="LO184" s="33"/>
      <c r="LP184" s="33"/>
      <c r="LQ184" s="33"/>
      <c r="LR184" s="33"/>
      <c r="LS184" s="33"/>
      <c r="LT184" s="33"/>
      <c r="LU184" s="33"/>
      <c r="LV184" s="33"/>
      <c r="LW184" s="33"/>
      <c r="LX184" s="33"/>
      <c r="LY184" s="33"/>
      <c r="LZ184" s="33"/>
      <c r="MA184" s="33"/>
      <c r="MB184" s="33"/>
      <c r="MC184" s="33"/>
      <c r="MD184" s="33"/>
      <c r="ME184" s="33"/>
      <c r="MF184" s="33"/>
      <c r="MG184" s="33"/>
      <c r="MH184" s="33"/>
      <c r="MI184" s="33"/>
      <c r="MJ184" s="33"/>
      <c r="MK184" s="33"/>
      <c r="ML184" s="33"/>
      <c r="MM184" s="33"/>
      <c r="MN184" s="33"/>
      <c r="MO184" s="33"/>
      <c r="MP184" s="33"/>
      <c r="MQ184" s="33"/>
      <c r="MR184" s="33"/>
      <c r="MS184" s="33"/>
      <c r="MT184" s="33"/>
      <c r="MU184" s="33"/>
      <c r="MV184" s="33"/>
      <c r="MW184" s="33"/>
      <c r="MX184" s="33"/>
      <c r="MY184" s="33"/>
      <c r="MZ184" s="33"/>
      <c r="NA184" s="33"/>
      <c r="NB184" s="33"/>
      <c r="NC184" s="33"/>
      <c r="ND184" s="33"/>
      <c r="NE184" s="33"/>
      <c r="NF184" s="33"/>
      <c r="NG184" s="33"/>
      <c r="NH184" s="33"/>
      <c r="NI184" s="33"/>
      <c r="NJ184" s="33"/>
      <c r="NK184" s="33"/>
      <c r="NL184" s="33"/>
      <c r="NM184" s="33"/>
      <c r="NN184" s="33"/>
      <c r="NO184" s="33"/>
      <c r="NP184" s="33"/>
      <c r="NQ184" s="33"/>
      <c r="NR184" s="33"/>
      <c r="NS184" s="33"/>
      <c r="NT184" s="33"/>
      <c r="NU184" s="33"/>
      <c r="NV184" s="33"/>
      <c r="NW184" s="33"/>
      <c r="NX184" s="33"/>
      <c r="NY184" s="33"/>
      <c r="NZ184" s="33"/>
      <c r="OA184" s="33"/>
      <c r="OB184" s="33"/>
      <c r="OC184" s="33"/>
      <c r="OD184" s="33"/>
      <c r="OE184" s="33"/>
      <c r="OF184" s="33"/>
      <c r="OG184" s="33"/>
      <c r="OH184" s="33"/>
      <c r="OI184" s="33"/>
      <c r="OJ184" s="33"/>
      <c r="OK184" s="33"/>
      <c r="OL184" s="33"/>
      <c r="OM184" s="33"/>
      <c r="ON184" s="33"/>
      <c r="OO184" s="33"/>
      <c r="OP184" s="33"/>
      <c r="OQ184" s="33"/>
      <c r="OR184" s="33"/>
      <c r="OS184" s="33"/>
      <c r="OT184" s="33"/>
      <c r="OU184" s="33"/>
      <c r="OV184" s="33"/>
      <c r="OW184" s="33"/>
      <c r="OX184" s="33"/>
      <c r="OY184" s="33"/>
      <c r="OZ184" s="33"/>
      <c r="PA184" s="33"/>
      <c r="PB184" s="33"/>
      <c r="PC184" s="33"/>
      <c r="PD184" s="33"/>
      <c r="PE184" s="33"/>
      <c r="PF184" s="33"/>
      <c r="PG184" s="33"/>
      <c r="PH184" s="33"/>
      <c r="PI184" s="33"/>
      <c r="PJ184" s="33"/>
      <c r="PK184" s="33"/>
      <c r="PL184" s="33"/>
      <c r="PM184" s="33"/>
      <c r="PN184" s="33"/>
      <c r="PO184" s="33"/>
      <c r="PP184" s="33"/>
      <c r="PQ184" s="33"/>
      <c r="PR184" s="33"/>
      <c r="PS184" s="33"/>
      <c r="PT184" s="33"/>
      <c r="PU184" s="33"/>
      <c r="PV184" s="33"/>
      <c r="PW184" s="33"/>
      <c r="PX184" s="33"/>
      <c r="PY184" s="33"/>
      <c r="PZ184" s="33"/>
      <c r="QA184" s="33"/>
      <c r="QB184" s="33"/>
      <c r="QC184" s="33"/>
      <c r="QD184" s="33"/>
      <c r="QE184" s="33"/>
      <c r="QF184" s="33"/>
      <c r="QG184" s="33"/>
      <c r="QH184" s="33"/>
      <c r="QI184" s="33"/>
      <c r="QJ184" s="33"/>
      <c r="QK184" s="33"/>
      <c r="QL184" s="33"/>
      <c r="QM184" s="33"/>
      <c r="QN184" s="33"/>
      <c r="QO184" s="33"/>
      <c r="QP184" s="33"/>
      <c r="QQ184" s="33"/>
      <c r="QR184" s="33"/>
      <c r="QS184" s="33"/>
      <c r="QT184" s="33"/>
      <c r="QU184" s="33"/>
      <c r="QV184" s="33"/>
      <c r="QW184" s="33"/>
      <c r="QX184" s="33"/>
      <c r="QY184" s="33"/>
      <c r="QZ184" s="33"/>
      <c r="RA184" s="33"/>
      <c r="RB184" s="33"/>
      <c r="RC184" s="33"/>
      <c r="RD184" s="33"/>
      <c r="RE184" s="33"/>
      <c r="RF184" s="33"/>
      <c r="RG184" s="33"/>
      <c r="RH184" s="33"/>
      <c r="RI184" s="33"/>
      <c r="RJ184" s="33"/>
      <c r="RK184" s="33"/>
      <c r="RL184" s="33"/>
      <c r="RM184" s="33"/>
      <c r="RN184" s="33"/>
      <c r="RO184" s="33"/>
      <c r="RP184" s="33"/>
      <c r="RQ184" s="33"/>
      <c r="RR184" s="33"/>
      <c r="RS184" s="33"/>
      <c r="RT184" s="33"/>
      <c r="RU184" s="33"/>
      <c r="RV184" s="33"/>
      <c r="RW184" s="33"/>
      <c r="RX184" s="33"/>
      <c r="RY184" s="33"/>
      <c r="RZ184" s="33"/>
      <c r="SA184" s="33"/>
      <c r="SB184" s="33"/>
      <c r="SC184" s="33"/>
      <c r="SD184" s="33"/>
      <c r="SE184" s="33"/>
      <c r="SF184" s="33"/>
      <c r="SG184" s="33"/>
      <c r="SH184" s="33"/>
      <c r="SI184" s="33"/>
      <c r="SJ184" s="33"/>
      <c r="SK184" s="33"/>
      <c r="SL184" s="33"/>
      <c r="SM184" s="33"/>
      <c r="SN184" s="33"/>
      <c r="SO184" s="33"/>
      <c r="SP184" s="33"/>
      <c r="SQ184" s="33"/>
      <c r="SR184" s="33"/>
      <c r="SS184" s="33"/>
      <c r="ST184" s="33"/>
      <c r="SU184" s="33"/>
      <c r="SV184" s="33"/>
      <c r="SW184" s="33"/>
      <c r="SX184" s="33"/>
      <c r="SY184" s="33"/>
      <c r="SZ184" s="33"/>
      <c r="TA184" s="33"/>
      <c r="TB184" s="33"/>
      <c r="TC184" s="33"/>
      <c r="TD184" s="33"/>
      <c r="TE184" s="33"/>
      <c r="TF184" s="33"/>
      <c r="TG184" s="33"/>
      <c r="TH184" s="33"/>
      <c r="TI184" s="33"/>
      <c r="TJ184" s="33"/>
      <c r="TK184" s="33"/>
      <c r="TL184" s="33"/>
      <c r="TM184" s="33"/>
      <c r="TN184" s="33"/>
      <c r="TO184" s="33"/>
      <c r="TP184" s="33"/>
      <c r="TQ184" s="33"/>
      <c r="TR184" s="33"/>
      <c r="TS184" s="33"/>
      <c r="TT184" s="33"/>
      <c r="TU184" s="33"/>
      <c r="TV184" s="33"/>
      <c r="TW184" s="33"/>
      <c r="TX184" s="33"/>
      <c r="TY184" s="33"/>
      <c r="TZ184" s="33"/>
      <c r="UA184" s="33"/>
      <c r="UB184" s="33"/>
      <c r="UC184" s="33"/>
      <c r="UD184" s="33"/>
      <c r="UE184" s="33"/>
      <c r="UF184" s="33"/>
      <c r="UG184" s="33"/>
      <c r="UH184" s="33"/>
      <c r="UI184" s="33"/>
      <c r="UJ184" s="33"/>
      <c r="UK184" s="33"/>
      <c r="UL184" s="33"/>
      <c r="UM184" s="33"/>
      <c r="UN184" s="33"/>
      <c r="UO184" s="33"/>
      <c r="UP184" s="33"/>
      <c r="UQ184" s="33"/>
      <c r="UR184" s="33"/>
      <c r="US184" s="33"/>
      <c r="UT184" s="33"/>
      <c r="UU184" s="33"/>
      <c r="UV184" s="33"/>
      <c r="UW184" s="33"/>
      <c r="UX184" s="33"/>
      <c r="UY184" s="33"/>
      <c r="UZ184" s="33"/>
      <c r="VA184" s="33"/>
      <c r="VB184" s="33"/>
      <c r="VC184" s="33"/>
      <c r="VD184" s="33"/>
      <c r="VE184" s="33"/>
      <c r="VF184" s="33"/>
      <c r="VG184" s="33"/>
      <c r="VH184" s="33"/>
      <c r="VI184" s="33"/>
      <c r="VJ184" s="33"/>
      <c r="VK184" s="33"/>
      <c r="VL184" s="33"/>
      <c r="VM184" s="33"/>
      <c r="VN184" s="33"/>
      <c r="VO184" s="33"/>
      <c r="VP184" s="33"/>
      <c r="VQ184" s="33"/>
      <c r="VR184" s="33"/>
      <c r="VS184" s="33"/>
      <c r="VT184" s="33"/>
      <c r="VU184" s="33"/>
      <c r="VV184" s="33"/>
      <c r="VW184" s="33"/>
      <c r="VX184" s="33"/>
      <c r="VY184" s="33"/>
      <c r="VZ184" s="33"/>
      <c r="WA184" s="33"/>
      <c r="WB184" s="33"/>
      <c r="WC184" s="33"/>
      <c r="WD184" s="33"/>
      <c r="WE184" s="33"/>
      <c r="WF184" s="33"/>
      <c r="WG184" s="33"/>
      <c r="WH184" s="33"/>
      <c r="WI184" s="33"/>
      <c r="WJ184" s="33"/>
      <c r="WK184" s="33"/>
      <c r="WL184" s="33"/>
      <c r="WM184" s="33"/>
      <c r="WN184" s="33"/>
      <c r="WO184" s="33"/>
      <c r="WP184" s="33"/>
      <c r="WQ184" s="33"/>
      <c r="WR184" s="33"/>
      <c r="WS184" s="33"/>
      <c r="WT184" s="33"/>
      <c r="WU184" s="33"/>
      <c r="WV184" s="33"/>
      <c r="WW184" s="33"/>
      <c r="WX184" s="33"/>
      <c r="WY184" s="33"/>
      <c r="WZ184" s="33"/>
      <c r="XA184" s="33"/>
      <c r="XB184" s="33"/>
      <c r="XC184" s="33"/>
      <c r="XD184" s="33"/>
      <c r="XE184" s="33"/>
      <c r="XF184" s="33"/>
      <c r="XG184" s="33"/>
    </row>
    <row r="185" spans="1:631" s="10" customFormat="1" x14ac:dyDescent="0.25">
      <c r="A185" s="102" t="s">
        <v>4</v>
      </c>
      <c r="B185" s="96" t="s">
        <v>262</v>
      </c>
      <c r="C185" s="103" t="s">
        <v>125</v>
      </c>
      <c r="D185" s="147">
        <v>43326</v>
      </c>
      <c r="E185" s="89">
        <v>300</v>
      </c>
      <c r="F185" s="92">
        <v>14</v>
      </c>
      <c r="G185" s="91">
        <v>8.5</v>
      </c>
      <c r="H185" s="92">
        <v>8.5</v>
      </c>
      <c r="I185" s="92">
        <f t="shared" si="9"/>
        <v>10.333333333333334</v>
      </c>
      <c r="J185" s="93">
        <f t="shared" si="7"/>
        <v>3100</v>
      </c>
      <c r="K185" s="69">
        <v>0</v>
      </c>
      <c r="L185" s="35">
        <v>0</v>
      </c>
      <c r="M185" s="35">
        <v>0</v>
      </c>
      <c r="N185" s="35">
        <v>0</v>
      </c>
      <c r="O185" s="35">
        <v>100</v>
      </c>
      <c r="P185" s="69">
        <v>0</v>
      </c>
      <c r="Q185" s="35">
        <v>80</v>
      </c>
      <c r="R185" s="35">
        <v>20</v>
      </c>
      <c r="S185" s="35">
        <v>0</v>
      </c>
      <c r="T185" s="76">
        <v>80</v>
      </c>
      <c r="U185" s="77">
        <v>0</v>
      </c>
      <c r="V185" s="77">
        <v>0</v>
      </c>
      <c r="W185" s="78">
        <v>20</v>
      </c>
      <c r="X185" s="49">
        <v>6</v>
      </c>
      <c r="Y185" s="65" t="s">
        <v>264</v>
      </c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  <c r="FT185" s="33"/>
      <c r="FU185" s="33"/>
      <c r="FV185" s="33"/>
      <c r="FW185" s="33"/>
      <c r="FX185" s="33"/>
      <c r="FY185" s="33"/>
      <c r="FZ185" s="33"/>
      <c r="GA185" s="33"/>
      <c r="GB185" s="33"/>
      <c r="GC185" s="33"/>
      <c r="GD185" s="33"/>
      <c r="GE185" s="33"/>
      <c r="GF185" s="33"/>
      <c r="GG185" s="33"/>
      <c r="GH185" s="33"/>
      <c r="GI185" s="33"/>
      <c r="GJ185" s="33"/>
      <c r="GK185" s="33"/>
      <c r="GL185" s="33"/>
      <c r="GM185" s="33"/>
      <c r="GN185" s="33"/>
      <c r="GO185" s="33"/>
      <c r="GP185" s="33"/>
      <c r="GQ185" s="33"/>
      <c r="GR185" s="33"/>
      <c r="GS185" s="33"/>
      <c r="GT185" s="33"/>
      <c r="GU185" s="33"/>
      <c r="GV185" s="33"/>
      <c r="GW185" s="33"/>
      <c r="GX185" s="33"/>
      <c r="GY185" s="33"/>
      <c r="GZ185" s="33"/>
      <c r="HA185" s="33"/>
      <c r="HB185" s="33"/>
      <c r="HC185" s="33"/>
      <c r="HD185" s="33"/>
      <c r="HE185" s="33"/>
      <c r="HF185" s="33"/>
      <c r="HG185" s="33"/>
      <c r="HH185" s="33"/>
      <c r="HI185" s="33"/>
      <c r="HJ185" s="33"/>
      <c r="HK185" s="33"/>
      <c r="HL185" s="33"/>
      <c r="HM185" s="33"/>
      <c r="HN185" s="33"/>
      <c r="HO185" s="33"/>
      <c r="HP185" s="33"/>
      <c r="HQ185" s="33"/>
      <c r="HR185" s="33"/>
      <c r="HS185" s="33"/>
      <c r="HT185" s="33"/>
      <c r="HU185" s="33"/>
      <c r="HV185" s="33"/>
      <c r="HW185" s="33"/>
      <c r="HX185" s="33"/>
      <c r="HY185" s="33"/>
      <c r="HZ185" s="33"/>
      <c r="IA185" s="33"/>
      <c r="IB185" s="33"/>
      <c r="IC185" s="33"/>
      <c r="ID185" s="33"/>
      <c r="IE185" s="33"/>
      <c r="IF185" s="33"/>
      <c r="IG185" s="33"/>
      <c r="IH185" s="33"/>
      <c r="II185" s="33"/>
      <c r="IJ185" s="33"/>
      <c r="IK185" s="33"/>
      <c r="IL185" s="33"/>
      <c r="IM185" s="33"/>
      <c r="IN185" s="33"/>
      <c r="IO185" s="33"/>
      <c r="IP185" s="33"/>
      <c r="IQ185" s="33"/>
      <c r="IR185" s="33"/>
      <c r="IS185" s="33"/>
      <c r="IT185" s="33"/>
      <c r="IU185" s="33"/>
      <c r="IV185" s="33"/>
      <c r="IW185" s="33"/>
      <c r="IX185" s="33"/>
      <c r="IY185" s="33"/>
      <c r="IZ185" s="33"/>
      <c r="JA185" s="33"/>
      <c r="JB185" s="33"/>
      <c r="JC185" s="33"/>
      <c r="JD185" s="33"/>
      <c r="JE185" s="33"/>
      <c r="JF185" s="33"/>
      <c r="JG185" s="33"/>
      <c r="JH185" s="33"/>
      <c r="JI185" s="33"/>
      <c r="JJ185" s="33"/>
      <c r="JK185" s="33"/>
      <c r="JL185" s="33"/>
      <c r="JM185" s="33"/>
      <c r="JN185" s="33"/>
      <c r="JO185" s="33"/>
      <c r="JP185" s="33"/>
      <c r="JQ185" s="33"/>
      <c r="JR185" s="33"/>
      <c r="JS185" s="33"/>
      <c r="JT185" s="33"/>
      <c r="JU185" s="33"/>
      <c r="JV185" s="33"/>
      <c r="JW185" s="33"/>
      <c r="JX185" s="33"/>
      <c r="JY185" s="33"/>
      <c r="JZ185" s="33"/>
      <c r="KA185" s="33"/>
      <c r="KB185" s="33"/>
      <c r="KC185" s="33"/>
      <c r="KD185" s="33"/>
      <c r="KE185" s="33"/>
      <c r="KF185" s="33"/>
      <c r="KG185" s="33"/>
      <c r="KH185" s="33"/>
      <c r="KI185" s="33"/>
      <c r="KJ185" s="33"/>
      <c r="KK185" s="33"/>
      <c r="KL185" s="33"/>
      <c r="KM185" s="33"/>
      <c r="KN185" s="33"/>
      <c r="KO185" s="33"/>
      <c r="KP185" s="33"/>
      <c r="KQ185" s="33"/>
      <c r="KR185" s="33"/>
      <c r="KS185" s="33"/>
      <c r="KT185" s="33"/>
      <c r="KU185" s="33"/>
      <c r="KV185" s="33"/>
      <c r="KW185" s="33"/>
      <c r="KX185" s="33"/>
      <c r="KY185" s="33"/>
      <c r="KZ185" s="33"/>
      <c r="LA185" s="33"/>
      <c r="LB185" s="33"/>
      <c r="LC185" s="33"/>
      <c r="LD185" s="33"/>
      <c r="LE185" s="33"/>
      <c r="LF185" s="33"/>
      <c r="LG185" s="33"/>
      <c r="LH185" s="33"/>
      <c r="LI185" s="33"/>
      <c r="LJ185" s="33"/>
      <c r="LK185" s="33"/>
      <c r="LL185" s="33"/>
      <c r="LM185" s="33"/>
      <c r="LN185" s="33"/>
      <c r="LO185" s="33"/>
      <c r="LP185" s="33"/>
      <c r="LQ185" s="33"/>
      <c r="LR185" s="33"/>
      <c r="LS185" s="33"/>
      <c r="LT185" s="33"/>
      <c r="LU185" s="33"/>
      <c r="LV185" s="33"/>
      <c r="LW185" s="33"/>
      <c r="LX185" s="33"/>
      <c r="LY185" s="33"/>
      <c r="LZ185" s="33"/>
      <c r="MA185" s="33"/>
      <c r="MB185" s="33"/>
      <c r="MC185" s="33"/>
      <c r="MD185" s="33"/>
      <c r="ME185" s="33"/>
      <c r="MF185" s="33"/>
      <c r="MG185" s="33"/>
      <c r="MH185" s="33"/>
      <c r="MI185" s="33"/>
      <c r="MJ185" s="33"/>
      <c r="MK185" s="33"/>
      <c r="ML185" s="33"/>
      <c r="MM185" s="33"/>
      <c r="MN185" s="33"/>
      <c r="MO185" s="33"/>
      <c r="MP185" s="33"/>
      <c r="MQ185" s="33"/>
      <c r="MR185" s="33"/>
      <c r="MS185" s="33"/>
      <c r="MT185" s="33"/>
      <c r="MU185" s="33"/>
      <c r="MV185" s="33"/>
      <c r="MW185" s="33"/>
      <c r="MX185" s="33"/>
      <c r="MY185" s="33"/>
      <c r="MZ185" s="33"/>
      <c r="NA185" s="33"/>
      <c r="NB185" s="33"/>
      <c r="NC185" s="33"/>
      <c r="ND185" s="33"/>
      <c r="NE185" s="33"/>
      <c r="NF185" s="33"/>
      <c r="NG185" s="33"/>
      <c r="NH185" s="33"/>
      <c r="NI185" s="33"/>
      <c r="NJ185" s="33"/>
      <c r="NK185" s="33"/>
      <c r="NL185" s="33"/>
      <c r="NM185" s="33"/>
      <c r="NN185" s="33"/>
      <c r="NO185" s="33"/>
      <c r="NP185" s="33"/>
      <c r="NQ185" s="33"/>
      <c r="NR185" s="33"/>
      <c r="NS185" s="33"/>
      <c r="NT185" s="33"/>
      <c r="NU185" s="33"/>
      <c r="NV185" s="33"/>
      <c r="NW185" s="33"/>
      <c r="NX185" s="33"/>
      <c r="NY185" s="33"/>
      <c r="NZ185" s="33"/>
      <c r="OA185" s="33"/>
      <c r="OB185" s="33"/>
      <c r="OC185" s="33"/>
      <c r="OD185" s="33"/>
      <c r="OE185" s="33"/>
      <c r="OF185" s="33"/>
      <c r="OG185" s="33"/>
      <c r="OH185" s="33"/>
      <c r="OI185" s="33"/>
      <c r="OJ185" s="33"/>
      <c r="OK185" s="33"/>
      <c r="OL185" s="33"/>
      <c r="OM185" s="33"/>
      <c r="ON185" s="33"/>
      <c r="OO185" s="33"/>
      <c r="OP185" s="33"/>
      <c r="OQ185" s="33"/>
      <c r="OR185" s="33"/>
      <c r="OS185" s="33"/>
      <c r="OT185" s="33"/>
      <c r="OU185" s="33"/>
      <c r="OV185" s="33"/>
      <c r="OW185" s="33"/>
      <c r="OX185" s="33"/>
      <c r="OY185" s="33"/>
      <c r="OZ185" s="33"/>
      <c r="PA185" s="33"/>
      <c r="PB185" s="33"/>
      <c r="PC185" s="33"/>
      <c r="PD185" s="33"/>
      <c r="PE185" s="33"/>
      <c r="PF185" s="33"/>
      <c r="PG185" s="33"/>
      <c r="PH185" s="33"/>
      <c r="PI185" s="33"/>
      <c r="PJ185" s="33"/>
      <c r="PK185" s="33"/>
      <c r="PL185" s="33"/>
      <c r="PM185" s="33"/>
      <c r="PN185" s="33"/>
      <c r="PO185" s="33"/>
      <c r="PP185" s="33"/>
      <c r="PQ185" s="33"/>
      <c r="PR185" s="33"/>
      <c r="PS185" s="33"/>
      <c r="PT185" s="33"/>
      <c r="PU185" s="33"/>
      <c r="PV185" s="33"/>
      <c r="PW185" s="33"/>
      <c r="PX185" s="33"/>
      <c r="PY185" s="33"/>
      <c r="PZ185" s="33"/>
      <c r="QA185" s="33"/>
      <c r="QB185" s="33"/>
      <c r="QC185" s="33"/>
      <c r="QD185" s="33"/>
      <c r="QE185" s="33"/>
      <c r="QF185" s="33"/>
      <c r="QG185" s="33"/>
      <c r="QH185" s="33"/>
      <c r="QI185" s="33"/>
      <c r="QJ185" s="33"/>
      <c r="QK185" s="33"/>
      <c r="QL185" s="33"/>
      <c r="QM185" s="33"/>
      <c r="QN185" s="33"/>
      <c r="QO185" s="33"/>
      <c r="QP185" s="33"/>
      <c r="QQ185" s="33"/>
      <c r="QR185" s="33"/>
      <c r="QS185" s="33"/>
      <c r="QT185" s="33"/>
      <c r="QU185" s="33"/>
      <c r="QV185" s="33"/>
      <c r="QW185" s="33"/>
      <c r="QX185" s="33"/>
      <c r="QY185" s="33"/>
      <c r="QZ185" s="33"/>
      <c r="RA185" s="33"/>
      <c r="RB185" s="33"/>
      <c r="RC185" s="33"/>
      <c r="RD185" s="33"/>
      <c r="RE185" s="33"/>
      <c r="RF185" s="33"/>
      <c r="RG185" s="33"/>
      <c r="RH185" s="33"/>
      <c r="RI185" s="33"/>
      <c r="RJ185" s="33"/>
      <c r="RK185" s="33"/>
      <c r="RL185" s="33"/>
      <c r="RM185" s="33"/>
      <c r="RN185" s="33"/>
      <c r="RO185" s="33"/>
      <c r="RP185" s="33"/>
      <c r="RQ185" s="33"/>
      <c r="RR185" s="33"/>
      <c r="RS185" s="33"/>
      <c r="RT185" s="33"/>
      <c r="RU185" s="33"/>
      <c r="RV185" s="33"/>
      <c r="RW185" s="33"/>
      <c r="RX185" s="33"/>
      <c r="RY185" s="33"/>
      <c r="RZ185" s="33"/>
      <c r="SA185" s="33"/>
      <c r="SB185" s="33"/>
      <c r="SC185" s="33"/>
      <c r="SD185" s="33"/>
      <c r="SE185" s="33"/>
      <c r="SF185" s="33"/>
      <c r="SG185" s="33"/>
      <c r="SH185" s="33"/>
      <c r="SI185" s="33"/>
      <c r="SJ185" s="33"/>
      <c r="SK185" s="33"/>
      <c r="SL185" s="33"/>
      <c r="SM185" s="33"/>
      <c r="SN185" s="33"/>
      <c r="SO185" s="33"/>
      <c r="SP185" s="33"/>
      <c r="SQ185" s="33"/>
      <c r="SR185" s="33"/>
      <c r="SS185" s="33"/>
      <c r="ST185" s="33"/>
      <c r="SU185" s="33"/>
      <c r="SV185" s="33"/>
      <c r="SW185" s="33"/>
      <c r="SX185" s="33"/>
      <c r="SY185" s="33"/>
      <c r="SZ185" s="33"/>
      <c r="TA185" s="33"/>
      <c r="TB185" s="33"/>
      <c r="TC185" s="33"/>
      <c r="TD185" s="33"/>
      <c r="TE185" s="33"/>
      <c r="TF185" s="33"/>
      <c r="TG185" s="33"/>
      <c r="TH185" s="33"/>
      <c r="TI185" s="33"/>
      <c r="TJ185" s="33"/>
      <c r="TK185" s="33"/>
      <c r="TL185" s="33"/>
      <c r="TM185" s="33"/>
      <c r="TN185" s="33"/>
      <c r="TO185" s="33"/>
      <c r="TP185" s="33"/>
      <c r="TQ185" s="33"/>
      <c r="TR185" s="33"/>
      <c r="TS185" s="33"/>
      <c r="TT185" s="33"/>
      <c r="TU185" s="33"/>
      <c r="TV185" s="33"/>
      <c r="TW185" s="33"/>
      <c r="TX185" s="33"/>
      <c r="TY185" s="33"/>
      <c r="TZ185" s="33"/>
      <c r="UA185" s="33"/>
      <c r="UB185" s="33"/>
      <c r="UC185" s="33"/>
      <c r="UD185" s="33"/>
      <c r="UE185" s="33"/>
      <c r="UF185" s="33"/>
      <c r="UG185" s="33"/>
      <c r="UH185" s="33"/>
      <c r="UI185" s="33"/>
      <c r="UJ185" s="33"/>
      <c r="UK185" s="33"/>
      <c r="UL185" s="33"/>
      <c r="UM185" s="33"/>
      <c r="UN185" s="33"/>
      <c r="UO185" s="33"/>
      <c r="UP185" s="33"/>
      <c r="UQ185" s="33"/>
      <c r="UR185" s="33"/>
      <c r="US185" s="33"/>
      <c r="UT185" s="33"/>
      <c r="UU185" s="33"/>
      <c r="UV185" s="33"/>
      <c r="UW185" s="33"/>
      <c r="UX185" s="33"/>
      <c r="UY185" s="33"/>
      <c r="UZ185" s="33"/>
      <c r="VA185" s="33"/>
      <c r="VB185" s="33"/>
      <c r="VC185" s="33"/>
      <c r="VD185" s="33"/>
      <c r="VE185" s="33"/>
      <c r="VF185" s="33"/>
      <c r="VG185" s="33"/>
      <c r="VH185" s="33"/>
      <c r="VI185" s="33"/>
      <c r="VJ185" s="33"/>
      <c r="VK185" s="33"/>
      <c r="VL185" s="33"/>
      <c r="VM185" s="33"/>
      <c r="VN185" s="33"/>
      <c r="VO185" s="33"/>
      <c r="VP185" s="33"/>
      <c r="VQ185" s="33"/>
      <c r="VR185" s="33"/>
      <c r="VS185" s="33"/>
      <c r="VT185" s="33"/>
      <c r="VU185" s="33"/>
      <c r="VV185" s="33"/>
      <c r="VW185" s="33"/>
      <c r="VX185" s="33"/>
      <c r="VY185" s="33"/>
      <c r="VZ185" s="33"/>
      <c r="WA185" s="33"/>
      <c r="WB185" s="33"/>
      <c r="WC185" s="33"/>
      <c r="WD185" s="33"/>
      <c r="WE185" s="33"/>
      <c r="WF185" s="33"/>
      <c r="WG185" s="33"/>
      <c r="WH185" s="33"/>
      <c r="WI185" s="33"/>
      <c r="WJ185" s="33"/>
      <c r="WK185" s="33"/>
      <c r="WL185" s="33"/>
      <c r="WM185" s="33"/>
      <c r="WN185" s="33"/>
      <c r="WO185" s="33"/>
      <c r="WP185" s="33"/>
      <c r="WQ185" s="33"/>
      <c r="WR185" s="33"/>
      <c r="WS185" s="33"/>
      <c r="WT185" s="33"/>
      <c r="WU185" s="33"/>
      <c r="WV185" s="33"/>
      <c r="WW185" s="33"/>
      <c r="WX185" s="33"/>
      <c r="WY185" s="33"/>
      <c r="WZ185" s="33"/>
      <c r="XA185" s="33"/>
      <c r="XB185" s="33"/>
      <c r="XC185" s="33"/>
      <c r="XD185" s="33"/>
      <c r="XE185" s="33"/>
      <c r="XF185" s="33"/>
      <c r="XG185" s="33"/>
    </row>
    <row r="186" spans="1:631" s="10" customFormat="1" x14ac:dyDescent="0.25">
      <c r="A186" s="102" t="s">
        <v>4</v>
      </c>
      <c r="B186" s="96" t="s">
        <v>262</v>
      </c>
      <c r="C186" s="104" t="s">
        <v>94</v>
      </c>
      <c r="D186" s="147">
        <v>43319</v>
      </c>
      <c r="E186" s="89">
        <v>300</v>
      </c>
      <c r="F186" s="91">
        <v>10.6</v>
      </c>
      <c r="G186" s="91">
        <v>13</v>
      </c>
      <c r="H186" s="92">
        <v>12.7</v>
      </c>
      <c r="I186" s="92">
        <f t="shared" si="9"/>
        <v>12.1</v>
      </c>
      <c r="J186" s="93">
        <f t="shared" si="7"/>
        <v>3630</v>
      </c>
      <c r="K186" s="69">
        <v>5</v>
      </c>
      <c r="L186" s="35">
        <v>20</v>
      </c>
      <c r="M186" s="35">
        <v>5</v>
      </c>
      <c r="N186" s="35">
        <v>70</v>
      </c>
      <c r="O186" s="35">
        <v>0</v>
      </c>
      <c r="P186" s="69">
        <v>0</v>
      </c>
      <c r="Q186" s="35">
        <v>0</v>
      </c>
      <c r="R186" s="35">
        <v>0</v>
      </c>
      <c r="S186" s="35">
        <v>100</v>
      </c>
      <c r="T186" s="76">
        <v>40</v>
      </c>
      <c r="U186" s="77">
        <v>20</v>
      </c>
      <c r="V186" s="77">
        <v>0</v>
      </c>
      <c r="W186" s="78">
        <v>40</v>
      </c>
      <c r="X186" s="49">
        <v>6</v>
      </c>
      <c r="Y186" s="65" t="s">
        <v>264</v>
      </c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  <c r="FT186" s="33"/>
      <c r="FU186" s="33"/>
      <c r="FV186" s="33"/>
      <c r="FW186" s="33"/>
      <c r="FX186" s="33"/>
      <c r="FY186" s="33"/>
      <c r="FZ186" s="33"/>
      <c r="GA186" s="33"/>
      <c r="GB186" s="33"/>
      <c r="GC186" s="33"/>
      <c r="GD186" s="33"/>
      <c r="GE186" s="33"/>
      <c r="GF186" s="33"/>
      <c r="GG186" s="33"/>
      <c r="GH186" s="33"/>
      <c r="GI186" s="33"/>
      <c r="GJ186" s="33"/>
      <c r="GK186" s="33"/>
      <c r="GL186" s="33"/>
      <c r="GM186" s="33"/>
      <c r="GN186" s="33"/>
      <c r="GO186" s="33"/>
      <c r="GP186" s="33"/>
      <c r="GQ186" s="33"/>
      <c r="GR186" s="33"/>
      <c r="GS186" s="33"/>
      <c r="GT186" s="33"/>
      <c r="GU186" s="33"/>
      <c r="GV186" s="33"/>
      <c r="GW186" s="33"/>
      <c r="GX186" s="33"/>
      <c r="GY186" s="33"/>
      <c r="GZ186" s="33"/>
      <c r="HA186" s="33"/>
      <c r="HB186" s="33"/>
      <c r="HC186" s="33"/>
      <c r="HD186" s="33"/>
      <c r="HE186" s="33"/>
      <c r="HF186" s="33"/>
      <c r="HG186" s="33"/>
      <c r="HH186" s="33"/>
      <c r="HI186" s="33"/>
      <c r="HJ186" s="33"/>
      <c r="HK186" s="33"/>
      <c r="HL186" s="33"/>
      <c r="HM186" s="33"/>
      <c r="HN186" s="33"/>
      <c r="HO186" s="33"/>
      <c r="HP186" s="33"/>
      <c r="HQ186" s="33"/>
      <c r="HR186" s="33"/>
      <c r="HS186" s="33"/>
      <c r="HT186" s="33"/>
      <c r="HU186" s="33"/>
      <c r="HV186" s="33"/>
      <c r="HW186" s="33"/>
      <c r="HX186" s="33"/>
      <c r="HY186" s="33"/>
      <c r="HZ186" s="33"/>
      <c r="IA186" s="33"/>
      <c r="IB186" s="33"/>
      <c r="IC186" s="33"/>
      <c r="ID186" s="33"/>
      <c r="IE186" s="33"/>
      <c r="IF186" s="33"/>
      <c r="IG186" s="33"/>
      <c r="IH186" s="33"/>
      <c r="II186" s="33"/>
      <c r="IJ186" s="33"/>
      <c r="IK186" s="33"/>
      <c r="IL186" s="33"/>
      <c r="IM186" s="33"/>
      <c r="IN186" s="33"/>
      <c r="IO186" s="33"/>
      <c r="IP186" s="33"/>
      <c r="IQ186" s="33"/>
      <c r="IR186" s="33"/>
      <c r="IS186" s="33"/>
      <c r="IT186" s="33"/>
      <c r="IU186" s="33"/>
      <c r="IV186" s="33"/>
      <c r="IW186" s="33"/>
      <c r="IX186" s="33"/>
      <c r="IY186" s="33"/>
      <c r="IZ186" s="33"/>
      <c r="JA186" s="33"/>
      <c r="JB186" s="33"/>
      <c r="JC186" s="33"/>
      <c r="JD186" s="33"/>
      <c r="JE186" s="33"/>
      <c r="JF186" s="33"/>
      <c r="JG186" s="33"/>
      <c r="JH186" s="33"/>
      <c r="JI186" s="33"/>
      <c r="JJ186" s="33"/>
      <c r="JK186" s="33"/>
      <c r="JL186" s="33"/>
      <c r="JM186" s="33"/>
      <c r="JN186" s="33"/>
      <c r="JO186" s="33"/>
      <c r="JP186" s="33"/>
      <c r="JQ186" s="33"/>
      <c r="JR186" s="33"/>
      <c r="JS186" s="33"/>
      <c r="JT186" s="33"/>
      <c r="JU186" s="33"/>
      <c r="JV186" s="33"/>
      <c r="JW186" s="33"/>
      <c r="JX186" s="33"/>
      <c r="JY186" s="33"/>
      <c r="JZ186" s="33"/>
      <c r="KA186" s="33"/>
      <c r="KB186" s="33"/>
      <c r="KC186" s="33"/>
      <c r="KD186" s="33"/>
      <c r="KE186" s="33"/>
      <c r="KF186" s="33"/>
      <c r="KG186" s="33"/>
      <c r="KH186" s="33"/>
      <c r="KI186" s="33"/>
      <c r="KJ186" s="33"/>
      <c r="KK186" s="33"/>
      <c r="KL186" s="33"/>
      <c r="KM186" s="33"/>
      <c r="KN186" s="33"/>
      <c r="KO186" s="33"/>
      <c r="KP186" s="33"/>
      <c r="KQ186" s="33"/>
      <c r="KR186" s="33"/>
      <c r="KS186" s="33"/>
      <c r="KT186" s="33"/>
      <c r="KU186" s="33"/>
      <c r="KV186" s="33"/>
      <c r="KW186" s="33"/>
      <c r="KX186" s="33"/>
      <c r="KY186" s="33"/>
      <c r="KZ186" s="33"/>
      <c r="LA186" s="33"/>
      <c r="LB186" s="33"/>
      <c r="LC186" s="33"/>
      <c r="LD186" s="33"/>
      <c r="LE186" s="33"/>
      <c r="LF186" s="33"/>
      <c r="LG186" s="33"/>
      <c r="LH186" s="33"/>
      <c r="LI186" s="33"/>
      <c r="LJ186" s="33"/>
      <c r="LK186" s="33"/>
      <c r="LL186" s="33"/>
      <c r="LM186" s="33"/>
      <c r="LN186" s="33"/>
      <c r="LO186" s="33"/>
      <c r="LP186" s="33"/>
      <c r="LQ186" s="33"/>
      <c r="LR186" s="33"/>
      <c r="LS186" s="33"/>
      <c r="LT186" s="33"/>
      <c r="LU186" s="33"/>
      <c r="LV186" s="33"/>
      <c r="LW186" s="33"/>
      <c r="LX186" s="33"/>
      <c r="LY186" s="33"/>
      <c r="LZ186" s="33"/>
      <c r="MA186" s="33"/>
      <c r="MB186" s="33"/>
      <c r="MC186" s="33"/>
      <c r="MD186" s="33"/>
      <c r="ME186" s="33"/>
      <c r="MF186" s="33"/>
      <c r="MG186" s="33"/>
      <c r="MH186" s="33"/>
      <c r="MI186" s="33"/>
      <c r="MJ186" s="33"/>
      <c r="MK186" s="33"/>
      <c r="ML186" s="33"/>
      <c r="MM186" s="33"/>
      <c r="MN186" s="33"/>
      <c r="MO186" s="33"/>
      <c r="MP186" s="33"/>
      <c r="MQ186" s="33"/>
      <c r="MR186" s="33"/>
      <c r="MS186" s="33"/>
      <c r="MT186" s="33"/>
      <c r="MU186" s="33"/>
      <c r="MV186" s="33"/>
      <c r="MW186" s="33"/>
      <c r="MX186" s="33"/>
      <c r="MY186" s="33"/>
      <c r="MZ186" s="33"/>
      <c r="NA186" s="33"/>
      <c r="NB186" s="33"/>
      <c r="NC186" s="33"/>
      <c r="ND186" s="33"/>
      <c r="NE186" s="33"/>
      <c r="NF186" s="33"/>
      <c r="NG186" s="33"/>
      <c r="NH186" s="33"/>
      <c r="NI186" s="33"/>
      <c r="NJ186" s="33"/>
      <c r="NK186" s="33"/>
      <c r="NL186" s="33"/>
      <c r="NM186" s="33"/>
      <c r="NN186" s="33"/>
      <c r="NO186" s="33"/>
      <c r="NP186" s="33"/>
      <c r="NQ186" s="33"/>
      <c r="NR186" s="33"/>
      <c r="NS186" s="33"/>
      <c r="NT186" s="33"/>
      <c r="NU186" s="33"/>
      <c r="NV186" s="33"/>
      <c r="NW186" s="33"/>
      <c r="NX186" s="33"/>
      <c r="NY186" s="33"/>
      <c r="NZ186" s="33"/>
      <c r="OA186" s="33"/>
      <c r="OB186" s="33"/>
      <c r="OC186" s="33"/>
      <c r="OD186" s="33"/>
      <c r="OE186" s="33"/>
      <c r="OF186" s="33"/>
      <c r="OG186" s="33"/>
      <c r="OH186" s="33"/>
      <c r="OI186" s="33"/>
      <c r="OJ186" s="33"/>
      <c r="OK186" s="33"/>
      <c r="OL186" s="33"/>
      <c r="OM186" s="33"/>
      <c r="ON186" s="33"/>
      <c r="OO186" s="33"/>
      <c r="OP186" s="33"/>
      <c r="OQ186" s="33"/>
      <c r="OR186" s="33"/>
      <c r="OS186" s="33"/>
      <c r="OT186" s="33"/>
      <c r="OU186" s="33"/>
      <c r="OV186" s="33"/>
      <c r="OW186" s="33"/>
      <c r="OX186" s="33"/>
      <c r="OY186" s="33"/>
      <c r="OZ186" s="33"/>
      <c r="PA186" s="33"/>
      <c r="PB186" s="33"/>
      <c r="PC186" s="33"/>
      <c r="PD186" s="33"/>
      <c r="PE186" s="33"/>
      <c r="PF186" s="33"/>
      <c r="PG186" s="33"/>
      <c r="PH186" s="33"/>
      <c r="PI186" s="33"/>
      <c r="PJ186" s="33"/>
      <c r="PK186" s="33"/>
      <c r="PL186" s="33"/>
      <c r="PM186" s="33"/>
      <c r="PN186" s="33"/>
      <c r="PO186" s="33"/>
      <c r="PP186" s="33"/>
      <c r="PQ186" s="33"/>
      <c r="PR186" s="33"/>
      <c r="PS186" s="33"/>
      <c r="PT186" s="33"/>
      <c r="PU186" s="33"/>
      <c r="PV186" s="33"/>
      <c r="PW186" s="33"/>
      <c r="PX186" s="33"/>
      <c r="PY186" s="33"/>
      <c r="PZ186" s="33"/>
      <c r="QA186" s="33"/>
      <c r="QB186" s="33"/>
      <c r="QC186" s="33"/>
      <c r="QD186" s="33"/>
      <c r="QE186" s="33"/>
      <c r="QF186" s="33"/>
      <c r="QG186" s="33"/>
      <c r="QH186" s="33"/>
      <c r="QI186" s="33"/>
      <c r="QJ186" s="33"/>
      <c r="QK186" s="33"/>
      <c r="QL186" s="33"/>
      <c r="QM186" s="33"/>
      <c r="QN186" s="33"/>
      <c r="QO186" s="33"/>
      <c r="QP186" s="33"/>
      <c r="QQ186" s="33"/>
      <c r="QR186" s="33"/>
      <c r="QS186" s="33"/>
      <c r="QT186" s="33"/>
      <c r="QU186" s="33"/>
      <c r="QV186" s="33"/>
      <c r="QW186" s="33"/>
      <c r="QX186" s="33"/>
      <c r="QY186" s="33"/>
      <c r="QZ186" s="33"/>
      <c r="RA186" s="33"/>
      <c r="RB186" s="33"/>
      <c r="RC186" s="33"/>
      <c r="RD186" s="33"/>
      <c r="RE186" s="33"/>
      <c r="RF186" s="33"/>
      <c r="RG186" s="33"/>
      <c r="RH186" s="33"/>
      <c r="RI186" s="33"/>
      <c r="RJ186" s="33"/>
      <c r="RK186" s="33"/>
      <c r="RL186" s="33"/>
      <c r="RM186" s="33"/>
      <c r="RN186" s="33"/>
      <c r="RO186" s="33"/>
      <c r="RP186" s="33"/>
      <c r="RQ186" s="33"/>
      <c r="RR186" s="33"/>
      <c r="RS186" s="33"/>
      <c r="RT186" s="33"/>
      <c r="RU186" s="33"/>
      <c r="RV186" s="33"/>
      <c r="RW186" s="33"/>
      <c r="RX186" s="33"/>
      <c r="RY186" s="33"/>
      <c r="RZ186" s="33"/>
      <c r="SA186" s="33"/>
      <c r="SB186" s="33"/>
      <c r="SC186" s="33"/>
      <c r="SD186" s="33"/>
      <c r="SE186" s="33"/>
      <c r="SF186" s="33"/>
      <c r="SG186" s="33"/>
      <c r="SH186" s="33"/>
      <c r="SI186" s="33"/>
      <c r="SJ186" s="33"/>
      <c r="SK186" s="33"/>
      <c r="SL186" s="33"/>
      <c r="SM186" s="33"/>
      <c r="SN186" s="33"/>
      <c r="SO186" s="33"/>
      <c r="SP186" s="33"/>
      <c r="SQ186" s="33"/>
      <c r="SR186" s="33"/>
      <c r="SS186" s="33"/>
      <c r="ST186" s="33"/>
      <c r="SU186" s="33"/>
      <c r="SV186" s="33"/>
      <c r="SW186" s="33"/>
      <c r="SX186" s="33"/>
      <c r="SY186" s="33"/>
      <c r="SZ186" s="33"/>
      <c r="TA186" s="33"/>
      <c r="TB186" s="33"/>
      <c r="TC186" s="33"/>
      <c r="TD186" s="33"/>
      <c r="TE186" s="33"/>
      <c r="TF186" s="33"/>
      <c r="TG186" s="33"/>
      <c r="TH186" s="33"/>
      <c r="TI186" s="33"/>
      <c r="TJ186" s="33"/>
      <c r="TK186" s="33"/>
      <c r="TL186" s="33"/>
      <c r="TM186" s="33"/>
      <c r="TN186" s="33"/>
      <c r="TO186" s="33"/>
      <c r="TP186" s="33"/>
      <c r="TQ186" s="33"/>
      <c r="TR186" s="33"/>
      <c r="TS186" s="33"/>
      <c r="TT186" s="33"/>
      <c r="TU186" s="33"/>
      <c r="TV186" s="33"/>
      <c r="TW186" s="33"/>
      <c r="TX186" s="33"/>
      <c r="TY186" s="33"/>
      <c r="TZ186" s="33"/>
      <c r="UA186" s="33"/>
      <c r="UB186" s="33"/>
      <c r="UC186" s="33"/>
      <c r="UD186" s="33"/>
      <c r="UE186" s="33"/>
      <c r="UF186" s="33"/>
      <c r="UG186" s="33"/>
      <c r="UH186" s="33"/>
      <c r="UI186" s="33"/>
      <c r="UJ186" s="33"/>
      <c r="UK186" s="33"/>
      <c r="UL186" s="33"/>
      <c r="UM186" s="33"/>
      <c r="UN186" s="33"/>
      <c r="UO186" s="33"/>
      <c r="UP186" s="33"/>
      <c r="UQ186" s="33"/>
      <c r="UR186" s="33"/>
      <c r="US186" s="33"/>
      <c r="UT186" s="33"/>
      <c r="UU186" s="33"/>
      <c r="UV186" s="33"/>
      <c r="UW186" s="33"/>
      <c r="UX186" s="33"/>
      <c r="UY186" s="33"/>
      <c r="UZ186" s="33"/>
      <c r="VA186" s="33"/>
      <c r="VB186" s="33"/>
      <c r="VC186" s="33"/>
      <c r="VD186" s="33"/>
      <c r="VE186" s="33"/>
      <c r="VF186" s="33"/>
      <c r="VG186" s="33"/>
      <c r="VH186" s="33"/>
      <c r="VI186" s="33"/>
      <c r="VJ186" s="33"/>
      <c r="VK186" s="33"/>
      <c r="VL186" s="33"/>
      <c r="VM186" s="33"/>
      <c r="VN186" s="33"/>
      <c r="VO186" s="33"/>
      <c r="VP186" s="33"/>
      <c r="VQ186" s="33"/>
      <c r="VR186" s="33"/>
      <c r="VS186" s="33"/>
      <c r="VT186" s="33"/>
      <c r="VU186" s="33"/>
      <c r="VV186" s="33"/>
      <c r="VW186" s="33"/>
      <c r="VX186" s="33"/>
      <c r="VY186" s="33"/>
      <c r="VZ186" s="33"/>
      <c r="WA186" s="33"/>
      <c r="WB186" s="33"/>
      <c r="WC186" s="33"/>
      <c r="WD186" s="33"/>
      <c r="WE186" s="33"/>
      <c r="WF186" s="33"/>
      <c r="WG186" s="33"/>
      <c r="WH186" s="33"/>
      <c r="WI186" s="33"/>
      <c r="WJ186" s="33"/>
      <c r="WK186" s="33"/>
      <c r="WL186" s="33"/>
      <c r="WM186" s="33"/>
      <c r="WN186" s="33"/>
      <c r="WO186" s="33"/>
      <c r="WP186" s="33"/>
      <c r="WQ186" s="33"/>
      <c r="WR186" s="33"/>
      <c r="WS186" s="33"/>
      <c r="WT186" s="33"/>
      <c r="WU186" s="33"/>
      <c r="WV186" s="33"/>
      <c r="WW186" s="33"/>
      <c r="WX186" s="33"/>
      <c r="WY186" s="33"/>
      <c r="WZ186" s="33"/>
      <c r="XA186" s="33"/>
      <c r="XB186" s="33"/>
      <c r="XC186" s="33"/>
      <c r="XD186" s="33"/>
      <c r="XE186" s="33"/>
      <c r="XF186" s="33"/>
      <c r="XG186" s="33"/>
    </row>
    <row r="187" spans="1:631" s="10" customFormat="1" x14ac:dyDescent="0.25">
      <c r="A187" s="102" t="s">
        <v>4</v>
      </c>
      <c r="B187" s="102" t="s">
        <v>261</v>
      </c>
      <c r="C187" s="103" t="s">
        <v>148</v>
      </c>
      <c r="D187" s="148">
        <v>43059</v>
      </c>
      <c r="E187" s="94">
        <v>300</v>
      </c>
      <c r="F187" s="92">
        <v>10.3</v>
      </c>
      <c r="G187" s="92">
        <v>19.8</v>
      </c>
      <c r="H187" s="92">
        <v>16.7</v>
      </c>
      <c r="I187" s="92">
        <f t="shared" si="9"/>
        <v>15.6</v>
      </c>
      <c r="J187" s="93">
        <f t="shared" si="7"/>
        <v>4680</v>
      </c>
      <c r="K187" s="70">
        <v>10</v>
      </c>
      <c r="L187" s="35">
        <v>10</v>
      </c>
      <c r="M187" s="35">
        <v>20</v>
      </c>
      <c r="N187" s="35">
        <v>60</v>
      </c>
      <c r="O187" s="35">
        <v>0</v>
      </c>
      <c r="P187" s="70">
        <v>15</v>
      </c>
      <c r="Q187" s="35">
        <v>0</v>
      </c>
      <c r="R187" s="35">
        <v>85</v>
      </c>
      <c r="S187" s="35">
        <v>0</v>
      </c>
      <c r="T187" s="80">
        <v>60</v>
      </c>
      <c r="U187" s="77">
        <v>0</v>
      </c>
      <c r="V187" s="77">
        <v>10</v>
      </c>
      <c r="W187" s="81">
        <v>30</v>
      </c>
      <c r="X187" s="50">
        <v>6</v>
      </c>
      <c r="Y187" s="65" t="s">
        <v>264</v>
      </c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  <c r="FT187" s="33"/>
      <c r="FU187" s="33"/>
      <c r="FV187" s="33"/>
      <c r="FW187" s="33"/>
      <c r="FX187" s="33"/>
      <c r="FY187" s="33"/>
      <c r="FZ187" s="33"/>
      <c r="GA187" s="33"/>
      <c r="GB187" s="33"/>
      <c r="GC187" s="33"/>
      <c r="GD187" s="33"/>
      <c r="GE187" s="33"/>
      <c r="GF187" s="33"/>
      <c r="GG187" s="33"/>
      <c r="GH187" s="33"/>
      <c r="GI187" s="33"/>
      <c r="GJ187" s="33"/>
      <c r="GK187" s="33"/>
      <c r="GL187" s="33"/>
      <c r="GM187" s="33"/>
      <c r="GN187" s="33"/>
      <c r="GO187" s="33"/>
      <c r="GP187" s="33"/>
      <c r="GQ187" s="33"/>
      <c r="GR187" s="33"/>
      <c r="GS187" s="33"/>
      <c r="GT187" s="33"/>
      <c r="GU187" s="33"/>
      <c r="GV187" s="33"/>
      <c r="GW187" s="33"/>
      <c r="GX187" s="33"/>
      <c r="GY187" s="33"/>
      <c r="GZ187" s="33"/>
      <c r="HA187" s="33"/>
      <c r="HB187" s="33"/>
      <c r="HC187" s="33"/>
      <c r="HD187" s="33"/>
      <c r="HE187" s="33"/>
      <c r="HF187" s="33"/>
      <c r="HG187" s="33"/>
      <c r="HH187" s="33"/>
      <c r="HI187" s="33"/>
      <c r="HJ187" s="33"/>
      <c r="HK187" s="33"/>
      <c r="HL187" s="33"/>
      <c r="HM187" s="33"/>
      <c r="HN187" s="33"/>
      <c r="HO187" s="33"/>
      <c r="HP187" s="33"/>
      <c r="HQ187" s="33"/>
      <c r="HR187" s="33"/>
      <c r="HS187" s="33"/>
      <c r="HT187" s="33"/>
      <c r="HU187" s="33"/>
      <c r="HV187" s="33"/>
      <c r="HW187" s="33"/>
      <c r="HX187" s="33"/>
      <c r="HY187" s="33"/>
      <c r="HZ187" s="33"/>
      <c r="IA187" s="33"/>
      <c r="IB187" s="33"/>
      <c r="IC187" s="33"/>
      <c r="ID187" s="33"/>
      <c r="IE187" s="33"/>
      <c r="IF187" s="33"/>
      <c r="IG187" s="33"/>
      <c r="IH187" s="33"/>
      <c r="II187" s="33"/>
      <c r="IJ187" s="33"/>
      <c r="IK187" s="33"/>
      <c r="IL187" s="33"/>
      <c r="IM187" s="33"/>
      <c r="IN187" s="33"/>
      <c r="IO187" s="33"/>
      <c r="IP187" s="33"/>
      <c r="IQ187" s="33"/>
      <c r="IR187" s="33"/>
      <c r="IS187" s="33"/>
      <c r="IT187" s="33"/>
      <c r="IU187" s="33"/>
      <c r="IV187" s="33"/>
      <c r="IW187" s="33"/>
      <c r="IX187" s="33"/>
      <c r="IY187" s="33"/>
      <c r="IZ187" s="33"/>
      <c r="JA187" s="33"/>
      <c r="JB187" s="33"/>
      <c r="JC187" s="33"/>
      <c r="JD187" s="33"/>
      <c r="JE187" s="33"/>
      <c r="JF187" s="33"/>
      <c r="JG187" s="33"/>
      <c r="JH187" s="33"/>
      <c r="JI187" s="33"/>
      <c r="JJ187" s="33"/>
      <c r="JK187" s="33"/>
      <c r="JL187" s="33"/>
      <c r="JM187" s="33"/>
      <c r="JN187" s="33"/>
      <c r="JO187" s="33"/>
      <c r="JP187" s="33"/>
      <c r="JQ187" s="33"/>
      <c r="JR187" s="33"/>
      <c r="JS187" s="33"/>
      <c r="JT187" s="33"/>
      <c r="JU187" s="33"/>
      <c r="JV187" s="33"/>
      <c r="JW187" s="33"/>
      <c r="JX187" s="33"/>
      <c r="JY187" s="33"/>
      <c r="JZ187" s="33"/>
      <c r="KA187" s="33"/>
      <c r="KB187" s="33"/>
      <c r="KC187" s="33"/>
      <c r="KD187" s="33"/>
      <c r="KE187" s="33"/>
      <c r="KF187" s="33"/>
      <c r="KG187" s="33"/>
      <c r="KH187" s="33"/>
      <c r="KI187" s="33"/>
      <c r="KJ187" s="33"/>
      <c r="KK187" s="33"/>
      <c r="KL187" s="33"/>
      <c r="KM187" s="33"/>
      <c r="KN187" s="33"/>
      <c r="KO187" s="33"/>
      <c r="KP187" s="33"/>
      <c r="KQ187" s="33"/>
      <c r="KR187" s="33"/>
      <c r="KS187" s="33"/>
      <c r="KT187" s="33"/>
      <c r="KU187" s="33"/>
      <c r="KV187" s="33"/>
      <c r="KW187" s="33"/>
      <c r="KX187" s="33"/>
      <c r="KY187" s="33"/>
      <c r="KZ187" s="33"/>
      <c r="LA187" s="33"/>
      <c r="LB187" s="33"/>
      <c r="LC187" s="33"/>
      <c r="LD187" s="33"/>
      <c r="LE187" s="33"/>
      <c r="LF187" s="33"/>
      <c r="LG187" s="33"/>
      <c r="LH187" s="33"/>
      <c r="LI187" s="33"/>
      <c r="LJ187" s="33"/>
      <c r="LK187" s="33"/>
      <c r="LL187" s="33"/>
      <c r="LM187" s="33"/>
      <c r="LN187" s="33"/>
      <c r="LO187" s="33"/>
      <c r="LP187" s="33"/>
      <c r="LQ187" s="33"/>
      <c r="LR187" s="33"/>
      <c r="LS187" s="33"/>
      <c r="LT187" s="33"/>
      <c r="LU187" s="33"/>
      <c r="LV187" s="33"/>
      <c r="LW187" s="33"/>
      <c r="LX187" s="33"/>
      <c r="LY187" s="33"/>
      <c r="LZ187" s="33"/>
      <c r="MA187" s="33"/>
      <c r="MB187" s="33"/>
      <c r="MC187" s="33"/>
      <c r="MD187" s="33"/>
      <c r="ME187" s="33"/>
      <c r="MF187" s="33"/>
      <c r="MG187" s="33"/>
      <c r="MH187" s="33"/>
      <c r="MI187" s="33"/>
      <c r="MJ187" s="33"/>
      <c r="MK187" s="33"/>
      <c r="ML187" s="33"/>
      <c r="MM187" s="33"/>
      <c r="MN187" s="33"/>
      <c r="MO187" s="33"/>
      <c r="MP187" s="33"/>
      <c r="MQ187" s="33"/>
      <c r="MR187" s="33"/>
      <c r="MS187" s="33"/>
      <c r="MT187" s="33"/>
      <c r="MU187" s="33"/>
      <c r="MV187" s="33"/>
      <c r="MW187" s="33"/>
      <c r="MX187" s="33"/>
      <c r="MY187" s="33"/>
      <c r="MZ187" s="33"/>
      <c r="NA187" s="33"/>
      <c r="NB187" s="33"/>
      <c r="NC187" s="33"/>
      <c r="ND187" s="33"/>
      <c r="NE187" s="33"/>
      <c r="NF187" s="33"/>
      <c r="NG187" s="33"/>
      <c r="NH187" s="33"/>
      <c r="NI187" s="33"/>
      <c r="NJ187" s="33"/>
      <c r="NK187" s="33"/>
      <c r="NL187" s="33"/>
      <c r="NM187" s="33"/>
      <c r="NN187" s="33"/>
      <c r="NO187" s="33"/>
      <c r="NP187" s="33"/>
      <c r="NQ187" s="33"/>
      <c r="NR187" s="33"/>
      <c r="NS187" s="33"/>
      <c r="NT187" s="33"/>
      <c r="NU187" s="33"/>
      <c r="NV187" s="33"/>
      <c r="NW187" s="33"/>
      <c r="NX187" s="33"/>
      <c r="NY187" s="33"/>
      <c r="NZ187" s="33"/>
      <c r="OA187" s="33"/>
      <c r="OB187" s="33"/>
      <c r="OC187" s="33"/>
      <c r="OD187" s="33"/>
      <c r="OE187" s="33"/>
      <c r="OF187" s="33"/>
      <c r="OG187" s="33"/>
      <c r="OH187" s="33"/>
      <c r="OI187" s="33"/>
      <c r="OJ187" s="33"/>
      <c r="OK187" s="33"/>
      <c r="OL187" s="33"/>
      <c r="OM187" s="33"/>
      <c r="ON187" s="33"/>
      <c r="OO187" s="33"/>
      <c r="OP187" s="33"/>
      <c r="OQ187" s="33"/>
      <c r="OR187" s="33"/>
      <c r="OS187" s="33"/>
      <c r="OT187" s="33"/>
      <c r="OU187" s="33"/>
      <c r="OV187" s="33"/>
      <c r="OW187" s="33"/>
      <c r="OX187" s="33"/>
      <c r="OY187" s="33"/>
      <c r="OZ187" s="33"/>
      <c r="PA187" s="33"/>
      <c r="PB187" s="33"/>
      <c r="PC187" s="33"/>
      <c r="PD187" s="33"/>
      <c r="PE187" s="33"/>
      <c r="PF187" s="33"/>
      <c r="PG187" s="33"/>
      <c r="PH187" s="33"/>
      <c r="PI187" s="33"/>
      <c r="PJ187" s="33"/>
      <c r="PK187" s="33"/>
      <c r="PL187" s="33"/>
      <c r="PM187" s="33"/>
      <c r="PN187" s="33"/>
      <c r="PO187" s="33"/>
      <c r="PP187" s="33"/>
      <c r="PQ187" s="33"/>
      <c r="PR187" s="33"/>
      <c r="PS187" s="33"/>
      <c r="PT187" s="33"/>
      <c r="PU187" s="33"/>
      <c r="PV187" s="33"/>
      <c r="PW187" s="33"/>
      <c r="PX187" s="33"/>
      <c r="PY187" s="33"/>
      <c r="PZ187" s="33"/>
      <c r="QA187" s="33"/>
      <c r="QB187" s="33"/>
      <c r="QC187" s="33"/>
      <c r="QD187" s="33"/>
      <c r="QE187" s="33"/>
      <c r="QF187" s="33"/>
      <c r="QG187" s="33"/>
      <c r="QH187" s="33"/>
      <c r="QI187" s="33"/>
      <c r="QJ187" s="33"/>
      <c r="QK187" s="33"/>
      <c r="QL187" s="33"/>
      <c r="QM187" s="33"/>
      <c r="QN187" s="33"/>
      <c r="QO187" s="33"/>
      <c r="QP187" s="33"/>
      <c r="QQ187" s="33"/>
      <c r="QR187" s="33"/>
      <c r="QS187" s="33"/>
      <c r="QT187" s="33"/>
      <c r="QU187" s="33"/>
      <c r="QV187" s="33"/>
      <c r="QW187" s="33"/>
      <c r="QX187" s="33"/>
      <c r="QY187" s="33"/>
      <c r="QZ187" s="33"/>
      <c r="RA187" s="33"/>
      <c r="RB187" s="33"/>
      <c r="RC187" s="33"/>
      <c r="RD187" s="33"/>
      <c r="RE187" s="33"/>
      <c r="RF187" s="33"/>
      <c r="RG187" s="33"/>
      <c r="RH187" s="33"/>
      <c r="RI187" s="33"/>
      <c r="RJ187" s="33"/>
      <c r="RK187" s="33"/>
      <c r="RL187" s="33"/>
      <c r="RM187" s="33"/>
      <c r="RN187" s="33"/>
      <c r="RO187" s="33"/>
      <c r="RP187" s="33"/>
      <c r="RQ187" s="33"/>
      <c r="RR187" s="33"/>
      <c r="RS187" s="33"/>
      <c r="RT187" s="33"/>
      <c r="RU187" s="33"/>
      <c r="RV187" s="33"/>
      <c r="RW187" s="33"/>
      <c r="RX187" s="33"/>
      <c r="RY187" s="33"/>
      <c r="RZ187" s="33"/>
      <c r="SA187" s="33"/>
      <c r="SB187" s="33"/>
      <c r="SC187" s="33"/>
      <c r="SD187" s="33"/>
      <c r="SE187" s="33"/>
      <c r="SF187" s="33"/>
      <c r="SG187" s="33"/>
      <c r="SH187" s="33"/>
      <c r="SI187" s="33"/>
      <c r="SJ187" s="33"/>
      <c r="SK187" s="33"/>
      <c r="SL187" s="33"/>
      <c r="SM187" s="33"/>
      <c r="SN187" s="33"/>
      <c r="SO187" s="33"/>
      <c r="SP187" s="33"/>
      <c r="SQ187" s="33"/>
      <c r="SR187" s="33"/>
      <c r="SS187" s="33"/>
      <c r="ST187" s="33"/>
      <c r="SU187" s="33"/>
      <c r="SV187" s="33"/>
      <c r="SW187" s="33"/>
      <c r="SX187" s="33"/>
      <c r="SY187" s="33"/>
      <c r="SZ187" s="33"/>
      <c r="TA187" s="33"/>
      <c r="TB187" s="33"/>
      <c r="TC187" s="33"/>
      <c r="TD187" s="33"/>
      <c r="TE187" s="33"/>
      <c r="TF187" s="33"/>
      <c r="TG187" s="33"/>
      <c r="TH187" s="33"/>
      <c r="TI187" s="33"/>
      <c r="TJ187" s="33"/>
      <c r="TK187" s="33"/>
      <c r="TL187" s="33"/>
      <c r="TM187" s="33"/>
      <c r="TN187" s="33"/>
      <c r="TO187" s="33"/>
      <c r="TP187" s="33"/>
      <c r="TQ187" s="33"/>
      <c r="TR187" s="33"/>
      <c r="TS187" s="33"/>
      <c r="TT187" s="33"/>
      <c r="TU187" s="33"/>
      <c r="TV187" s="33"/>
      <c r="TW187" s="33"/>
      <c r="TX187" s="33"/>
      <c r="TY187" s="33"/>
      <c r="TZ187" s="33"/>
      <c r="UA187" s="33"/>
      <c r="UB187" s="33"/>
      <c r="UC187" s="33"/>
      <c r="UD187" s="33"/>
      <c r="UE187" s="33"/>
      <c r="UF187" s="33"/>
      <c r="UG187" s="33"/>
      <c r="UH187" s="33"/>
      <c r="UI187" s="33"/>
      <c r="UJ187" s="33"/>
      <c r="UK187" s="33"/>
      <c r="UL187" s="33"/>
      <c r="UM187" s="33"/>
      <c r="UN187" s="33"/>
      <c r="UO187" s="33"/>
      <c r="UP187" s="33"/>
      <c r="UQ187" s="33"/>
      <c r="UR187" s="33"/>
      <c r="US187" s="33"/>
      <c r="UT187" s="33"/>
      <c r="UU187" s="33"/>
      <c r="UV187" s="33"/>
      <c r="UW187" s="33"/>
      <c r="UX187" s="33"/>
      <c r="UY187" s="33"/>
      <c r="UZ187" s="33"/>
      <c r="VA187" s="33"/>
      <c r="VB187" s="33"/>
      <c r="VC187" s="33"/>
      <c r="VD187" s="33"/>
      <c r="VE187" s="33"/>
      <c r="VF187" s="33"/>
      <c r="VG187" s="33"/>
      <c r="VH187" s="33"/>
      <c r="VI187" s="33"/>
      <c r="VJ187" s="33"/>
      <c r="VK187" s="33"/>
      <c r="VL187" s="33"/>
      <c r="VM187" s="33"/>
      <c r="VN187" s="33"/>
      <c r="VO187" s="33"/>
      <c r="VP187" s="33"/>
      <c r="VQ187" s="33"/>
      <c r="VR187" s="33"/>
      <c r="VS187" s="33"/>
      <c r="VT187" s="33"/>
      <c r="VU187" s="33"/>
      <c r="VV187" s="33"/>
      <c r="VW187" s="33"/>
      <c r="VX187" s="33"/>
      <c r="VY187" s="33"/>
      <c r="VZ187" s="33"/>
      <c r="WA187" s="33"/>
      <c r="WB187" s="33"/>
      <c r="WC187" s="33"/>
      <c r="WD187" s="33"/>
      <c r="WE187" s="33"/>
      <c r="WF187" s="33"/>
      <c r="WG187" s="33"/>
      <c r="WH187" s="33"/>
      <c r="WI187" s="33"/>
      <c r="WJ187" s="33"/>
      <c r="WK187" s="33"/>
      <c r="WL187" s="33"/>
      <c r="WM187" s="33"/>
      <c r="WN187" s="33"/>
      <c r="WO187" s="33"/>
      <c r="WP187" s="33"/>
      <c r="WQ187" s="33"/>
      <c r="WR187" s="33"/>
      <c r="WS187" s="33"/>
      <c r="WT187" s="33"/>
      <c r="WU187" s="33"/>
      <c r="WV187" s="33"/>
      <c r="WW187" s="33"/>
      <c r="WX187" s="33"/>
      <c r="WY187" s="33"/>
      <c r="WZ187" s="33"/>
      <c r="XA187" s="33"/>
      <c r="XB187" s="33"/>
      <c r="XC187" s="33"/>
      <c r="XD187" s="33"/>
      <c r="XE187" s="33"/>
      <c r="XF187" s="33"/>
      <c r="XG187" s="33"/>
    </row>
    <row r="188" spans="1:631" s="10" customFormat="1" x14ac:dyDescent="0.25">
      <c r="A188" s="102" t="s">
        <v>4</v>
      </c>
      <c r="B188" s="102" t="s">
        <v>261</v>
      </c>
      <c r="C188" s="103" t="s">
        <v>134</v>
      </c>
      <c r="D188" s="148">
        <v>43146</v>
      </c>
      <c r="E188" s="94">
        <v>300</v>
      </c>
      <c r="F188" s="92">
        <v>14</v>
      </c>
      <c r="G188" s="92">
        <v>12</v>
      </c>
      <c r="H188" s="92">
        <v>10</v>
      </c>
      <c r="I188" s="92">
        <f t="shared" si="9"/>
        <v>12</v>
      </c>
      <c r="J188" s="93">
        <f t="shared" si="7"/>
        <v>3600</v>
      </c>
      <c r="K188" s="70">
        <v>30</v>
      </c>
      <c r="L188" s="35">
        <v>20</v>
      </c>
      <c r="M188" s="35">
        <v>10</v>
      </c>
      <c r="N188" s="35">
        <v>40</v>
      </c>
      <c r="O188" s="35">
        <v>0</v>
      </c>
      <c r="P188" s="70">
        <v>10</v>
      </c>
      <c r="Q188" s="35">
        <v>0</v>
      </c>
      <c r="R188" s="35">
        <v>90</v>
      </c>
      <c r="S188" s="35">
        <v>0</v>
      </c>
      <c r="T188" s="80">
        <v>10</v>
      </c>
      <c r="U188" s="77">
        <v>0</v>
      </c>
      <c r="V188" s="77">
        <v>0</v>
      </c>
      <c r="W188" s="81">
        <v>80</v>
      </c>
      <c r="X188" s="50">
        <v>6</v>
      </c>
      <c r="Y188" s="65" t="s">
        <v>264</v>
      </c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33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  <c r="HU188" s="33"/>
      <c r="HV188" s="33"/>
      <c r="HW188" s="33"/>
      <c r="HX188" s="33"/>
      <c r="HY188" s="33"/>
      <c r="HZ188" s="33"/>
      <c r="IA188" s="33"/>
      <c r="IB188" s="33"/>
      <c r="IC188" s="33"/>
      <c r="ID188" s="33"/>
      <c r="IE188" s="33"/>
      <c r="IF188" s="33"/>
      <c r="IG188" s="33"/>
      <c r="IH188" s="33"/>
      <c r="II188" s="33"/>
      <c r="IJ188" s="33"/>
      <c r="IK188" s="33"/>
      <c r="IL188" s="33"/>
      <c r="IM188" s="33"/>
      <c r="IN188" s="33"/>
      <c r="IO188" s="33"/>
      <c r="IP188" s="33"/>
      <c r="IQ188" s="33"/>
      <c r="IR188" s="33"/>
      <c r="IS188" s="33"/>
      <c r="IT188" s="33"/>
      <c r="IU188" s="33"/>
      <c r="IV188" s="33"/>
      <c r="IW188" s="33"/>
      <c r="IX188" s="33"/>
      <c r="IY188" s="33"/>
      <c r="IZ188" s="33"/>
      <c r="JA188" s="33"/>
      <c r="JB188" s="33"/>
      <c r="JC188" s="33"/>
      <c r="JD188" s="33"/>
      <c r="JE188" s="33"/>
      <c r="JF188" s="33"/>
      <c r="JG188" s="33"/>
      <c r="JH188" s="33"/>
      <c r="JI188" s="33"/>
      <c r="JJ188" s="33"/>
      <c r="JK188" s="33"/>
      <c r="JL188" s="33"/>
      <c r="JM188" s="33"/>
      <c r="JN188" s="33"/>
      <c r="JO188" s="33"/>
      <c r="JP188" s="33"/>
      <c r="JQ188" s="33"/>
      <c r="JR188" s="33"/>
      <c r="JS188" s="33"/>
      <c r="JT188" s="33"/>
      <c r="JU188" s="33"/>
      <c r="JV188" s="33"/>
      <c r="JW188" s="33"/>
      <c r="JX188" s="33"/>
      <c r="JY188" s="33"/>
      <c r="JZ188" s="33"/>
      <c r="KA188" s="33"/>
      <c r="KB188" s="33"/>
      <c r="KC188" s="33"/>
      <c r="KD188" s="33"/>
      <c r="KE188" s="33"/>
      <c r="KF188" s="33"/>
      <c r="KG188" s="33"/>
      <c r="KH188" s="33"/>
      <c r="KI188" s="33"/>
      <c r="KJ188" s="33"/>
      <c r="KK188" s="33"/>
      <c r="KL188" s="33"/>
      <c r="KM188" s="33"/>
      <c r="KN188" s="33"/>
      <c r="KO188" s="33"/>
      <c r="KP188" s="33"/>
      <c r="KQ188" s="33"/>
      <c r="KR188" s="33"/>
      <c r="KS188" s="33"/>
      <c r="KT188" s="33"/>
      <c r="KU188" s="33"/>
      <c r="KV188" s="33"/>
      <c r="KW188" s="33"/>
      <c r="KX188" s="33"/>
      <c r="KY188" s="33"/>
      <c r="KZ188" s="33"/>
      <c r="LA188" s="33"/>
      <c r="LB188" s="33"/>
      <c r="LC188" s="33"/>
      <c r="LD188" s="33"/>
      <c r="LE188" s="33"/>
      <c r="LF188" s="33"/>
      <c r="LG188" s="33"/>
      <c r="LH188" s="33"/>
      <c r="LI188" s="33"/>
      <c r="LJ188" s="33"/>
      <c r="LK188" s="33"/>
      <c r="LL188" s="33"/>
      <c r="LM188" s="33"/>
      <c r="LN188" s="33"/>
      <c r="LO188" s="33"/>
      <c r="LP188" s="33"/>
      <c r="LQ188" s="33"/>
      <c r="LR188" s="33"/>
      <c r="LS188" s="33"/>
      <c r="LT188" s="33"/>
      <c r="LU188" s="33"/>
      <c r="LV188" s="33"/>
      <c r="LW188" s="33"/>
      <c r="LX188" s="33"/>
      <c r="LY188" s="33"/>
      <c r="LZ188" s="33"/>
      <c r="MA188" s="33"/>
      <c r="MB188" s="33"/>
      <c r="MC188" s="33"/>
      <c r="MD188" s="33"/>
      <c r="ME188" s="33"/>
      <c r="MF188" s="33"/>
      <c r="MG188" s="33"/>
      <c r="MH188" s="33"/>
      <c r="MI188" s="33"/>
      <c r="MJ188" s="33"/>
      <c r="MK188" s="33"/>
      <c r="ML188" s="33"/>
      <c r="MM188" s="33"/>
      <c r="MN188" s="33"/>
      <c r="MO188" s="33"/>
      <c r="MP188" s="33"/>
      <c r="MQ188" s="33"/>
      <c r="MR188" s="33"/>
      <c r="MS188" s="33"/>
      <c r="MT188" s="33"/>
      <c r="MU188" s="33"/>
      <c r="MV188" s="33"/>
      <c r="MW188" s="33"/>
      <c r="MX188" s="33"/>
      <c r="MY188" s="33"/>
      <c r="MZ188" s="33"/>
      <c r="NA188" s="33"/>
      <c r="NB188" s="33"/>
      <c r="NC188" s="33"/>
      <c r="ND188" s="33"/>
      <c r="NE188" s="33"/>
      <c r="NF188" s="33"/>
      <c r="NG188" s="33"/>
      <c r="NH188" s="33"/>
      <c r="NI188" s="33"/>
      <c r="NJ188" s="33"/>
      <c r="NK188" s="33"/>
      <c r="NL188" s="33"/>
      <c r="NM188" s="33"/>
      <c r="NN188" s="33"/>
      <c r="NO188" s="33"/>
      <c r="NP188" s="33"/>
      <c r="NQ188" s="33"/>
      <c r="NR188" s="33"/>
      <c r="NS188" s="33"/>
      <c r="NT188" s="33"/>
      <c r="NU188" s="33"/>
      <c r="NV188" s="33"/>
      <c r="NW188" s="33"/>
      <c r="NX188" s="33"/>
      <c r="NY188" s="33"/>
      <c r="NZ188" s="33"/>
      <c r="OA188" s="33"/>
      <c r="OB188" s="33"/>
      <c r="OC188" s="33"/>
      <c r="OD188" s="33"/>
      <c r="OE188" s="33"/>
      <c r="OF188" s="33"/>
      <c r="OG188" s="33"/>
      <c r="OH188" s="33"/>
      <c r="OI188" s="33"/>
      <c r="OJ188" s="33"/>
      <c r="OK188" s="33"/>
      <c r="OL188" s="33"/>
      <c r="OM188" s="33"/>
      <c r="ON188" s="33"/>
      <c r="OO188" s="33"/>
      <c r="OP188" s="33"/>
      <c r="OQ188" s="33"/>
      <c r="OR188" s="33"/>
      <c r="OS188" s="33"/>
      <c r="OT188" s="33"/>
      <c r="OU188" s="33"/>
      <c r="OV188" s="33"/>
      <c r="OW188" s="33"/>
      <c r="OX188" s="33"/>
      <c r="OY188" s="33"/>
      <c r="OZ188" s="33"/>
      <c r="PA188" s="33"/>
      <c r="PB188" s="33"/>
      <c r="PC188" s="33"/>
      <c r="PD188" s="33"/>
      <c r="PE188" s="33"/>
      <c r="PF188" s="33"/>
      <c r="PG188" s="33"/>
      <c r="PH188" s="33"/>
      <c r="PI188" s="33"/>
      <c r="PJ188" s="33"/>
      <c r="PK188" s="33"/>
      <c r="PL188" s="33"/>
      <c r="PM188" s="33"/>
      <c r="PN188" s="33"/>
      <c r="PO188" s="33"/>
      <c r="PP188" s="33"/>
      <c r="PQ188" s="33"/>
      <c r="PR188" s="33"/>
      <c r="PS188" s="33"/>
      <c r="PT188" s="33"/>
      <c r="PU188" s="33"/>
      <c r="PV188" s="33"/>
      <c r="PW188" s="33"/>
      <c r="PX188" s="33"/>
      <c r="PY188" s="33"/>
      <c r="PZ188" s="33"/>
      <c r="QA188" s="33"/>
      <c r="QB188" s="33"/>
      <c r="QC188" s="33"/>
      <c r="QD188" s="33"/>
      <c r="QE188" s="33"/>
      <c r="QF188" s="33"/>
      <c r="QG188" s="33"/>
      <c r="QH188" s="33"/>
      <c r="QI188" s="33"/>
      <c r="QJ188" s="33"/>
      <c r="QK188" s="33"/>
      <c r="QL188" s="33"/>
      <c r="QM188" s="33"/>
      <c r="QN188" s="33"/>
      <c r="QO188" s="33"/>
      <c r="QP188" s="33"/>
      <c r="QQ188" s="33"/>
      <c r="QR188" s="33"/>
      <c r="QS188" s="33"/>
      <c r="QT188" s="33"/>
      <c r="QU188" s="33"/>
      <c r="QV188" s="33"/>
      <c r="QW188" s="33"/>
      <c r="QX188" s="33"/>
      <c r="QY188" s="33"/>
      <c r="QZ188" s="33"/>
      <c r="RA188" s="33"/>
      <c r="RB188" s="33"/>
      <c r="RC188" s="33"/>
      <c r="RD188" s="33"/>
      <c r="RE188" s="33"/>
      <c r="RF188" s="33"/>
      <c r="RG188" s="33"/>
      <c r="RH188" s="33"/>
      <c r="RI188" s="33"/>
      <c r="RJ188" s="33"/>
      <c r="RK188" s="33"/>
      <c r="RL188" s="33"/>
      <c r="RM188" s="33"/>
      <c r="RN188" s="33"/>
      <c r="RO188" s="33"/>
      <c r="RP188" s="33"/>
      <c r="RQ188" s="33"/>
      <c r="RR188" s="33"/>
      <c r="RS188" s="33"/>
      <c r="RT188" s="33"/>
      <c r="RU188" s="33"/>
      <c r="RV188" s="33"/>
      <c r="RW188" s="33"/>
      <c r="RX188" s="33"/>
      <c r="RY188" s="33"/>
      <c r="RZ188" s="33"/>
      <c r="SA188" s="33"/>
      <c r="SB188" s="33"/>
      <c r="SC188" s="33"/>
      <c r="SD188" s="33"/>
      <c r="SE188" s="33"/>
      <c r="SF188" s="33"/>
      <c r="SG188" s="33"/>
      <c r="SH188" s="33"/>
      <c r="SI188" s="33"/>
      <c r="SJ188" s="33"/>
      <c r="SK188" s="33"/>
      <c r="SL188" s="33"/>
      <c r="SM188" s="33"/>
      <c r="SN188" s="33"/>
      <c r="SO188" s="33"/>
      <c r="SP188" s="33"/>
      <c r="SQ188" s="33"/>
      <c r="SR188" s="33"/>
      <c r="SS188" s="33"/>
      <c r="ST188" s="33"/>
      <c r="SU188" s="33"/>
      <c r="SV188" s="33"/>
      <c r="SW188" s="33"/>
      <c r="SX188" s="33"/>
      <c r="SY188" s="33"/>
      <c r="SZ188" s="33"/>
      <c r="TA188" s="33"/>
      <c r="TB188" s="33"/>
      <c r="TC188" s="33"/>
      <c r="TD188" s="33"/>
      <c r="TE188" s="33"/>
      <c r="TF188" s="33"/>
      <c r="TG188" s="33"/>
      <c r="TH188" s="33"/>
      <c r="TI188" s="33"/>
      <c r="TJ188" s="33"/>
      <c r="TK188" s="33"/>
      <c r="TL188" s="33"/>
      <c r="TM188" s="33"/>
      <c r="TN188" s="33"/>
      <c r="TO188" s="33"/>
      <c r="TP188" s="33"/>
      <c r="TQ188" s="33"/>
      <c r="TR188" s="33"/>
      <c r="TS188" s="33"/>
      <c r="TT188" s="33"/>
      <c r="TU188" s="33"/>
      <c r="TV188" s="33"/>
      <c r="TW188" s="33"/>
      <c r="TX188" s="33"/>
      <c r="TY188" s="33"/>
      <c r="TZ188" s="33"/>
      <c r="UA188" s="33"/>
      <c r="UB188" s="33"/>
      <c r="UC188" s="33"/>
      <c r="UD188" s="33"/>
      <c r="UE188" s="33"/>
      <c r="UF188" s="33"/>
      <c r="UG188" s="33"/>
      <c r="UH188" s="33"/>
      <c r="UI188" s="33"/>
      <c r="UJ188" s="33"/>
      <c r="UK188" s="33"/>
      <c r="UL188" s="33"/>
      <c r="UM188" s="33"/>
      <c r="UN188" s="33"/>
      <c r="UO188" s="33"/>
      <c r="UP188" s="33"/>
      <c r="UQ188" s="33"/>
      <c r="UR188" s="33"/>
      <c r="US188" s="33"/>
      <c r="UT188" s="33"/>
      <c r="UU188" s="33"/>
      <c r="UV188" s="33"/>
      <c r="UW188" s="33"/>
      <c r="UX188" s="33"/>
      <c r="UY188" s="33"/>
      <c r="UZ188" s="33"/>
      <c r="VA188" s="33"/>
      <c r="VB188" s="33"/>
      <c r="VC188" s="33"/>
      <c r="VD188" s="33"/>
      <c r="VE188" s="33"/>
      <c r="VF188" s="33"/>
      <c r="VG188" s="33"/>
      <c r="VH188" s="33"/>
      <c r="VI188" s="33"/>
      <c r="VJ188" s="33"/>
      <c r="VK188" s="33"/>
      <c r="VL188" s="33"/>
      <c r="VM188" s="33"/>
      <c r="VN188" s="33"/>
      <c r="VO188" s="33"/>
      <c r="VP188" s="33"/>
      <c r="VQ188" s="33"/>
      <c r="VR188" s="33"/>
      <c r="VS188" s="33"/>
      <c r="VT188" s="33"/>
      <c r="VU188" s="33"/>
      <c r="VV188" s="33"/>
      <c r="VW188" s="33"/>
      <c r="VX188" s="33"/>
      <c r="VY188" s="33"/>
      <c r="VZ188" s="33"/>
      <c r="WA188" s="33"/>
      <c r="WB188" s="33"/>
      <c r="WC188" s="33"/>
      <c r="WD188" s="33"/>
      <c r="WE188" s="33"/>
      <c r="WF188" s="33"/>
      <c r="WG188" s="33"/>
      <c r="WH188" s="33"/>
      <c r="WI188" s="33"/>
      <c r="WJ188" s="33"/>
      <c r="WK188" s="33"/>
      <c r="WL188" s="33"/>
      <c r="WM188" s="33"/>
      <c r="WN188" s="33"/>
      <c r="WO188" s="33"/>
      <c r="WP188" s="33"/>
      <c r="WQ188" s="33"/>
      <c r="WR188" s="33"/>
      <c r="WS188" s="33"/>
      <c r="WT188" s="33"/>
      <c r="WU188" s="33"/>
      <c r="WV188" s="33"/>
      <c r="WW188" s="33"/>
      <c r="WX188" s="33"/>
      <c r="WY188" s="33"/>
      <c r="WZ188" s="33"/>
      <c r="XA188" s="33"/>
      <c r="XB188" s="33"/>
      <c r="XC188" s="33"/>
      <c r="XD188" s="33"/>
      <c r="XE188" s="33"/>
      <c r="XF188" s="33"/>
      <c r="XG188" s="33"/>
    </row>
    <row r="189" spans="1:631" s="10" customFormat="1" x14ac:dyDescent="0.25">
      <c r="A189" s="102" t="s">
        <v>4</v>
      </c>
      <c r="B189" s="102" t="s">
        <v>261</v>
      </c>
      <c r="C189" s="103" t="s">
        <v>127</v>
      </c>
      <c r="D189" s="148">
        <v>43059</v>
      </c>
      <c r="E189" s="94">
        <v>300</v>
      </c>
      <c r="F189" s="92">
        <v>16.3</v>
      </c>
      <c r="G189" s="92">
        <v>8.6999999999999993</v>
      </c>
      <c r="H189" s="92">
        <v>14</v>
      </c>
      <c r="I189" s="92">
        <f t="shared" si="9"/>
        <v>13</v>
      </c>
      <c r="J189" s="93">
        <f t="shared" si="7"/>
        <v>3900</v>
      </c>
      <c r="K189" s="70">
        <v>10</v>
      </c>
      <c r="L189" s="35">
        <v>50</v>
      </c>
      <c r="M189" s="35">
        <v>30</v>
      </c>
      <c r="N189" s="35">
        <v>10</v>
      </c>
      <c r="O189" s="35">
        <v>0</v>
      </c>
      <c r="P189" s="70">
        <v>40</v>
      </c>
      <c r="Q189" s="35">
        <v>0</v>
      </c>
      <c r="R189" s="35">
        <v>60</v>
      </c>
      <c r="S189" s="35">
        <v>0</v>
      </c>
      <c r="T189" s="80">
        <v>10</v>
      </c>
      <c r="U189" s="77">
        <v>0</v>
      </c>
      <c r="V189" s="77">
        <v>0</v>
      </c>
      <c r="W189" s="81">
        <v>90</v>
      </c>
      <c r="X189" s="50">
        <v>6</v>
      </c>
      <c r="Y189" s="65" t="s">
        <v>264</v>
      </c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  <c r="FT189" s="33"/>
      <c r="FU189" s="33"/>
      <c r="FV189" s="33"/>
      <c r="FW189" s="33"/>
      <c r="FX189" s="33"/>
      <c r="FY189" s="33"/>
      <c r="FZ189" s="33"/>
      <c r="GA189" s="33"/>
      <c r="GB189" s="33"/>
      <c r="GC189" s="33"/>
      <c r="GD189" s="33"/>
      <c r="GE189" s="33"/>
      <c r="GF189" s="33"/>
      <c r="GG189" s="33"/>
      <c r="GH189" s="33"/>
      <c r="GI189" s="33"/>
      <c r="GJ189" s="33"/>
      <c r="GK189" s="33"/>
      <c r="GL189" s="33"/>
      <c r="GM189" s="33"/>
      <c r="GN189" s="33"/>
      <c r="GO189" s="33"/>
      <c r="GP189" s="33"/>
      <c r="GQ189" s="33"/>
      <c r="GR189" s="33"/>
      <c r="GS189" s="33"/>
      <c r="GT189" s="33"/>
      <c r="GU189" s="33"/>
      <c r="GV189" s="33"/>
      <c r="GW189" s="33"/>
      <c r="GX189" s="33"/>
      <c r="GY189" s="33"/>
      <c r="GZ189" s="33"/>
      <c r="HA189" s="33"/>
      <c r="HB189" s="33"/>
      <c r="HC189" s="33"/>
      <c r="HD189" s="33"/>
      <c r="HE189" s="33"/>
      <c r="HF189" s="33"/>
      <c r="HG189" s="33"/>
      <c r="HH189" s="33"/>
      <c r="HI189" s="33"/>
      <c r="HJ189" s="33"/>
      <c r="HK189" s="33"/>
      <c r="HL189" s="33"/>
      <c r="HM189" s="33"/>
      <c r="HN189" s="33"/>
      <c r="HO189" s="33"/>
      <c r="HP189" s="33"/>
      <c r="HQ189" s="33"/>
      <c r="HR189" s="33"/>
      <c r="HS189" s="33"/>
      <c r="HT189" s="33"/>
      <c r="HU189" s="33"/>
      <c r="HV189" s="33"/>
      <c r="HW189" s="33"/>
      <c r="HX189" s="33"/>
      <c r="HY189" s="33"/>
      <c r="HZ189" s="33"/>
      <c r="IA189" s="33"/>
      <c r="IB189" s="33"/>
      <c r="IC189" s="33"/>
      <c r="ID189" s="33"/>
      <c r="IE189" s="33"/>
      <c r="IF189" s="33"/>
      <c r="IG189" s="33"/>
      <c r="IH189" s="33"/>
      <c r="II189" s="33"/>
      <c r="IJ189" s="33"/>
      <c r="IK189" s="33"/>
      <c r="IL189" s="33"/>
      <c r="IM189" s="33"/>
      <c r="IN189" s="33"/>
      <c r="IO189" s="33"/>
      <c r="IP189" s="33"/>
      <c r="IQ189" s="33"/>
      <c r="IR189" s="33"/>
      <c r="IS189" s="33"/>
      <c r="IT189" s="33"/>
      <c r="IU189" s="33"/>
      <c r="IV189" s="33"/>
      <c r="IW189" s="33"/>
      <c r="IX189" s="33"/>
      <c r="IY189" s="33"/>
      <c r="IZ189" s="33"/>
      <c r="JA189" s="33"/>
      <c r="JB189" s="33"/>
      <c r="JC189" s="33"/>
      <c r="JD189" s="33"/>
      <c r="JE189" s="33"/>
      <c r="JF189" s="33"/>
      <c r="JG189" s="33"/>
      <c r="JH189" s="33"/>
      <c r="JI189" s="33"/>
      <c r="JJ189" s="33"/>
      <c r="JK189" s="33"/>
      <c r="JL189" s="33"/>
      <c r="JM189" s="33"/>
      <c r="JN189" s="33"/>
      <c r="JO189" s="33"/>
      <c r="JP189" s="33"/>
      <c r="JQ189" s="33"/>
      <c r="JR189" s="33"/>
      <c r="JS189" s="33"/>
      <c r="JT189" s="33"/>
      <c r="JU189" s="33"/>
      <c r="JV189" s="33"/>
      <c r="JW189" s="33"/>
      <c r="JX189" s="33"/>
      <c r="JY189" s="33"/>
      <c r="JZ189" s="33"/>
      <c r="KA189" s="33"/>
      <c r="KB189" s="33"/>
      <c r="KC189" s="33"/>
      <c r="KD189" s="33"/>
      <c r="KE189" s="33"/>
      <c r="KF189" s="33"/>
      <c r="KG189" s="33"/>
      <c r="KH189" s="33"/>
      <c r="KI189" s="33"/>
      <c r="KJ189" s="33"/>
      <c r="KK189" s="33"/>
      <c r="KL189" s="33"/>
      <c r="KM189" s="33"/>
      <c r="KN189" s="33"/>
      <c r="KO189" s="33"/>
      <c r="KP189" s="33"/>
      <c r="KQ189" s="33"/>
      <c r="KR189" s="33"/>
      <c r="KS189" s="33"/>
      <c r="KT189" s="33"/>
      <c r="KU189" s="33"/>
      <c r="KV189" s="33"/>
      <c r="KW189" s="33"/>
      <c r="KX189" s="33"/>
      <c r="KY189" s="33"/>
      <c r="KZ189" s="33"/>
      <c r="LA189" s="33"/>
      <c r="LB189" s="33"/>
      <c r="LC189" s="33"/>
      <c r="LD189" s="33"/>
      <c r="LE189" s="33"/>
      <c r="LF189" s="33"/>
      <c r="LG189" s="33"/>
      <c r="LH189" s="33"/>
      <c r="LI189" s="33"/>
      <c r="LJ189" s="33"/>
      <c r="LK189" s="33"/>
      <c r="LL189" s="33"/>
      <c r="LM189" s="33"/>
      <c r="LN189" s="33"/>
      <c r="LO189" s="33"/>
      <c r="LP189" s="33"/>
      <c r="LQ189" s="33"/>
      <c r="LR189" s="33"/>
      <c r="LS189" s="33"/>
      <c r="LT189" s="33"/>
      <c r="LU189" s="33"/>
      <c r="LV189" s="33"/>
      <c r="LW189" s="33"/>
      <c r="LX189" s="33"/>
      <c r="LY189" s="33"/>
      <c r="LZ189" s="33"/>
      <c r="MA189" s="33"/>
      <c r="MB189" s="33"/>
      <c r="MC189" s="33"/>
      <c r="MD189" s="33"/>
      <c r="ME189" s="33"/>
      <c r="MF189" s="33"/>
      <c r="MG189" s="33"/>
      <c r="MH189" s="33"/>
      <c r="MI189" s="33"/>
      <c r="MJ189" s="33"/>
      <c r="MK189" s="33"/>
      <c r="ML189" s="33"/>
      <c r="MM189" s="33"/>
      <c r="MN189" s="33"/>
      <c r="MO189" s="33"/>
      <c r="MP189" s="33"/>
      <c r="MQ189" s="33"/>
      <c r="MR189" s="33"/>
      <c r="MS189" s="33"/>
      <c r="MT189" s="33"/>
      <c r="MU189" s="33"/>
      <c r="MV189" s="33"/>
      <c r="MW189" s="33"/>
      <c r="MX189" s="33"/>
      <c r="MY189" s="33"/>
      <c r="MZ189" s="33"/>
      <c r="NA189" s="33"/>
      <c r="NB189" s="33"/>
      <c r="NC189" s="33"/>
      <c r="ND189" s="33"/>
      <c r="NE189" s="33"/>
      <c r="NF189" s="33"/>
      <c r="NG189" s="33"/>
      <c r="NH189" s="33"/>
      <c r="NI189" s="33"/>
      <c r="NJ189" s="33"/>
      <c r="NK189" s="33"/>
      <c r="NL189" s="33"/>
      <c r="NM189" s="33"/>
      <c r="NN189" s="33"/>
      <c r="NO189" s="33"/>
      <c r="NP189" s="33"/>
      <c r="NQ189" s="33"/>
      <c r="NR189" s="33"/>
      <c r="NS189" s="33"/>
      <c r="NT189" s="33"/>
      <c r="NU189" s="33"/>
      <c r="NV189" s="33"/>
      <c r="NW189" s="33"/>
      <c r="NX189" s="33"/>
      <c r="NY189" s="33"/>
      <c r="NZ189" s="33"/>
      <c r="OA189" s="33"/>
      <c r="OB189" s="33"/>
      <c r="OC189" s="33"/>
      <c r="OD189" s="33"/>
      <c r="OE189" s="33"/>
      <c r="OF189" s="33"/>
      <c r="OG189" s="33"/>
      <c r="OH189" s="33"/>
      <c r="OI189" s="33"/>
      <c r="OJ189" s="33"/>
      <c r="OK189" s="33"/>
      <c r="OL189" s="33"/>
      <c r="OM189" s="33"/>
      <c r="ON189" s="33"/>
      <c r="OO189" s="33"/>
      <c r="OP189" s="33"/>
      <c r="OQ189" s="33"/>
      <c r="OR189" s="33"/>
      <c r="OS189" s="33"/>
      <c r="OT189" s="33"/>
      <c r="OU189" s="33"/>
      <c r="OV189" s="33"/>
      <c r="OW189" s="33"/>
      <c r="OX189" s="33"/>
      <c r="OY189" s="33"/>
      <c r="OZ189" s="33"/>
      <c r="PA189" s="33"/>
      <c r="PB189" s="33"/>
      <c r="PC189" s="33"/>
      <c r="PD189" s="33"/>
      <c r="PE189" s="33"/>
      <c r="PF189" s="33"/>
      <c r="PG189" s="33"/>
      <c r="PH189" s="33"/>
      <c r="PI189" s="33"/>
      <c r="PJ189" s="33"/>
      <c r="PK189" s="33"/>
      <c r="PL189" s="33"/>
      <c r="PM189" s="33"/>
      <c r="PN189" s="33"/>
      <c r="PO189" s="33"/>
      <c r="PP189" s="33"/>
      <c r="PQ189" s="33"/>
      <c r="PR189" s="33"/>
      <c r="PS189" s="33"/>
      <c r="PT189" s="33"/>
      <c r="PU189" s="33"/>
      <c r="PV189" s="33"/>
      <c r="PW189" s="33"/>
      <c r="PX189" s="33"/>
      <c r="PY189" s="33"/>
      <c r="PZ189" s="33"/>
      <c r="QA189" s="33"/>
      <c r="QB189" s="33"/>
      <c r="QC189" s="33"/>
      <c r="QD189" s="33"/>
      <c r="QE189" s="33"/>
      <c r="QF189" s="33"/>
      <c r="QG189" s="33"/>
      <c r="QH189" s="33"/>
      <c r="QI189" s="33"/>
      <c r="QJ189" s="33"/>
      <c r="QK189" s="33"/>
      <c r="QL189" s="33"/>
      <c r="QM189" s="33"/>
      <c r="QN189" s="33"/>
      <c r="QO189" s="33"/>
      <c r="QP189" s="33"/>
      <c r="QQ189" s="33"/>
      <c r="QR189" s="33"/>
      <c r="QS189" s="33"/>
      <c r="QT189" s="33"/>
      <c r="QU189" s="33"/>
      <c r="QV189" s="33"/>
      <c r="QW189" s="33"/>
      <c r="QX189" s="33"/>
      <c r="QY189" s="33"/>
      <c r="QZ189" s="33"/>
      <c r="RA189" s="33"/>
      <c r="RB189" s="33"/>
      <c r="RC189" s="33"/>
      <c r="RD189" s="33"/>
      <c r="RE189" s="33"/>
      <c r="RF189" s="33"/>
      <c r="RG189" s="33"/>
      <c r="RH189" s="33"/>
      <c r="RI189" s="33"/>
      <c r="RJ189" s="33"/>
      <c r="RK189" s="33"/>
      <c r="RL189" s="33"/>
      <c r="RM189" s="33"/>
      <c r="RN189" s="33"/>
      <c r="RO189" s="33"/>
      <c r="RP189" s="33"/>
      <c r="RQ189" s="33"/>
      <c r="RR189" s="33"/>
      <c r="RS189" s="33"/>
      <c r="RT189" s="33"/>
      <c r="RU189" s="33"/>
      <c r="RV189" s="33"/>
      <c r="RW189" s="33"/>
      <c r="RX189" s="33"/>
      <c r="RY189" s="33"/>
      <c r="RZ189" s="33"/>
      <c r="SA189" s="33"/>
      <c r="SB189" s="33"/>
      <c r="SC189" s="33"/>
      <c r="SD189" s="33"/>
      <c r="SE189" s="33"/>
      <c r="SF189" s="33"/>
      <c r="SG189" s="33"/>
      <c r="SH189" s="33"/>
      <c r="SI189" s="33"/>
      <c r="SJ189" s="33"/>
      <c r="SK189" s="33"/>
      <c r="SL189" s="33"/>
      <c r="SM189" s="33"/>
      <c r="SN189" s="33"/>
      <c r="SO189" s="33"/>
      <c r="SP189" s="33"/>
      <c r="SQ189" s="33"/>
      <c r="SR189" s="33"/>
      <c r="SS189" s="33"/>
      <c r="ST189" s="33"/>
      <c r="SU189" s="33"/>
      <c r="SV189" s="33"/>
      <c r="SW189" s="33"/>
      <c r="SX189" s="33"/>
      <c r="SY189" s="33"/>
      <c r="SZ189" s="33"/>
      <c r="TA189" s="33"/>
      <c r="TB189" s="33"/>
      <c r="TC189" s="33"/>
      <c r="TD189" s="33"/>
      <c r="TE189" s="33"/>
      <c r="TF189" s="33"/>
      <c r="TG189" s="33"/>
      <c r="TH189" s="33"/>
      <c r="TI189" s="33"/>
      <c r="TJ189" s="33"/>
      <c r="TK189" s="33"/>
      <c r="TL189" s="33"/>
      <c r="TM189" s="33"/>
      <c r="TN189" s="33"/>
      <c r="TO189" s="33"/>
      <c r="TP189" s="33"/>
      <c r="TQ189" s="33"/>
      <c r="TR189" s="33"/>
      <c r="TS189" s="33"/>
      <c r="TT189" s="33"/>
      <c r="TU189" s="33"/>
      <c r="TV189" s="33"/>
      <c r="TW189" s="33"/>
      <c r="TX189" s="33"/>
      <c r="TY189" s="33"/>
      <c r="TZ189" s="33"/>
      <c r="UA189" s="33"/>
      <c r="UB189" s="33"/>
      <c r="UC189" s="33"/>
      <c r="UD189" s="33"/>
      <c r="UE189" s="33"/>
      <c r="UF189" s="33"/>
      <c r="UG189" s="33"/>
      <c r="UH189" s="33"/>
      <c r="UI189" s="33"/>
      <c r="UJ189" s="33"/>
      <c r="UK189" s="33"/>
      <c r="UL189" s="33"/>
      <c r="UM189" s="33"/>
      <c r="UN189" s="33"/>
      <c r="UO189" s="33"/>
      <c r="UP189" s="33"/>
      <c r="UQ189" s="33"/>
      <c r="UR189" s="33"/>
      <c r="US189" s="33"/>
      <c r="UT189" s="33"/>
      <c r="UU189" s="33"/>
      <c r="UV189" s="33"/>
      <c r="UW189" s="33"/>
      <c r="UX189" s="33"/>
      <c r="UY189" s="33"/>
      <c r="UZ189" s="33"/>
      <c r="VA189" s="33"/>
      <c r="VB189" s="33"/>
      <c r="VC189" s="33"/>
      <c r="VD189" s="33"/>
      <c r="VE189" s="33"/>
      <c r="VF189" s="33"/>
      <c r="VG189" s="33"/>
      <c r="VH189" s="33"/>
      <c r="VI189" s="33"/>
      <c r="VJ189" s="33"/>
      <c r="VK189" s="33"/>
      <c r="VL189" s="33"/>
      <c r="VM189" s="33"/>
      <c r="VN189" s="33"/>
      <c r="VO189" s="33"/>
      <c r="VP189" s="33"/>
      <c r="VQ189" s="33"/>
      <c r="VR189" s="33"/>
      <c r="VS189" s="33"/>
      <c r="VT189" s="33"/>
      <c r="VU189" s="33"/>
      <c r="VV189" s="33"/>
      <c r="VW189" s="33"/>
      <c r="VX189" s="33"/>
      <c r="VY189" s="33"/>
      <c r="VZ189" s="33"/>
      <c r="WA189" s="33"/>
      <c r="WB189" s="33"/>
      <c r="WC189" s="33"/>
      <c r="WD189" s="33"/>
      <c r="WE189" s="33"/>
      <c r="WF189" s="33"/>
      <c r="WG189" s="33"/>
      <c r="WH189" s="33"/>
      <c r="WI189" s="33"/>
      <c r="WJ189" s="33"/>
      <c r="WK189" s="33"/>
      <c r="WL189" s="33"/>
      <c r="WM189" s="33"/>
      <c r="WN189" s="33"/>
      <c r="WO189" s="33"/>
      <c r="WP189" s="33"/>
      <c r="WQ189" s="33"/>
      <c r="WR189" s="33"/>
      <c r="WS189" s="33"/>
      <c r="WT189" s="33"/>
      <c r="WU189" s="33"/>
      <c r="WV189" s="33"/>
      <c r="WW189" s="33"/>
      <c r="WX189" s="33"/>
      <c r="WY189" s="33"/>
      <c r="WZ189" s="33"/>
      <c r="XA189" s="33"/>
      <c r="XB189" s="33"/>
      <c r="XC189" s="33"/>
      <c r="XD189" s="33"/>
      <c r="XE189" s="33"/>
      <c r="XF189" s="33"/>
      <c r="XG189" s="33"/>
    </row>
    <row r="190" spans="1:631" s="10" customFormat="1" x14ac:dyDescent="0.25">
      <c r="A190" s="102" t="s">
        <v>4</v>
      </c>
      <c r="B190" s="102" t="s">
        <v>261</v>
      </c>
      <c r="C190" s="103" t="s">
        <v>106</v>
      </c>
      <c r="D190" s="148">
        <v>43111</v>
      </c>
      <c r="E190" s="94">
        <v>300</v>
      </c>
      <c r="F190" s="92">
        <v>16</v>
      </c>
      <c r="G190" s="92">
        <v>16</v>
      </c>
      <c r="H190" s="92">
        <v>21</v>
      </c>
      <c r="I190" s="92">
        <f t="shared" si="9"/>
        <v>17.666666666666668</v>
      </c>
      <c r="J190" s="93">
        <f t="shared" si="7"/>
        <v>5300</v>
      </c>
      <c r="K190" s="70">
        <v>30</v>
      </c>
      <c r="L190" s="35">
        <v>10</v>
      </c>
      <c r="M190" s="35">
        <v>10</v>
      </c>
      <c r="N190" s="35">
        <v>50</v>
      </c>
      <c r="O190" s="35">
        <v>0</v>
      </c>
      <c r="P190" s="70">
        <v>15</v>
      </c>
      <c r="Q190" s="35">
        <v>5</v>
      </c>
      <c r="R190" s="35">
        <v>80</v>
      </c>
      <c r="S190" s="35">
        <v>0</v>
      </c>
      <c r="T190" s="80">
        <v>20</v>
      </c>
      <c r="U190" s="77">
        <v>0</v>
      </c>
      <c r="V190" s="77">
        <v>10</v>
      </c>
      <c r="W190" s="81">
        <v>70</v>
      </c>
      <c r="X190" s="50">
        <v>6</v>
      </c>
      <c r="Y190" s="65" t="s">
        <v>264</v>
      </c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33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  <c r="HU190" s="33"/>
      <c r="HV190" s="33"/>
      <c r="HW190" s="33"/>
      <c r="HX190" s="33"/>
      <c r="HY190" s="33"/>
      <c r="HZ190" s="33"/>
      <c r="IA190" s="33"/>
      <c r="IB190" s="33"/>
      <c r="IC190" s="33"/>
      <c r="ID190" s="33"/>
      <c r="IE190" s="33"/>
      <c r="IF190" s="33"/>
      <c r="IG190" s="33"/>
      <c r="IH190" s="33"/>
      <c r="II190" s="33"/>
      <c r="IJ190" s="33"/>
      <c r="IK190" s="33"/>
      <c r="IL190" s="33"/>
      <c r="IM190" s="33"/>
      <c r="IN190" s="33"/>
      <c r="IO190" s="33"/>
      <c r="IP190" s="33"/>
      <c r="IQ190" s="33"/>
      <c r="IR190" s="33"/>
      <c r="IS190" s="33"/>
      <c r="IT190" s="33"/>
      <c r="IU190" s="33"/>
      <c r="IV190" s="33"/>
      <c r="IW190" s="33"/>
      <c r="IX190" s="33"/>
      <c r="IY190" s="33"/>
      <c r="IZ190" s="33"/>
      <c r="JA190" s="33"/>
      <c r="JB190" s="33"/>
      <c r="JC190" s="33"/>
      <c r="JD190" s="33"/>
      <c r="JE190" s="33"/>
      <c r="JF190" s="33"/>
      <c r="JG190" s="33"/>
      <c r="JH190" s="33"/>
      <c r="JI190" s="33"/>
      <c r="JJ190" s="33"/>
      <c r="JK190" s="33"/>
      <c r="JL190" s="33"/>
      <c r="JM190" s="33"/>
      <c r="JN190" s="33"/>
      <c r="JO190" s="33"/>
      <c r="JP190" s="33"/>
      <c r="JQ190" s="33"/>
      <c r="JR190" s="33"/>
      <c r="JS190" s="33"/>
      <c r="JT190" s="33"/>
      <c r="JU190" s="33"/>
      <c r="JV190" s="33"/>
      <c r="JW190" s="33"/>
      <c r="JX190" s="33"/>
      <c r="JY190" s="33"/>
      <c r="JZ190" s="33"/>
      <c r="KA190" s="33"/>
      <c r="KB190" s="33"/>
      <c r="KC190" s="33"/>
      <c r="KD190" s="33"/>
      <c r="KE190" s="33"/>
      <c r="KF190" s="33"/>
      <c r="KG190" s="33"/>
      <c r="KH190" s="33"/>
      <c r="KI190" s="33"/>
      <c r="KJ190" s="33"/>
      <c r="KK190" s="33"/>
      <c r="KL190" s="33"/>
      <c r="KM190" s="33"/>
      <c r="KN190" s="33"/>
      <c r="KO190" s="33"/>
      <c r="KP190" s="33"/>
      <c r="KQ190" s="33"/>
      <c r="KR190" s="33"/>
      <c r="KS190" s="33"/>
      <c r="KT190" s="33"/>
      <c r="KU190" s="33"/>
      <c r="KV190" s="33"/>
      <c r="KW190" s="33"/>
      <c r="KX190" s="33"/>
      <c r="KY190" s="33"/>
      <c r="KZ190" s="33"/>
      <c r="LA190" s="33"/>
      <c r="LB190" s="33"/>
      <c r="LC190" s="33"/>
      <c r="LD190" s="33"/>
      <c r="LE190" s="33"/>
      <c r="LF190" s="33"/>
      <c r="LG190" s="33"/>
      <c r="LH190" s="33"/>
      <c r="LI190" s="33"/>
      <c r="LJ190" s="33"/>
      <c r="LK190" s="33"/>
      <c r="LL190" s="33"/>
      <c r="LM190" s="33"/>
      <c r="LN190" s="33"/>
      <c r="LO190" s="33"/>
      <c r="LP190" s="33"/>
      <c r="LQ190" s="33"/>
      <c r="LR190" s="33"/>
      <c r="LS190" s="33"/>
      <c r="LT190" s="33"/>
      <c r="LU190" s="33"/>
      <c r="LV190" s="33"/>
      <c r="LW190" s="33"/>
      <c r="LX190" s="33"/>
      <c r="LY190" s="33"/>
      <c r="LZ190" s="33"/>
      <c r="MA190" s="33"/>
      <c r="MB190" s="33"/>
      <c r="MC190" s="33"/>
      <c r="MD190" s="33"/>
      <c r="ME190" s="33"/>
      <c r="MF190" s="33"/>
      <c r="MG190" s="33"/>
      <c r="MH190" s="33"/>
      <c r="MI190" s="33"/>
      <c r="MJ190" s="33"/>
      <c r="MK190" s="33"/>
      <c r="ML190" s="33"/>
      <c r="MM190" s="33"/>
      <c r="MN190" s="33"/>
      <c r="MO190" s="33"/>
      <c r="MP190" s="33"/>
      <c r="MQ190" s="33"/>
      <c r="MR190" s="33"/>
      <c r="MS190" s="33"/>
      <c r="MT190" s="33"/>
      <c r="MU190" s="33"/>
      <c r="MV190" s="33"/>
      <c r="MW190" s="33"/>
      <c r="MX190" s="33"/>
      <c r="MY190" s="33"/>
      <c r="MZ190" s="33"/>
      <c r="NA190" s="33"/>
      <c r="NB190" s="33"/>
      <c r="NC190" s="33"/>
      <c r="ND190" s="33"/>
      <c r="NE190" s="33"/>
      <c r="NF190" s="33"/>
      <c r="NG190" s="33"/>
      <c r="NH190" s="33"/>
      <c r="NI190" s="33"/>
      <c r="NJ190" s="33"/>
      <c r="NK190" s="33"/>
      <c r="NL190" s="33"/>
      <c r="NM190" s="33"/>
      <c r="NN190" s="33"/>
      <c r="NO190" s="33"/>
      <c r="NP190" s="33"/>
      <c r="NQ190" s="33"/>
      <c r="NR190" s="33"/>
      <c r="NS190" s="33"/>
      <c r="NT190" s="33"/>
      <c r="NU190" s="33"/>
      <c r="NV190" s="33"/>
      <c r="NW190" s="33"/>
      <c r="NX190" s="33"/>
      <c r="NY190" s="33"/>
      <c r="NZ190" s="33"/>
      <c r="OA190" s="33"/>
      <c r="OB190" s="33"/>
      <c r="OC190" s="33"/>
      <c r="OD190" s="33"/>
      <c r="OE190" s="33"/>
      <c r="OF190" s="33"/>
      <c r="OG190" s="33"/>
      <c r="OH190" s="33"/>
      <c r="OI190" s="33"/>
      <c r="OJ190" s="33"/>
      <c r="OK190" s="33"/>
      <c r="OL190" s="33"/>
      <c r="OM190" s="33"/>
      <c r="ON190" s="33"/>
      <c r="OO190" s="33"/>
      <c r="OP190" s="33"/>
      <c r="OQ190" s="33"/>
      <c r="OR190" s="33"/>
      <c r="OS190" s="33"/>
      <c r="OT190" s="33"/>
      <c r="OU190" s="33"/>
      <c r="OV190" s="33"/>
      <c r="OW190" s="33"/>
      <c r="OX190" s="33"/>
      <c r="OY190" s="33"/>
      <c r="OZ190" s="33"/>
      <c r="PA190" s="33"/>
      <c r="PB190" s="33"/>
      <c r="PC190" s="33"/>
      <c r="PD190" s="33"/>
      <c r="PE190" s="33"/>
      <c r="PF190" s="33"/>
      <c r="PG190" s="33"/>
      <c r="PH190" s="33"/>
      <c r="PI190" s="33"/>
      <c r="PJ190" s="33"/>
      <c r="PK190" s="33"/>
      <c r="PL190" s="33"/>
      <c r="PM190" s="33"/>
      <c r="PN190" s="33"/>
      <c r="PO190" s="33"/>
      <c r="PP190" s="33"/>
      <c r="PQ190" s="33"/>
      <c r="PR190" s="33"/>
      <c r="PS190" s="33"/>
      <c r="PT190" s="33"/>
      <c r="PU190" s="33"/>
      <c r="PV190" s="33"/>
      <c r="PW190" s="33"/>
      <c r="PX190" s="33"/>
      <c r="PY190" s="33"/>
      <c r="PZ190" s="33"/>
      <c r="QA190" s="33"/>
      <c r="QB190" s="33"/>
      <c r="QC190" s="33"/>
      <c r="QD190" s="33"/>
      <c r="QE190" s="33"/>
      <c r="QF190" s="33"/>
      <c r="QG190" s="33"/>
      <c r="QH190" s="33"/>
      <c r="QI190" s="33"/>
      <c r="QJ190" s="33"/>
      <c r="QK190" s="33"/>
      <c r="QL190" s="33"/>
      <c r="QM190" s="33"/>
      <c r="QN190" s="33"/>
      <c r="QO190" s="33"/>
      <c r="QP190" s="33"/>
      <c r="QQ190" s="33"/>
      <c r="QR190" s="33"/>
      <c r="QS190" s="33"/>
      <c r="QT190" s="33"/>
      <c r="QU190" s="33"/>
      <c r="QV190" s="33"/>
      <c r="QW190" s="33"/>
      <c r="QX190" s="33"/>
      <c r="QY190" s="33"/>
      <c r="QZ190" s="33"/>
      <c r="RA190" s="33"/>
      <c r="RB190" s="33"/>
      <c r="RC190" s="33"/>
      <c r="RD190" s="33"/>
      <c r="RE190" s="33"/>
      <c r="RF190" s="33"/>
      <c r="RG190" s="33"/>
      <c r="RH190" s="33"/>
      <c r="RI190" s="33"/>
      <c r="RJ190" s="33"/>
      <c r="RK190" s="33"/>
      <c r="RL190" s="33"/>
      <c r="RM190" s="33"/>
      <c r="RN190" s="33"/>
      <c r="RO190" s="33"/>
      <c r="RP190" s="33"/>
      <c r="RQ190" s="33"/>
      <c r="RR190" s="33"/>
      <c r="RS190" s="33"/>
      <c r="RT190" s="33"/>
      <c r="RU190" s="33"/>
      <c r="RV190" s="33"/>
      <c r="RW190" s="33"/>
      <c r="RX190" s="33"/>
      <c r="RY190" s="33"/>
      <c r="RZ190" s="33"/>
      <c r="SA190" s="33"/>
      <c r="SB190" s="33"/>
      <c r="SC190" s="33"/>
      <c r="SD190" s="33"/>
      <c r="SE190" s="33"/>
      <c r="SF190" s="33"/>
      <c r="SG190" s="33"/>
      <c r="SH190" s="33"/>
      <c r="SI190" s="33"/>
      <c r="SJ190" s="33"/>
      <c r="SK190" s="33"/>
      <c r="SL190" s="33"/>
      <c r="SM190" s="33"/>
      <c r="SN190" s="33"/>
      <c r="SO190" s="33"/>
      <c r="SP190" s="33"/>
      <c r="SQ190" s="33"/>
      <c r="SR190" s="33"/>
      <c r="SS190" s="33"/>
      <c r="ST190" s="33"/>
      <c r="SU190" s="33"/>
      <c r="SV190" s="33"/>
      <c r="SW190" s="33"/>
      <c r="SX190" s="33"/>
      <c r="SY190" s="33"/>
      <c r="SZ190" s="33"/>
      <c r="TA190" s="33"/>
      <c r="TB190" s="33"/>
      <c r="TC190" s="33"/>
      <c r="TD190" s="33"/>
      <c r="TE190" s="33"/>
      <c r="TF190" s="33"/>
      <c r="TG190" s="33"/>
      <c r="TH190" s="33"/>
      <c r="TI190" s="33"/>
      <c r="TJ190" s="33"/>
      <c r="TK190" s="33"/>
      <c r="TL190" s="33"/>
      <c r="TM190" s="33"/>
      <c r="TN190" s="33"/>
      <c r="TO190" s="33"/>
      <c r="TP190" s="33"/>
      <c r="TQ190" s="33"/>
      <c r="TR190" s="33"/>
      <c r="TS190" s="33"/>
      <c r="TT190" s="33"/>
      <c r="TU190" s="33"/>
      <c r="TV190" s="33"/>
      <c r="TW190" s="33"/>
      <c r="TX190" s="33"/>
      <c r="TY190" s="33"/>
      <c r="TZ190" s="33"/>
      <c r="UA190" s="33"/>
      <c r="UB190" s="33"/>
      <c r="UC190" s="33"/>
      <c r="UD190" s="33"/>
      <c r="UE190" s="33"/>
      <c r="UF190" s="33"/>
      <c r="UG190" s="33"/>
      <c r="UH190" s="33"/>
      <c r="UI190" s="33"/>
      <c r="UJ190" s="33"/>
      <c r="UK190" s="33"/>
      <c r="UL190" s="33"/>
      <c r="UM190" s="33"/>
      <c r="UN190" s="33"/>
      <c r="UO190" s="33"/>
      <c r="UP190" s="33"/>
      <c r="UQ190" s="33"/>
      <c r="UR190" s="33"/>
      <c r="US190" s="33"/>
      <c r="UT190" s="33"/>
      <c r="UU190" s="33"/>
      <c r="UV190" s="33"/>
      <c r="UW190" s="33"/>
      <c r="UX190" s="33"/>
      <c r="UY190" s="33"/>
      <c r="UZ190" s="33"/>
      <c r="VA190" s="33"/>
      <c r="VB190" s="33"/>
      <c r="VC190" s="33"/>
      <c r="VD190" s="33"/>
      <c r="VE190" s="33"/>
      <c r="VF190" s="33"/>
      <c r="VG190" s="33"/>
      <c r="VH190" s="33"/>
      <c r="VI190" s="33"/>
      <c r="VJ190" s="33"/>
      <c r="VK190" s="33"/>
      <c r="VL190" s="33"/>
      <c r="VM190" s="33"/>
      <c r="VN190" s="33"/>
      <c r="VO190" s="33"/>
      <c r="VP190" s="33"/>
      <c r="VQ190" s="33"/>
      <c r="VR190" s="33"/>
      <c r="VS190" s="33"/>
      <c r="VT190" s="33"/>
      <c r="VU190" s="33"/>
      <c r="VV190" s="33"/>
      <c r="VW190" s="33"/>
      <c r="VX190" s="33"/>
      <c r="VY190" s="33"/>
      <c r="VZ190" s="33"/>
      <c r="WA190" s="33"/>
      <c r="WB190" s="33"/>
      <c r="WC190" s="33"/>
      <c r="WD190" s="33"/>
      <c r="WE190" s="33"/>
      <c r="WF190" s="33"/>
      <c r="WG190" s="33"/>
      <c r="WH190" s="33"/>
      <c r="WI190" s="33"/>
      <c r="WJ190" s="33"/>
      <c r="WK190" s="33"/>
      <c r="WL190" s="33"/>
      <c r="WM190" s="33"/>
      <c r="WN190" s="33"/>
      <c r="WO190" s="33"/>
      <c r="WP190" s="33"/>
      <c r="WQ190" s="33"/>
      <c r="WR190" s="33"/>
      <c r="WS190" s="33"/>
      <c r="WT190" s="33"/>
      <c r="WU190" s="33"/>
      <c r="WV190" s="33"/>
      <c r="WW190" s="33"/>
      <c r="WX190" s="33"/>
      <c r="WY190" s="33"/>
      <c r="WZ190" s="33"/>
      <c r="XA190" s="33"/>
      <c r="XB190" s="33"/>
      <c r="XC190" s="33"/>
      <c r="XD190" s="33"/>
      <c r="XE190" s="33"/>
      <c r="XF190" s="33"/>
      <c r="XG190" s="33"/>
    </row>
    <row r="191" spans="1:631" s="10" customFormat="1" x14ac:dyDescent="0.25">
      <c r="A191" s="102" t="s">
        <v>4</v>
      </c>
      <c r="B191" s="102" t="s">
        <v>261</v>
      </c>
      <c r="C191" s="103" t="s">
        <v>102</v>
      </c>
      <c r="D191" s="148">
        <v>43130</v>
      </c>
      <c r="E191" s="94">
        <v>300</v>
      </c>
      <c r="F191" s="92">
        <v>12</v>
      </c>
      <c r="G191" s="92">
        <v>11</v>
      </c>
      <c r="H191" s="92">
        <v>9</v>
      </c>
      <c r="I191" s="92">
        <f t="shared" si="9"/>
        <v>10.666666666666666</v>
      </c>
      <c r="J191" s="93">
        <f t="shared" si="7"/>
        <v>3200</v>
      </c>
      <c r="K191" s="70">
        <v>20</v>
      </c>
      <c r="L191" s="35">
        <v>40</v>
      </c>
      <c r="M191" s="35">
        <v>20</v>
      </c>
      <c r="N191" s="35">
        <v>20</v>
      </c>
      <c r="O191" s="35">
        <v>0</v>
      </c>
      <c r="P191" s="70">
        <v>15</v>
      </c>
      <c r="Q191" s="35">
        <v>5</v>
      </c>
      <c r="R191" s="35">
        <v>80</v>
      </c>
      <c r="S191" s="35">
        <v>0</v>
      </c>
      <c r="T191" s="80">
        <v>40</v>
      </c>
      <c r="U191" s="77">
        <v>0</v>
      </c>
      <c r="V191" s="77">
        <v>0</v>
      </c>
      <c r="W191" s="81">
        <v>60</v>
      </c>
      <c r="X191" s="50">
        <v>6</v>
      </c>
      <c r="Y191" s="65" t="s">
        <v>264</v>
      </c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33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  <c r="HU191" s="33"/>
      <c r="HV191" s="33"/>
      <c r="HW191" s="33"/>
      <c r="HX191" s="33"/>
      <c r="HY191" s="33"/>
      <c r="HZ191" s="33"/>
      <c r="IA191" s="33"/>
      <c r="IB191" s="33"/>
      <c r="IC191" s="33"/>
      <c r="ID191" s="33"/>
      <c r="IE191" s="33"/>
      <c r="IF191" s="33"/>
      <c r="IG191" s="33"/>
      <c r="IH191" s="33"/>
      <c r="II191" s="33"/>
      <c r="IJ191" s="33"/>
      <c r="IK191" s="33"/>
      <c r="IL191" s="33"/>
      <c r="IM191" s="33"/>
      <c r="IN191" s="33"/>
      <c r="IO191" s="33"/>
      <c r="IP191" s="33"/>
      <c r="IQ191" s="33"/>
      <c r="IR191" s="33"/>
      <c r="IS191" s="33"/>
      <c r="IT191" s="33"/>
      <c r="IU191" s="33"/>
      <c r="IV191" s="33"/>
      <c r="IW191" s="33"/>
      <c r="IX191" s="33"/>
      <c r="IY191" s="33"/>
      <c r="IZ191" s="33"/>
      <c r="JA191" s="33"/>
      <c r="JB191" s="33"/>
      <c r="JC191" s="33"/>
      <c r="JD191" s="33"/>
      <c r="JE191" s="33"/>
      <c r="JF191" s="33"/>
      <c r="JG191" s="33"/>
      <c r="JH191" s="33"/>
      <c r="JI191" s="33"/>
      <c r="JJ191" s="33"/>
      <c r="JK191" s="33"/>
      <c r="JL191" s="33"/>
      <c r="JM191" s="33"/>
      <c r="JN191" s="33"/>
      <c r="JO191" s="33"/>
      <c r="JP191" s="33"/>
      <c r="JQ191" s="33"/>
      <c r="JR191" s="33"/>
      <c r="JS191" s="33"/>
      <c r="JT191" s="33"/>
      <c r="JU191" s="33"/>
      <c r="JV191" s="33"/>
      <c r="JW191" s="33"/>
      <c r="JX191" s="33"/>
      <c r="JY191" s="33"/>
      <c r="JZ191" s="33"/>
      <c r="KA191" s="33"/>
      <c r="KB191" s="33"/>
      <c r="KC191" s="33"/>
      <c r="KD191" s="33"/>
      <c r="KE191" s="33"/>
      <c r="KF191" s="33"/>
      <c r="KG191" s="33"/>
      <c r="KH191" s="33"/>
      <c r="KI191" s="33"/>
      <c r="KJ191" s="33"/>
      <c r="KK191" s="33"/>
      <c r="KL191" s="33"/>
      <c r="KM191" s="33"/>
      <c r="KN191" s="33"/>
      <c r="KO191" s="33"/>
      <c r="KP191" s="33"/>
      <c r="KQ191" s="33"/>
      <c r="KR191" s="33"/>
      <c r="KS191" s="33"/>
      <c r="KT191" s="33"/>
      <c r="KU191" s="33"/>
      <c r="KV191" s="33"/>
      <c r="KW191" s="33"/>
      <c r="KX191" s="33"/>
      <c r="KY191" s="33"/>
      <c r="KZ191" s="33"/>
      <c r="LA191" s="33"/>
      <c r="LB191" s="33"/>
      <c r="LC191" s="33"/>
      <c r="LD191" s="33"/>
      <c r="LE191" s="33"/>
      <c r="LF191" s="33"/>
      <c r="LG191" s="33"/>
      <c r="LH191" s="33"/>
      <c r="LI191" s="33"/>
      <c r="LJ191" s="33"/>
      <c r="LK191" s="33"/>
      <c r="LL191" s="33"/>
      <c r="LM191" s="33"/>
      <c r="LN191" s="33"/>
      <c r="LO191" s="33"/>
      <c r="LP191" s="33"/>
      <c r="LQ191" s="33"/>
      <c r="LR191" s="33"/>
      <c r="LS191" s="33"/>
      <c r="LT191" s="33"/>
      <c r="LU191" s="33"/>
      <c r="LV191" s="33"/>
      <c r="LW191" s="33"/>
      <c r="LX191" s="33"/>
      <c r="LY191" s="33"/>
      <c r="LZ191" s="33"/>
      <c r="MA191" s="33"/>
      <c r="MB191" s="33"/>
      <c r="MC191" s="33"/>
      <c r="MD191" s="33"/>
      <c r="ME191" s="33"/>
      <c r="MF191" s="33"/>
      <c r="MG191" s="33"/>
      <c r="MH191" s="33"/>
      <c r="MI191" s="33"/>
      <c r="MJ191" s="33"/>
      <c r="MK191" s="33"/>
      <c r="ML191" s="33"/>
      <c r="MM191" s="33"/>
      <c r="MN191" s="33"/>
      <c r="MO191" s="33"/>
      <c r="MP191" s="33"/>
      <c r="MQ191" s="33"/>
      <c r="MR191" s="33"/>
      <c r="MS191" s="33"/>
      <c r="MT191" s="33"/>
      <c r="MU191" s="33"/>
      <c r="MV191" s="33"/>
      <c r="MW191" s="33"/>
      <c r="MX191" s="33"/>
      <c r="MY191" s="33"/>
      <c r="MZ191" s="33"/>
      <c r="NA191" s="33"/>
      <c r="NB191" s="33"/>
      <c r="NC191" s="33"/>
      <c r="ND191" s="33"/>
      <c r="NE191" s="33"/>
      <c r="NF191" s="33"/>
      <c r="NG191" s="33"/>
      <c r="NH191" s="33"/>
      <c r="NI191" s="33"/>
      <c r="NJ191" s="33"/>
      <c r="NK191" s="33"/>
      <c r="NL191" s="33"/>
      <c r="NM191" s="33"/>
      <c r="NN191" s="33"/>
      <c r="NO191" s="33"/>
      <c r="NP191" s="33"/>
      <c r="NQ191" s="33"/>
      <c r="NR191" s="33"/>
      <c r="NS191" s="33"/>
      <c r="NT191" s="33"/>
      <c r="NU191" s="33"/>
      <c r="NV191" s="33"/>
      <c r="NW191" s="33"/>
      <c r="NX191" s="33"/>
      <c r="NY191" s="33"/>
      <c r="NZ191" s="33"/>
      <c r="OA191" s="33"/>
      <c r="OB191" s="33"/>
      <c r="OC191" s="33"/>
      <c r="OD191" s="33"/>
      <c r="OE191" s="33"/>
      <c r="OF191" s="33"/>
      <c r="OG191" s="33"/>
      <c r="OH191" s="33"/>
      <c r="OI191" s="33"/>
      <c r="OJ191" s="33"/>
      <c r="OK191" s="33"/>
      <c r="OL191" s="33"/>
      <c r="OM191" s="33"/>
      <c r="ON191" s="33"/>
      <c r="OO191" s="33"/>
      <c r="OP191" s="33"/>
      <c r="OQ191" s="33"/>
      <c r="OR191" s="33"/>
      <c r="OS191" s="33"/>
      <c r="OT191" s="33"/>
      <c r="OU191" s="33"/>
      <c r="OV191" s="33"/>
      <c r="OW191" s="33"/>
      <c r="OX191" s="33"/>
      <c r="OY191" s="33"/>
      <c r="OZ191" s="33"/>
      <c r="PA191" s="33"/>
      <c r="PB191" s="33"/>
      <c r="PC191" s="33"/>
      <c r="PD191" s="33"/>
      <c r="PE191" s="33"/>
      <c r="PF191" s="33"/>
      <c r="PG191" s="33"/>
      <c r="PH191" s="33"/>
      <c r="PI191" s="33"/>
      <c r="PJ191" s="33"/>
      <c r="PK191" s="33"/>
      <c r="PL191" s="33"/>
      <c r="PM191" s="33"/>
      <c r="PN191" s="33"/>
      <c r="PO191" s="33"/>
      <c r="PP191" s="33"/>
      <c r="PQ191" s="33"/>
      <c r="PR191" s="33"/>
      <c r="PS191" s="33"/>
      <c r="PT191" s="33"/>
      <c r="PU191" s="33"/>
      <c r="PV191" s="33"/>
      <c r="PW191" s="33"/>
      <c r="PX191" s="33"/>
      <c r="PY191" s="33"/>
      <c r="PZ191" s="33"/>
      <c r="QA191" s="33"/>
      <c r="QB191" s="33"/>
      <c r="QC191" s="33"/>
      <c r="QD191" s="33"/>
      <c r="QE191" s="33"/>
      <c r="QF191" s="33"/>
      <c r="QG191" s="33"/>
      <c r="QH191" s="33"/>
      <c r="QI191" s="33"/>
      <c r="QJ191" s="33"/>
      <c r="QK191" s="33"/>
      <c r="QL191" s="33"/>
      <c r="QM191" s="33"/>
      <c r="QN191" s="33"/>
      <c r="QO191" s="33"/>
      <c r="QP191" s="33"/>
      <c r="QQ191" s="33"/>
      <c r="QR191" s="33"/>
      <c r="QS191" s="33"/>
      <c r="QT191" s="33"/>
      <c r="QU191" s="33"/>
      <c r="QV191" s="33"/>
      <c r="QW191" s="33"/>
      <c r="QX191" s="33"/>
      <c r="QY191" s="33"/>
      <c r="QZ191" s="33"/>
      <c r="RA191" s="33"/>
      <c r="RB191" s="33"/>
      <c r="RC191" s="33"/>
      <c r="RD191" s="33"/>
      <c r="RE191" s="33"/>
      <c r="RF191" s="33"/>
      <c r="RG191" s="33"/>
      <c r="RH191" s="33"/>
      <c r="RI191" s="33"/>
      <c r="RJ191" s="33"/>
      <c r="RK191" s="33"/>
      <c r="RL191" s="33"/>
      <c r="RM191" s="33"/>
      <c r="RN191" s="33"/>
      <c r="RO191" s="33"/>
      <c r="RP191" s="33"/>
      <c r="RQ191" s="33"/>
      <c r="RR191" s="33"/>
      <c r="RS191" s="33"/>
      <c r="RT191" s="33"/>
      <c r="RU191" s="33"/>
      <c r="RV191" s="33"/>
      <c r="RW191" s="33"/>
      <c r="RX191" s="33"/>
      <c r="RY191" s="33"/>
      <c r="RZ191" s="33"/>
      <c r="SA191" s="33"/>
      <c r="SB191" s="33"/>
      <c r="SC191" s="33"/>
      <c r="SD191" s="33"/>
      <c r="SE191" s="33"/>
      <c r="SF191" s="33"/>
      <c r="SG191" s="33"/>
      <c r="SH191" s="33"/>
      <c r="SI191" s="33"/>
      <c r="SJ191" s="33"/>
      <c r="SK191" s="33"/>
      <c r="SL191" s="33"/>
      <c r="SM191" s="33"/>
      <c r="SN191" s="33"/>
      <c r="SO191" s="33"/>
      <c r="SP191" s="33"/>
      <c r="SQ191" s="33"/>
      <c r="SR191" s="33"/>
      <c r="SS191" s="33"/>
      <c r="ST191" s="33"/>
      <c r="SU191" s="33"/>
      <c r="SV191" s="33"/>
      <c r="SW191" s="33"/>
      <c r="SX191" s="33"/>
      <c r="SY191" s="33"/>
      <c r="SZ191" s="33"/>
      <c r="TA191" s="33"/>
      <c r="TB191" s="33"/>
      <c r="TC191" s="33"/>
      <c r="TD191" s="33"/>
      <c r="TE191" s="33"/>
      <c r="TF191" s="33"/>
      <c r="TG191" s="33"/>
      <c r="TH191" s="33"/>
      <c r="TI191" s="33"/>
      <c r="TJ191" s="33"/>
      <c r="TK191" s="33"/>
      <c r="TL191" s="33"/>
      <c r="TM191" s="33"/>
      <c r="TN191" s="33"/>
      <c r="TO191" s="33"/>
      <c r="TP191" s="33"/>
      <c r="TQ191" s="33"/>
      <c r="TR191" s="33"/>
      <c r="TS191" s="33"/>
      <c r="TT191" s="33"/>
      <c r="TU191" s="33"/>
      <c r="TV191" s="33"/>
      <c r="TW191" s="33"/>
      <c r="TX191" s="33"/>
      <c r="TY191" s="33"/>
      <c r="TZ191" s="33"/>
      <c r="UA191" s="33"/>
      <c r="UB191" s="33"/>
      <c r="UC191" s="33"/>
      <c r="UD191" s="33"/>
      <c r="UE191" s="33"/>
      <c r="UF191" s="33"/>
      <c r="UG191" s="33"/>
      <c r="UH191" s="33"/>
      <c r="UI191" s="33"/>
      <c r="UJ191" s="33"/>
      <c r="UK191" s="33"/>
      <c r="UL191" s="33"/>
      <c r="UM191" s="33"/>
      <c r="UN191" s="33"/>
      <c r="UO191" s="33"/>
      <c r="UP191" s="33"/>
      <c r="UQ191" s="33"/>
      <c r="UR191" s="33"/>
      <c r="US191" s="33"/>
      <c r="UT191" s="33"/>
      <c r="UU191" s="33"/>
      <c r="UV191" s="33"/>
      <c r="UW191" s="33"/>
      <c r="UX191" s="33"/>
      <c r="UY191" s="33"/>
      <c r="UZ191" s="33"/>
      <c r="VA191" s="33"/>
      <c r="VB191" s="33"/>
      <c r="VC191" s="33"/>
      <c r="VD191" s="33"/>
      <c r="VE191" s="33"/>
      <c r="VF191" s="33"/>
      <c r="VG191" s="33"/>
      <c r="VH191" s="33"/>
      <c r="VI191" s="33"/>
      <c r="VJ191" s="33"/>
      <c r="VK191" s="33"/>
      <c r="VL191" s="33"/>
      <c r="VM191" s="33"/>
      <c r="VN191" s="33"/>
      <c r="VO191" s="33"/>
      <c r="VP191" s="33"/>
      <c r="VQ191" s="33"/>
      <c r="VR191" s="33"/>
      <c r="VS191" s="33"/>
      <c r="VT191" s="33"/>
      <c r="VU191" s="33"/>
      <c r="VV191" s="33"/>
      <c r="VW191" s="33"/>
      <c r="VX191" s="33"/>
      <c r="VY191" s="33"/>
      <c r="VZ191" s="33"/>
      <c r="WA191" s="33"/>
      <c r="WB191" s="33"/>
      <c r="WC191" s="33"/>
      <c r="WD191" s="33"/>
      <c r="WE191" s="33"/>
      <c r="WF191" s="33"/>
      <c r="WG191" s="33"/>
      <c r="WH191" s="33"/>
      <c r="WI191" s="33"/>
      <c r="WJ191" s="33"/>
      <c r="WK191" s="33"/>
      <c r="WL191" s="33"/>
      <c r="WM191" s="33"/>
      <c r="WN191" s="33"/>
      <c r="WO191" s="33"/>
      <c r="WP191" s="33"/>
      <c r="WQ191" s="33"/>
      <c r="WR191" s="33"/>
      <c r="WS191" s="33"/>
      <c r="WT191" s="33"/>
      <c r="WU191" s="33"/>
      <c r="WV191" s="33"/>
      <c r="WW191" s="33"/>
      <c r="WX191" s="33"/>
      <c r="WY191" s="33"/>
      <c r="WZ191" s="33"/>
      <c r="XA191" s="33"/>
      <c r="XB191" s="33"/>
      <c r="XC191" s="33"/>
      <c r="XD191" s="33"/>
      <c r="XE191" s="33"/>
      <c r="XF191" s="33"/>
      <c r="XG191" s="33"/>
    </row>
    <row r="192" spans="1:631" s="10" customFormat="1" x14ac:dyDescent="0.25">
      <c r="A192" s="102" t="s">
        <v>154</v>
      </c>
      <c r="B192" s="102" t="s">
        <v>262</v>
      </c>
      <c r="C192" s="102" t="s">
        <v>663</v>
      </c>
      <c r="D192" s="149">
        <v>43313</v>
      </c>
      <c r="E192" s="89">
        <v>300</v>
      </c>
      <c r="F192" s="92">
        <v>43</v>
      </c>
      <c r="G192" s="92">
        <v>38</v>
      </c>
      <c r="H192" s="92">
        <v>39</v>
      </c>
      <c r="I192" s="92">
        <f t="shared" si="9"/>
        <v>40</v>
      </c>
      <c r="J192" s="93">
        <f t="shared" si="7"/>
        <v>12000</v>
      </c>
      <c r="K192" s="71">
        <v>60</v>
      </c>
      <c r="L192" s="72">
        <v>40</v>
      </c>
      <c r="M192" s="72">
        <v>0</v>
      </c>
      <c r="N192" s="72">
        <v>0</v>
      </c>
      <c r="O192" s="72">
        <v>0</v>
      </c>
      <c r="P192" s="71">
        <v>0</v>
      </c>
      <c r="Q192" s="72">
        <v>50</v>
      </c>
      <c r="R192" s="72">
        <v>50</v>
      </c>
      <c r="S192" s="72">
        <v>0</v>
      </c>
      <c r="T192" s="82">
        <v>60</v>
      </c>
      <c r="U192" s="83">
        <v>0</v>
      </c>
      <c r="V192" s="83">
        <v>0</v>
      </c>
      <c r="W192" s="84">
        <v>40</v>
      </c>
      <c r="X192" s="85">
        <v>6</v>
      </c>
      <c r="Y192" s="65" t="s">
        <v>264</v>
      </c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  <c r="FT192" s="33"/>
      <c r="FU192" s="33"/>
      <c r="FV192" s="33"/>
      <c r="FW192" s="33"/>
      <c r="FX192" s="33"/>
      <c r="FY192" s="33"/>
      <c r="FZ192" s="33"/>
      <c r="GA192" s="33"/>
      <c r="GB192" s="33"/>
      <c r="GC192" s="33"/>
      <c r="GD192" s="33"/>
      <c r="GE192" s="33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33"/>
      <c r="GR192" s="33"/>
      <c r="GS192" s="33"/>
      <c r="GT192" s="33"/>
      <c r="GU192" s="33"/>
      <c r="GV192" s="33"/>
      <c r="GW192" s="33"/>
      <c r="GX192" s="33"/>
      <c r="GY192" s="33"/>
      <c r="GZ192" s="33"/>
      <c r="HA192" s="33"/>
      <c r="HB192" s="33"/>
      <c r="HC192" s="33"/>
      <c r="HD192" s="33"/>
      <c r="HE192" s="33"/>
      <c r="HF192" s="33"/>
      <c r="HG192" s="33"/>
      <c r="HH192" s="33"/>
      <c r="HI192" s="33"/>
      <c r="HJ192" s="33"/>
      <c r="HK192" s="33"/>
      <c r="HL192" s="33"/>
      <c r="HM192" s="33"/>
      <c r="HN192" s="33"/>
      <c r="HO192" s="33"/>
      <c r="HP192" s="33"/>
      <c r="HQ192" s="33"/>
      <c r="HR192" s="33"/>
      <c r="HS192" s="33"/>
      <c r="HT192" s="33"/>
      <c r="HU192" s="33"/>
      <c r="HV192" s="33"/>
      <c r="HW192" s="33"/>
      <c r="HX192" s="33"/>
      <c r="HY192" s="33"/>
      <c r="HZ192" s="33"/>
      <c r="IA192" s="33"/>
      <c r="IB192" s="33"/>
      <c r="IC192" s="33"/>
      <c r="ID192" s="33"/>
      <c r="IE192" s="33"/>
      <c r="IF192" s="33"/>
      <c r="IG192" s="33"/>
      <c r="IH192" s="33"/>
      <c r="II192" s="33"/>
      <c r="IJ192" s="33"/>
      <c r="IK192" s="33"/>
      <c r="IL192" s="33"/>
      <c r="IM192" s="33"/>
      <c r="IN192" s="33"/>
      <c r="IO192" s="33"/>
      <c r="IP192" s="33"/>
      <c r="IQ192" s="33"/>
      <c r="IR192" s="33"/>
      <c r="IS192" s="33"/>
      <c r="IT192" s="33"/>
      <c r="IU192" s="33"/>
      <c r="IV192" s="33"/>
      <c r="IW192" s="33"/>
      <c r="IX192" s="33"/>
      <c r="IY192" s="33"/>
      <c r="IZ192" s="33"/>
      <c r="JA192" s="33"/>
      <c r="JB192" s="33"/>
      <c r="JC192" s="33"/>
      <c r="JD192" s="33"/>
      <c r="JE192" s="33"/>
      <c r="JF192" s="33"/>
      <c r="JG192" s="33"/>
      <c r="JH192" s="33"/>
      <c r="JI192" s="33"/>
      <c r="JJ192" s="33"/>
      <c r="JK192" s="33"/>
      <c r="JL192" s="33"/>
      <c r="JM192" s="33"/>
      <c r="JN192" s="33"/>
      <c r="JO192" s="33"/>
      <c r="JP192" s="33"/>
      <c r="JQ192" s="33"/>
      <c r="JR192" s="33"/>
      <c r="JS192" s="33"/>
      <c r="JT192" s="33"/>
      <c r="JU192" s="33"/>
      <c r="JV192" s="33"/>
      <c r="JW192" s="33"/>
      <c r="JX192" s="33"/>
      <c r="JY192" s="33"/>
      <c r="JZ192" s="33"/>
      <c r="KA192" s="33"/>
      <c r="KB192" s="33"/>
      <c r="KC192" s="33"/>
      <c r="KD192" s="33"/>
      <c r="KE192" s="33"/>
      <c r="KF192" s="33"/>
      <c r="KG192" s="33"/>
      <c r="KH192" s="33"/>
      <c r="KI192" s="33"/>
      <c r="KJ192" s="33"/>
      <c r="KK192" s="33"/>
      <c r="KL192" s="33"/>
      <c r="KM192" s="33"/>
      <c r="KN192" s="33"/>
      <c r="KO192" s="33"/>
      <c r="KP192" s="33"/>
      <c r="KQ192" s="33"/>
      <c r="KR192" s="33"/>
      <c r="KS192" s="33"/>
      <c r="KT192" s="33"/>
      <c r="KU192" s="33"/>
      <c r="KV192" s="33"/>
      <c r="KW192" s="33"/>
      <c r="KX192" s="33"/>
      <c r="KY192" s="33"/>
      <c r="KZ192" s="33"/>
      <c r="LA192" s="33"/>
      <c r="LB192" s="33"/>
      <c r="LC192" s="33"/>
      <c r="LD192" s="33"/>
      <c r="LE192" s="33"/>
      <c r="LF192" s="33"/>
      <c r="LG192" s="33"/>
      <c r="LH192" s="33"/>
      <c r="LI192" s="33"/>
      <c r="LJ192" s="33"/>
      <c r="LK192" s="33"/>
      <c r="LL192" s="33"/>
      <c r="LM192" s="33"/>
      <c r="LN192" s="33"/>
      <c r="LO192" s="33"/>
      <c r="LP192" s="33"/>
      <c r="LQ192" s="33"/>
      <c r="LR192" s="33"/>
      <c r="LS192" s="33"/>
      <c r="LT192" s="33"/>
      <c r="LU192" s="33"/>
      <c r="LV192" s="33"/>
      <c r="LW192" s="33"/>
      <c r="LX192" s="33"/>
      <c r="LY192" s="33"/>
      <c r="LZ192" s="33"/>
      <c r="MA192" s="33"/>
      <c r="MB192" s="33"/>
      <c r="MC192" s="33"/>
      <c r="MD192" s="33"/>
      <c r="ME192" s="33"/>
      <c r="MF192" s="33"/>
      <c r="MG192" s="33"/>
      <c r="MH192" s="33"/>
      <c r="MI192" s="33"/>
      <c r="MJ192" s="33"/>
      <c r="MK192" s="33"/>
      <c r="ML192" s="33"/>
      <c r="MM192" s="33"/>
      <c r="MN192" s="33"/>
      <c r="MO192" s="33"/>
      <c r="MP192" s="33"/>
      <c r="MQ192" s="33"/>
      <c r="MR192" s="33"/>
      <c r="MS192" s="33"/>
      <c r="MT192" s="33"/>
      <c r="MU192" s="33"/>
      <c r="MV192" s="33"/>
      <c r="MW192" s="33"/>
      <c r="MX192" s="33"/>
      <c r="MY192" s="33"/>
      <c r="MZ192" s="33"/>
      <c r="NA192" s="33"/>
      <c r="NB192" s="33"/>
      <c r="NC192" s="33"/>
      <c r="ND192" s="33"/>
      <c r="NE192" s="33"/>
      <c r="NF192" s="33"/>
      <c r="NG192" s="33"/>
      <c r="NH192" s="33"/>
      <c r="NI192" s="33"/>
      <c r="NJ192" s="33"/>
      <c r="NK192" s="33"/>
      <c r="NL192" s="33"/>
      <c r="NM192" s="33"/>
      <c r="NN192" s="33"/>
      <c r="NO192" s="33"/>
      <c r="NP192" s="33"/>
      <c r="NQ192" s="33"/>
      <c r="NR192" s="33"/>
      <c r="NS192" s="33"/>
      <c r="NT192" s="33"/>
      <c r="NU192" s="33"/>
      <c r="NV192" s="33"/>
      <c r="NW192" s="33"/>
      <c r="NX192" s="33"/>
      <c r="NY192" s="33"/>
      <c r="NZ192" s="33"/>
      <c r="OA192" s="33"/>
      <c r="OB192" s="33"/>
      <c r="OC192" s="33"/>
      <c r="OD192" s="33"/>
      <c r="OE192" s="33"/>
      <c r="OF192" s="33"/>
      <c r="OG192" s="33"/>
      <c r="OH192" s="33"/>
      <c r="OI192" s="33"/>
      <c r="OJ192" s="33"/>
      <c r="OK192" s="33"/>
      <c r="OL192" s="33"/>
      <c r="OM192" s="33"/>
      <c r="ON192" s="33"/>
      <c r="OO192" s="33"/>
      <c r="OP192" s="33"/>
      <c r="OQ192" s="33"/>
      <c r="OR192" s="33"/>
      <c r="OS192" s="33"/>
      <c r="OT192" s="33"/>
      <c r="OU192" s="33"/>
      <c r="OV192" s="33"/>
      <c r="OW192" s="33"/>
      <c r="OX192" s="33"/>
      <c r="OY192" s="33"/>
      <c r="OZ192" s="33"/>
      <c r="PA192" s="33"/>
      <c r="PB192" s="33"/>
      <c r="PC192" s="33"/>
      <c r="PD192" s="33"/>
      <c r="PE192" s="33"/>
      <c r="PF192" s="33"/>
      <c r="PG192" s="33"/>
      <c r="PH192" s="33"/>
      <c r="PI192" s="33"/>
      <c r="PJ192" s="33"/>
      <c r="PK192" s="33"/>
      <c r="PL192" s="33"/>
      <c r="PM192" s="33"/>
      <c r="PN192" s="33"/>
      <c r="PO192" s="33"/>
      <c r="PP192" s="33"/>
      <c r="PQ192" s="33"/>
      <c r="PR192" s="33"/>
      <c r="PS192" s="33"/>
      <c r="PT192" s="33"/>
      <c r="PU192" s="33"/>
      <c r="PV192" s="33"/>
      <c r="PW192" s="33"/>
      <c r="PX192" s="33"/>
      <c r="PY192" s="33"/>
      <c r="PZ192" s="33"/>
      <c r="QA192" s="33"/>
      <c r="QB192" s="33"/>
      <c r="QC192" s="33"/>
      <c r="QD192" s="33"/>
      <c r="QE192" s="33"/>
      <c r="QF192" s="33"/>
      <c r="QG192" s="33"/>
      <c r="QH192" s="33"/>
      <c r="QI192" s="33"/>
      <c r="QJ192" s="33"/>
      <c r="QK192" s="33"/>
      <c r="QL192" s="33"/>
      <c r="QM192" s="33"/>
      <c r="QN192" s="33"/>
      <c r="QO192" s="33"/>
      <c r="QP192" s="33"/>
      <c r="QQ192" s="33"/>
      <c r="QR192" s="33"/>
      <c r="QS192" s="33"/>
      <c r="QT192" s="33"/>
      <c r="QU192" s="33"/>
      <c r="QV192" s="33"/>
      <c r="QW192" s="33"/>
      <c r="QX192" s="33"/>
      <c r="QY192" s="33"/>
      <c r="QZ192" s="33"/>
      <c r="RA192" s="33"/>
      <c r="RB192" s="33"/>
      <c r="RC192" s="33"/>
      <c r="RD192" s="33"/>
      <c r="RE192" s="33"/>
      <c r="RF192" s="33"/>
      <c r="RG192" s="33"/>
      <c r="RH192" s="33"/>
      <c r="RI192" s="33"/>
      <c r="RJ192" s="33"/>
      <c r="RK192" s="33"/>
      <c r="RL192" s="33"/>
      <c r="RM192" s="33"/>
      <c r="RN192" s="33"/>
      <c r="RO192" s="33"/>
      <c r="RP192" s="33"/>
      <c r="RQ192" s="33"/>
      <c r="RR192" s="33"/>
      <c r="RS192" s="33"/>
      <c r="RT192" s="33"/>
      <c r="RU192" s="33"/>
      <c r="RV192" s="33"/>
      <c r="RW192" s="33"/>
      <c r="RX192" s="33"/>
      <c r="RY192" s="33"/>
      <c r="RZ192" s="33"/>
      <c r="SA192" s="33"/>
      <c r="SB192" s="33"/>
      <c r="SC192" s="33"/>
      <c r="SD192" s="33"/>
      <c r="SE192" s="33"/>
      <c r="SF192" s="33"/>
      <c r="SG192" s="33"/>
      <c r="SH192" s="33"/>
      <c r="SI192" s="33"/>
      <c r="SJ192" s="33"/>
      <c r="SK192" s="33"/>
      <c r="SL192" s="33"/>
      <c r="SM192" s="33"/>
      <c r="SN192" s="33"/>
      <c r="SO192" s="33"/>
      <c r="SP192" s="33"/>
      <c r="SQ192" s="33"/>
      <c r="SR192" s="33"/>
      <c r="SS192" s="33"/>
      <c r="ST192" s="33"/>
      <c r="SU192" s="33"/>
      <c r="SV192" s="33"/>
      <c r="SW192" s="33"/>
      <c r="SX192" s="33"/>
      <c r="SY192" s="33"/>
      <c r="SZ192" s="33"/>
      <c r="TA192" s="33"/>
      <c r="TB192" s="33"/>
      <c r="TC192" s="33"/>
      <c r="TD192" s="33"/>
      <c r="TE192" s="33"/>
      <c r="TF192" s="33"/>
      <c r="TG192" s="33"/>
      <c r="TH192" s="33"/>
      <c r="TI192" s="33"/>
      <c r="TJ192" s="33"/>
      <c r="TK192" s="33"/>
      <c r="TL192" s="33"/>
      <c r="TM192" s="33"/>
      <c r="TN192" s="33"/>
      <c r="TO192" s="33"/>
      <c r="TP192" s="33"/>
      <c r="TQ192" s="33"/>
      <c r="TR192" s="33"/>
      <c r="TS192" s="33"/>
      <c r="TT192" s="33"/>
      <c r="TU192" s="33"/>
      <c r="TV192" s="33"/>
      <c r="TW192" s="33"/>
      <c r="TX192" s="33"/>
      <c r="TY192" s="33"/>
      <c r="TZ192" s="33"/>
      <c r="UA192" s="33"/>
      <c r="UB192" s="33"/>
      <c r="UC192" s="33"/>
      <c r="UD192" s="33"/>
      <c r="UE192" s="33"/>
      <c r="UF192" s="33"/>
      <c r="UG192" s="33"/>
      <c r="UH192" s="33"/>
      <c r="UI192" s="33"/>
      <c r="UJ192" s="33"/>
      <c r="UK192" s="33"/>
      <c r="UL192" s="33"/>
      <c r="UM192" s="33"/>
      <c r="UN192" s="33"/>
      <c r="UO192" s="33"/>
      <c r="UP192" s="33"/>
      <c r="UQ192" s="33"/>
      <c r="UR192" s="33"/>
      <c r="US192" s="33"/>
      <c r="UT192" s="33"/>
      <c r="UU192" s="33"/>
      <c r="UV192" s="33"/>
      <c r="UW192" s="33"/>
      <c r="UX192" s="33"/>
      <c r="UY192" s="33"/>
      <c r="UZ192" s="33"/>
      <c r="VA192" s="33"/>
      <c r="VB192" s="33"/>
      <c r="VC192" s="33"/>
      <c r="VD192" s="33"/>
      <c r="VE192" s="33"/>
      <c r="VF192" s="33"/>
      <c r="VG192" s="33"/>
      <c r="VH192" s="33"/>
      <c r="VI192" s="33"/>
      <c r="VJ192" s="33"/>
      <c r="VK192" s="33"/>
      <c r="VL192" s="33"/>
      <c r="VM192" s="33"/>
      <c r="VN192" s="33"/>
      <c r="VO192" s="33"/>
      <c r="VP192" s="33"/>
      <c r="VQ192" s="33"/>
      <c r="VR192" s="33"/>
      <c r="VS192" s="33"/>
      <c r="VT192" s="33"/>
      <c r="VU192" s="33"/>
      <c r="VV192" s="33"/>
      <c r="VW192" s="33"/>
      <c r="VX192" s="33"/>
      <c r="VY192" s="33"/>
      <c r="VZ192" s="33"/>
      <c r="WA192" s="33"/>
      <c r="WB192" s="33"/>
      <c r="WC192" s="33"/>
      <c r="WD192" s="33"/>
      <c r="WE192" s="33"/>
      <c r="WF192" s="33"/>
      <c r="WG192" s="33"/>
      <c r="WH192" s="33"/>
      <c r="WI192" s="33"/>
      <c r="WJ192" s="33"/>
      <c r="WK192" s="33"/>
      <c r="WL192" s="33"/>
      <c r="WM192" s="33"/>
      <c r="WN192" s="33"/>
      <c r="WO192" s="33"/>
      <c r="WP192" s="33"/>
      <c r="WQ192" s="33"/>
      <c r="WR192" s="33"/>
      <c r="WS192" s="33"/>
      <c r="WT192" s="33"/>
      <c r="WU192" s="33"/>
      <c r="WV192" s="33"/>
      <c r="WW192" s="33"/>
      <c r="WX192" s="33"/>
      <c r="WY192" s="33"/>
      <c r="WZ192" s="33"/>
      <c r="XA192" s="33"/>
      <c r="XB192" s="33"/>
      <c r="XC192" s="33"/>
      <c r="XD192" s="33"/>
      <c r="XE192" s="33"/>
      <c r="XF192" s="33"/>
      <c r="XG192" s="33"/>
    </row>
    <row r="193" spans="1:25" x14ac:dyDescent="0.25">
      <c r="A193" s="102" t="s">
        <v>154</v>
      </c>
      <c r="B193" s="102" t="s">
        <v>262</v>
      </c>
      <c r="C193" s="102" t="s">
        <v>200</v>
      </c>
      <c r="D193" s="149">
        <v>43313</v>
      </c>
      <c r="E193" s="89">
        <v>300</v>
      </c>
      <c r="F193" s="92">
        <v>31.5</v>
      </c>
      <c r="G193" s="92">
        <v>34.78</v>
      </c>
      <c r="H193" s="92">
        <v>28.87</v>
      </c>
      <c r="I193" s="92">
        <f t="shared" si="9"/>
        <v>31.716666666666669</v>
      </c>
      <c r="J193" s="93">
        <f t="shared" si="7"/>
        <v>9515</v>
      </c>
      <c r="K193" s="71">
        <v>25</v>
      </c>
      <c r="L193" s="72">
        <v>0</v>
      </c>
      <c r="M193" s="72">
        <v>0</v>
      </c>
      <c r="N193" s="72">
        <v>65</v>
      </c>
      <c r="O193" s="72">
        <v>10</v>
      </c>
      <c r="P193" s="71">
        <v>0</v>
      </c>
      <c r="Q193" s="72">
        <v>10</v>
      </c>
      <c r="R193" s="72">
        <v>0</v>
      </c>
      <c r="S193" s="72">
        <v>90</v>
      </c>
      <c r="T193" s="82">
        <v>10</v>
      </c>
      <c r="U193" s="83">
        <v>0</v>
      </c>
      <c r="V193" s="83">
        <v>0</v>
      </c>
      <c r="W193" s="84">
        <v>90</v>
      </c>
      <c r="X193" s="85">
        <v>6</v>
      </c>
      <c r="Y193" s="65" t="s">
        <v>264</v>
      </c>
    </row>
    <row r="194" spans="1:25" x14ac:dyDescent="0.25">
      <c r="A194" s="102" t="s">
        <v>154</v>
      </c>
      <c r="B194" s="102" t="s">
        <v>262</v>
      </c>
      <c r="C194" s="102" t="s">
        <v>199</v>
      </c>
      <c r="D194" s="149">
        <v>43306</v>
      </c>
      <c r="E194" s="89">
        <v>300</v>
      </c>
      <c r="F194" s="92">
        <v>27.89</v>
      </c>
      <c r="G194" s="92">
        <v>28.22</v>
      </c>
      <c r="H194" s="92">
        <v>33.79</v>
      </c>
      <c r="I194" s="92">
        <f t="shared" si="9"/>
        <v>29.966666666666669</v>
      </c>
      <c r="J194" s="93">
        <f t="shared" si="7"/>
        <v>8990</v>
      </c>
      <c r="K194" s="71">
        <v>10</v>
      </c>
      <c r="L194" s="72">
        <v>20</v>
      </c>
      <c r="M194" s="72">
        <v>10</v>
      </c>
      <c r="N194" s="72">
        <v>50</v>
      </c>
      <c r="O194" s="72">
        <v>10</v>
      </c>
      <c r="P194" s="71">
        <v>5</v>
      </c>
      <c r="Q194" s="72">
        <v>20</v>
      </c>
      <c r="R194" s="72">
        <v>75</v>
      </c>
      <c r="S194" s="72">
        <v>0</v>
      </c>
      <c r="T194" s="82">
        <v>15</v>
      </c>
      <c r="U194" s="83">
        <v>0</v>
      </c>
      <c r="V194" s="83">
        <v>5</v>
      </c>
      <c r="W194" s="84">
        <v>80</v>
      </c>
      <c r="X194" s="85">
        <v>6</v>
      </c>
      <c r="Y194" s="65" t="s">
        <v>264</v>
      </c>
    </row>
    <row r="195" spans="1:25" x14ac:dyDescent="0.25">
      <c r="A195" s="102" t="s">
        <v>154</v>
      </c>
      <c r="B195" s="102" t="s">
        <v>262</v>
      </c>
      <c r="C195" s="102" t="s">
        <v>192</v>
      </c>
      <c r="D195" s="149">
        <v>43313</v>
      </c>
      <c r="E195" s="89">
        <v>300</v>
      </c>
      <c r="F195" s="92">
        <v>21</v>
      </c>
      <c r="G195" s="92">
        <v>12.5</v>
      </c>
      <c r="H195" s="92">
        <v>11</v>
      </c>
      <c r="I195" s="92">
        <f t="shared" si="9"/>
        <v>14.833333333333334</v>
      </c>
      <c r="J195" s="93">
        <f t="shared" ref="J195:J252" si="10">I195*E195</f>
        <v>4450</v>
      </c>
      <c r="K195" s="71">
        <v>0</v>
      </c>
      <c r="L195" s="72">
        <v>35</v>
      </c>
      <c r="M195" s="72">
        <v>10</v>
      </c>
      <c r="N195" s="72">
        <v>35</v>
      </c>
      <c r="O195" s="72">
        <v>20</v>
      </c>
      <c r="P195" s="71">
        <v>10</v>
      </c>
      <c r="Q195" s="72">
        <v>25</v>
      </c>
      <c r="R195" s="72">
        <v>60</v>
      </c>
      <c r="S195" s="72">
        <v>5</v>
      </c>
      <c r="T195" s="82">
        <v>80</v>
      </c>
      <c r="U195" s="83">
        <v>0</v>
      </c>
      <c r="V195" s="83">
        <v>0</v>
      </c>
      <c r="W195" s="84">
        <v>20</v>
      </c>
      <c r="X195" s="85">
        <v>6</v>
      </c>
      <c r="Y195" s="65" t="s">
        <v>264</v>
      </c>
    </row>
    <row r="196" spans="1:25" x14ac:dyDescent="0.25">
      <c r="A196" s="102" t="s">
        <v>154</v>
      </c>
      <c r="B196" s="102" t="s">
        <v>262</v>
      </c>
      <c r="C196" s="102" t="s">
        <v>184</v>
      </c>
      <c r="D196" s="149">
        <v>43308</v>
      </c>
      <c r="E196" s="89">
        <v>300</v>
      </c>
      <c r="F196" s="92">
        <v>88.9</v>
      </c>
      <c r="G196" s="92">
        <v>26.4</v>
      </c>
      <c r="H196" s="92">
        <v>25.6</v>
      </c>
      <c r="I196" s="92">
        <f t="shared" si="9"/>
        <v>46.966666666666669</v>
      </c>
      <c r="J196" s="93">
        <f t="shared" si="10"/>
        <v>14090</v>
      </c>
      <c r="K196" s="71">
        <v>15</v>
      </c>
      <c r="L196" s="72">
        <v>80</v>
      </c>
      <c r="M196" s="72">
        <v>5</v>
      </c>
      <c r="N196" s="72">
        <v>0</v>
      </c>
      <c r="O196" s="72">
        <v>0</v>
      </c>
      <c r="P196" s="71">
        <v>15</v>
      </c>
      <c r="Q196" s="72">
        <v>25</v>
      </c>
      <c r="R196" s="72">
        <v>60</v>
      </c>
      <c r="S196" s="72">
        <v>0</v>
      </c>
      <c r="T196" s="82">
        <v>30</v>
      </c>
      <c r="U196" s="83">
        <v>20</v>
      </c>
      <c r="V196" s="83">
        <v>30</v>
      </c>
      <c r="W196" s="84">
        <v>20</v>
      </c>
      <c r="X196" s="85">
        <v>6</v>
      </c>
      <c r="Y196" s="65" t="s">
        <v>264</v>
      </c>
    </row>
    <row r="197" spans="1:25" x14ac:dyDescent="0.25">
      <c r="A197" s="102" t="s">
        <v>154</v>
      </c>
      <c r="B197" s="102" t="s">
        <v>262</v>
      </c>
      <c r="C197" s="102" t="s">
        <v>172</v>
      </c>
      <c r="D197" s="149">
        <v>43307</v>
      </c>
      <c r="E197" s="89">
        <v>300</v>
      </c>
      <c r="F197" s="92">
        <v>62</v>
      </c>
      <c r="G197" s="92">
        <v>76.5</v>
      </c>
      <c r="H197" s="92">
        <v>72.5</v>
      </c>
      <c r="I197" s="92">
        <f t="shared" si="9"/>
        <v>70.333333333333329</v>
      </c>
      <c r="J197" s="93">
        <f t="shared" si="10"/>
        <v>21100</v>
      </c>
      <c r="K197" s="71">
        <v>10</v>
      </c>
      <c r="L197" s="72">
        <v>10</v>
      </c>
      <c r="M197" s="72">
        <v>5</v>
      </c>
      <c r="N197" s="72">
        <v>75</v>
      </c>
      <c r="O197" s="72">
        <v>0</v>
      </c>
      <c r="P197" s="71">
        <v>0</v>
      </c>
      <c r="Q197" s="72">
        <v>0</v>
      </c>
      <c r="R197" s="72">
        <v>100</v>
      </c>
      <c r="S197" s="72">
        <v>0</v>
      </c>
      <c r="T197" s="82">
        <v>50</v>
      </c>
      <c r="U197" s="83">
        <v>0</v>
      </c>
      <c r="V197" s="83">
        <v>0</v>
      </c>
      <c r="W197" s="84">
        <v>50</v>
      </c>
      <c r="X197" s="85">
        <v>6</v>
      </c>
      <c r="Y197" s="65" t="s">
        <v>264</v>
      </c>
    </row>
    <row r="198" spans="1:25" x14ac:dyDescent="0.25">
      <c r="A198" s="102" t="s">
        <v>154</v>
      </c>
      <c r="B198" s="102" t="s">
        <v>262</v>
      </c>
      <c r="C198" s="102" t="s">
        <v>167</v>
      </c>
      <c r="D198" s="149">
        <v>43313</v>
      </c>
      <c r="E198" s="89">
        <v>300</v>
      </c>
      <c r="F198" s="92">
        <v>19.690000000000001</v>
      </c>
      <c r="G198" s="92">
        <v>16.100000000000001</v>
      </c>
      <c r="H198" s="92">
        <v>14.1</v>
      </c>
      <c r="I198" s="92">
        <f t="shared" si="9"/>
        <v>16.630000000000003</v>
      </c>
      <c r="J198" s="93">
        <f t="shared" si="10"/>
        <v>4989.0000000000009</v>
      </c>
      <c r="K198" s="71">
        <v>0</v>
      </c>
      <c r="L198" s="72">
        <v>10</v>
      </c>
      <c r="M198" s="72">
        <v>20</v>
      </c>
      <c r="N198" s="72">
        <v>60</v>
      </c>
      <c r="O198" s="72">
        <v>10</v>
      </c>
      <c r="P198" s="71">
        <v>30</v>
      </c>
      <c r="Q198" s="72">
        <v>0</v>
      </c>
      <c r="R198" s="72">
        <v>0</v>
      </c>
      <c r="S198" s="72">
        <v>70</v>
      </c>
      <c r="T198" s="82">
        <v>20</v>
      </c>
      <c r="U198" s="83">
        <v>0</v>
      </c>
      <c r="V198" s="83">
        <v>0</v>
      </c>
      <c r="W198" s="84">
        <v>80</v>
      </c>
      <c r="X198" s="85">
        <v>6</v>
      </c>
      <c r="Y198" s="65" t="s">
        <v>264</v>
      </c>
    </row>
    <row r="199" spans="1:25" x14ac:dyDescent="0.25">
      <c r="A199" s="102" t="s">
        <v>154</v>
      </c>
      <c r="B199" s="102" t="s">
        <v>261</v>
      </c>
      <c r="C199" s="102" t="s">
        <v>170</v>
      </c>
      <c r="D199" s="148">
        <v>43158</v>
      </c>
      <c r="E199" s="94">
        <v>300</v>
      </c>
      <c r="F199" s="92">
        <v>13</v>
      </c>
      <c r="G199" s="92">
        <v>20</v>
      </c>
      <c r="H199" s="92">
        <v>8</v>
      </c>
      <c r="I199" s="92">
        <f t="shared" si="9"/>
        <v>13.666666666666666</v>
      </c>
      <c r="J199" s="93">
        <f t="shared" si="10"/>
        <v>4100</v>
      </c>
      <c r="K199" s="70">
        <v>10</v>
      </c>
      <c r="L199" s="35">
        <v>30</v>
      </c>
      <c r="M199" s="35">
        <v>30</v>
      </c>
      <c r="N199" s="35">
        <v>30</v>
      </c>
      <c r="O199" s="35">
        <v>0</v>
      </c>
      <c r="P199" s="70">
        <v>30</v>
      </c>
      <c r="Q199" s="35">
        <v>0</v>
      </c>
      <c r="R199" s="35">
        <v>1</v>
      </c>
      <c r="S199" s="35">
        <v>70</v>
      </c>
      <c r="T199" s="80">
        <v>60</v>
      </c>
      <c r="U199" s="77">
        <v>0</v>
      </c>
      <c r="V199" s="77">
        <v>20</v>
      </c>
      <c r="W199" s="81">
        <v>20</v>
      </c>
      <c r="X199" s="50">
        <v>6</v>
      </c>
      <c r="Y199" s="65" t="s">
        <v>264</v>
      </c>
    </row>
    <row r="200" spans="1:25" x14ac:dyDescent="0.25">
      <c r="A200" s="102" t="s">
        <v>154</v>
      </c>
      <c r="B200" s="102" t="s">
        <v>261</v>
      </c>
      <c r="C200" s="102" t="s">
        <v>159</v>
      </c>
      <c r="D200" s="148">
        <v>43059</v>
      </c>
      <c r="E200" s="94">
        <v>300</v>
      </c>
      <c r="F200" s="92">
        <v>24.6</v>
      </c>
      <c r="G200" s="92">
        <v>26.6</v>
      </c>
      <c r="H200" s="92">
        <v>21.3</v>
      </c>
      <c r="I200" s="92">
        <f t="shared" si="9"/>
        <v>24.166666666666668</v>
      </c>
      <c r="J200" s="93">
        <f t="shared" si="10"/>
        <v>7250</v>
      </c>
      <c r="K200" s="70">
        <v>10</v>
      </c>
      <c r="L200" s="35">
        <v>0</v>
      </c>
      <c r="M200" s="35">
        <v>10</v>
      </c>
      <c r="N200" s="35">
        <v>80</v>
      </c>
      <c r="O200" s="35">
        <v>0</v>
      </c>
      <c r="P200" s="70">
        <v>5</v>
      </c>
      <c r="Q200" s="35">
        <v>0</v>
      </c>
      <c r="R200" s="35">
        <v>0</v>
      </c>
      <c r="S200" s="35">
        <v>95</v>
      </c>
      <c r="T200" s="80">
        <v>5</v>
      </c>
      <c r="U200" s="77">
        <v>0</v>
      </c>
      <c r="V200" s="77">
        <v>5</v>
      </c>
      <c r="W200" s="81">
        <v>90</v>
      </c>
      <c r="X200" s="50">
        <v>6</v>
      </c>
      <c r="Y200" s="65" t="s">
        <v>264</v>
      </c>
    </row>
    <row r="201" spans="1:25" x14ac:dyDescent="0.25">
      <c r="A201" s="102" t="s">
        <v>42</v>
      </c>
      <c r="B201" s="102" t="s">
        <v>262</v>
      </c>
      <c r="C201" s="102" t="s">
        <v>83</v>
      </c>
      <c r="D201" s="147">
        <v>43264</v>
      </c>
      <c r="E201" s="89">
        <v>600</v>
      </c>
      <c r="F201" s="66">
        <v>22</v>
      </c>
      <c r="G201" s="66">
        <v>24</v>
      </c>
      <c r="H201" s="66">
        <v>22</v>
      </c>
      <c r="I201" s="92">
        <f t="shared" si="9"/>
        <v>22.666666666666668</v>
      </c>
      <c r="J201" s="93">
        <f t="shared" si="10"/>
        <v>13600</v>
      </c>
      <c r="K201" s="69">
        <v>20</v>
      </c>
      <c r="L201" s="35">
        <v>0</v>
      </c>
      <c r="M201" s="35">
        <v>0</v>
      </c>
      <c r="N201" s="35">
        <v>0</v>
      </c>
      <c r="O201" s="35">
        <v>80</v>
      </c>
      <c r="P201" s="69">
        <v>0</v>
      </c>
      <c r="Q201" s="35">
        <v>10</v>
      </c>
      <c r="R201" s="35">
        <v>90</v>
      </c>
      <c r="S201" s="35">
        <v>0</v>
      </c>
      <c r="T201" s="76">
        <v>0</v>
      </c>
      <c r="U201" s="77">
        <v>0</v>
      </c>
      <c r="V201" s="77">
        <v>0</v>
      </c>
      <c r="W201" s="78">
        <v>100</v>
      </c>
      <c r="X201" s="49">
        <v>6</v>
      </c>
      <c r="Y201" s="65" t="s">
        <v>264</v>
      </c>
    </row>
    <row r="202" spans="1:25" x14ac:dyDescent="0.25">
      <c r="A202" s="102" t="s">
        <v>42</v>
      </c>
      <c r="B202" s="102" t="s">
        <v>262</v>
      </c>
      <c r="C202" s="102" t="s">
        <v>78</v>
      </c>
      <c r="D202" s="147">
        <v>43264</v>
      </c>
      <c r="E202" s="89">
        <v>600</v>
      </c>
      <c r="F202" s="66">
        <v>18</v>
      </c>
      <c r="G202" s="66">
        <v>20</v>
      </c>
      <c r="H202" s="66">
        <v>45</v>
      </c>
      <c r="I202" s="92">
        <f t="shared" si="9"/>
        <v>27.666666666666668</v>
      </c>
      <c r="J202" s="93">
        <f t="shared" si="10"/>
        <v>16600</v>
      </c>
      <c r="K202" s="69">
        <v>10</v>
      </c>
      <c r="L202" s="35">
        <v>20</v>
      </c>
      <c r="M202" s="35">
        <v>0</v>
      </c>
      <c r="N202" s="35">
        <v>0</v>
      </c>
      <c r="O202" s="35">
        <v>70</v>
      </c>
      <c r="P202" s="69">
        <v>0</v>
      </c>
      <c r="Q202" s="35">
        <v>5</v>
      </c>
      <c r="R202" s="35">
        <v>95</v>
      </c>
      <c r="S202" s="35">
        <v>0</v>
      </c>
      <c r="T202" s="76">
        <v>40</v>
      </c>
      <c r="U202" s="77">
        <v>0</v>
      </c>
      <c r="V202" s="77">
        <v>40</v>
      </c>
      <c r="W202" s="78">
        <v>20</v>
      </c>
      <c r="X202" s="49">
        <v>6</v>
      </c>
      <c r="Y202" s="65" t="s">
        <v>264</v>
      </c>
    </row>
    <row r="203" spans="1:25" x14ac:dyDescent="0.25">
      <c r="A203" s="102" t="s">
        <v>8</v>
      </c>
      <c r="B203" s="96" t="s">
        <v>262</v>
      </c>
      <c r="C203" s="102" t="s">
        <v>32</v>
      </c>
      <c r="D203" s="147">
        <v>43340</v>
      </c>
      <c r="E203" s="89">
        <v>300</v>
      </c>
      <c r="F203" s="90">
        <v>9.6</v>
      </c>
      <c r="G203" s="90">
        <v>10.199999999999999</v>
      </c>
      <c r="H203" s="92">
        <v>9.9</v>
      </c>
      <c r="I203" s="92">
        <f t="shared" si="9"/>
        <v>9.8999999999999986</v>
      </c>
      <c r="J203" s="93">
        <f t="shared" si="10"/>
        <v>2969.9999999999995</v>
      </c>
      <c r="K203" s="69">
        <v>45</v>
      </c>
      <c r="L203" s="35">
        <v>15</v>
      </c>
      <c r="M203" s="35">
        <v>0</v>
      </c>
      <c r="N203" s="35">
        <v>40</v>
      </c>
      <c r="O203" s="35">
        <v>0</v>
      </c>
      <c r="P203" s="69">
        <v>0</v>
      </c>
      <c r="Q203" s="35">
        <v>5</v>
      </c>
      <c r="R203" s="35">
        <v>95</v>
      </c>
      <c r="S203" s="35">
        <v>0</v>
      </c>
      <c r="T203" s="76">
        <v>50</v>
      </c>
      <c r="U203" s="77">
        <v>0</v>
      </c>
      <c r="V203" s="77">
        <v>50</v>
      </c>
      <c r="W203" s="78">
        <v>0</v>
      </c>
      <c r="X203" s="49">
        <v>6</v>
      </c>
      <c r="Y203" s="65" t="s">
        <v>264</v>
      </c>
    </row>
    <row r="204" spans="1:25" x14ac:dyDescent="0.25">
      <c r="A204" s="102" t="s">
        <v>8</v>
      </c>
      <c r="B204" s="96" t="s">
        <v>262</v>
      </c>
      <c r="C204" s="102" t="s">
        <v>26</v>
      </c>
      <c r="D204" s="147">
        <v>43340</v>
      </c>
      <c r="E204" s="89">
        <v>300</v>
      </c>
      <c r="F204" s="91">
        <v>24.9</v>
      </c>
      <c r="G204" s="91">
        <v>29.2</v>
      </c>
      <c r="H204" s="92">
        <v>26.6</v>
      </c>
      <c r="I204" s="92">
        <f t="shared" si="9"/>
        <v>26.899999999999995</v>
      </c>
      <c r="J204" s="93">
        <f t="shared" si="10"/>
        <v>8069.9999999999982</v>
      </c>
      <c r="K204" s="69">
        <v>5</v>
      </c>
      <c r="L204" s="35">
        <v>30</v>
      </c>
      <c r="M204" s="35">
        <v>10</v>
      </c>
      <c r="N204" s="35">
        <v>55</v>
      </c>
      <c r="O204" s="35">
        <v>0</v>
      </c>
      <c r="P204" s="69">
        <v>0</v>
      </c>
      <c r="Q204" s="35">
        <v>100</v>
      </c>
      <c r="R204" s="35">
        <v>0</v>
      </c>
      <c r="S204" s="35">
        <v>0</v>
      </c>
      <c r="T204" s="76">
        <v>30</v>
      </c>
      <c r="U204" s="77">
        <v>10</v>
      </c>
      <c r="V204" s="77">
        <v>60</v>
      </c>
      <c r="W204" s="78">
        <v>0</v>
      </c>
      <c r="X204" s="49">
        <v>6</v>
      </c>
      <c r="Y204" s="65" t="s">
        <v>264</v>
      </c>
    </row>
    <row r="205" spans="1:25" x14ac:dyDescent="0.25">
      <c r="A205" s="102" t="s">
        <v>8</v>
      </c>
      <c r="B205" s="96" t="s">
        <v>262</v>
      </c>
      <c r="C205" s="102" t="s">
        <v>18</v>
      </c>
      <c r="D205" s="147">
        <v>43293</v>
      </c>
      <c r="E205" s="89">
        <v>300</v>
      </c>
      <c r="F205" s="91">
        <v>18</v>
      </c>
      <c r="G205" s="91">
        <v>14.8</v>
      </c>
      <c r="H205" s="92">
        <v>21.3</v>
      </c>
      <c r="I205" s="92">
        <f t="shared" si="9"/>
        <v>18.033333333333331</v>
      </c>
      <c r="J205" s="93">
        <f t="shared" si="10"/>
        <v>5409.9999999999991</v>
      </c>
      <c r="K205" s="69">
        <v>0</v>
      </c>
      <c r="L205" s="35">
        <v>85</v>
      </c>
      <c r="M205" s="35">
        <v>5</v>
      </c>
      <c r="N205" s="35">
        <v>10</v>
      </c>
      <c r="O205" s="35">
        <v>0</v>
      </c>
      <c r="P205" s="69">
        <v>0</v>
      </c>
      <c r="Q205" s="35">
        <v>0</v>
      </c>
      <c r="R205" s="35">
        <v>0</v>
      </c>
      <c r="S205" s="35">
        <v>100</v>
      </c>
      <c r="T205" s="76">
        <v>90</v>
      </c>
      <c r="U205" s="77">
        <v>0</v>
      </c>
      <c r="V205" s="77">
        <v>10</v>
      </c>
      <c r="W205" s="78">
        <v>0</v>
      </c>
      <c r="X205" s="49">
        <v>6</v>
      </c>
      <c r="Y205" s="65" t="s">
        <v>264</v>
      </c>
    </row>
    <row r="206" spans="1:25" x14ac:dyDescent="0.25">
      <c r="A206" s="102" t="s">
        <v>8</v>
      </c>
      <c r="B206" s="102" t="s">
        <v>261</v>
      </c>
      <c r="C206" s="102" t="s">
        <v>30</v>
      </c>
      <c r="D206" s="148">
        <v>43133</v>
      </c>
      <c r="E206" s="89">
        <v>300</v>
      </c>
      <c r="F206" s="92">
        <v>9.1999999999999993</v>
      </c>
      <c r="G206" s="92">
        <v>9.5</v>
      </c>
      <c r="H206" s="92">
        <v>9.1999999999999993</v>
      </c>
      <c r="I206" s="92">
        <f t="shared" si="9"/>
        <v>9.2999999999999989</v>
      </c>
      <c r="J206" s="93">
        <f t="shared" si="10"/>
        <v>2789.9999999999995</v>
      </c>
      <c r="K206" s="70">
        <v>60</v>
      </c>
      <c r="L206" s="35">
        <v>0</v>
      </c>
      <c r="M206" s="35">
        <v>0</v>
      </c>
      <c r="N206" s="35">
        <v>40</v>
      </c>
      <c r="O206" s="35">
        <v>0</v>
      </c>
      <c r="P206" s="70">
        <v>0</v>
      </c>
      <c r="Q206" s="35">
        <v>15</v>
      </c>
      <c r="R206" s="35">
        <v>85</v>
      </c>
      <c r="S206" s="35">
        <v>0</v>
      </c>
      <c r="T206" s="80">
        <v>60</v>
      </c>
      <c r="U206" s="77">
        <v>0</v>
      </c>
      <c r="V206" s="77">
        <v>20</v>
      </c>
      <c r="W206" s="81">
        <v>20</v>
      </c>
      <c r="X206" s="50">
        <v>6</v>
      </c>
      <c r="Y206" s="65" t="s">
        <v>264</v>
      </c>
    </row>
    <row r="207" spans="1:25" x14ac:dyDescent="0.25">
      <c r="A207" s="102" t="s">
        <v>485</v>
      </c>
      <c r="B207" s="96" t="s">
        <v>262</v>
      </c>
      <c r="C207" s="96" t="s">
        <v>493</v>
      </c>
      <c r="D207" s="147">
        <v>43335</v>
      </c>
      <c r="E207" s="89">
        <v>300</v>
      </c>
      <c r="F207" s="91">
        <v>20</v>
      </c>
      <c r="G207" s="91">
        <v>19</v>
      </c>
      <c r="H207" s="92">
        <v>15</v>
      </c>
      <c r="I207" s="92">
        <f t="shared" si="9"/>
        <v>18</v>
      </c>
      <c r="J207" s="93">
        <f t="shared" si="10"/>
        <v>5400</v>
      </c>
      <c r="K207" s="69">
        <v>45</v>
      </c>
      <c r="L207" s="35">
        <v>25</v>
      </c>
      <c r="M207" s="35">
        <v>20</v>
      </c>
      <c r="N207" s="35">
        <v>5</v>
      </c>
      <c r="O207" s="35">
        <v>5</v>
      </c>
      <c r="P207" s="69">
        <v>2</v>
      </c>
      <c r="Q207" s="35">
        <v>1</v>
      </c>
      <c r="R207" s="35">
        <v>93</v>
      </c>
      <c r="S207" s="35">
        <v>4</v>
      </c>
      <c r="T207" s="76">
        <v>15</v>
      </c>
      <c r="U207" s="77">
        <v>80</v>
      </c>
      <c r="V207" s="77">
        <v>5</v>
      </c>
      <c r="W207" s="78">
        <v>0</v>
      </c>
      <c r="X207" s="49">
        <v>7</v>
      </c>
      <c r="Y207" s="65" t="s">
        <v>267</v>
      </c>
    </row>
    <row r="208" spans="1:25" x14ac:dyDescent="0.25">
      <c r="A208" s="102" t="s">
        <v>4</v>
      </c>
      <c r="B208" s="96" t="s">
        <v>262</v>
      </c>
      <c r="C208" s="103" t="s">
        <v>149</v>
      </c>
      <c r="D208" s="147">
        <v>43308</v>
      </c>
      <c r="E208" s="89">
        <v>300</v>
      </c>
      <c r="F208" s="91">
        <v>6</v>
      </c>
      <c r="G208" s="91">
        <v>5.9</v>
      </c>
      <c r="H208" s="92">
        <v>6.7</v>
      </c>
      <c r="I208" s="92">
        <f t="shared" si="9"/>
        <v>6.2</v>
      </c>
      <c r="J208" s="93">
        <f t="shared" si="10"/>
        <v>1860</v>
      </c>
      <c r="K208" s="69">
        <v>0</v>
      </c>
      <c r="L208" s="35">
        <v>60</v>
      </c>
      <c r="M208" s="35">
        <v>15</v>
      </c>
      <c r="N208" s="35">
        <v>25</v>
      </c>
      <c r="O208" s="35">
        <v>0</v>
      </c>
      <c r="P208" s="69">
        <v>30</v>
      </c>
      <c r="Q208" s="35">
        <v>5</v>
      </c>
      <c r="R208" s="35">
        <v>65</v>
      </c>
      <c r="S208" s="35">
        <v>0</v>
      </c>
      <c r="T208" s="76"/>
      <c r="U208" s="77"/>
      <c r="V208" s="77"/>
      <c r="W208" s="78"/>
      <c r="X208" s="49">
        <v>7</v>
      </c>
      <c r="Y208" s="65" t="s">
        <v>267</v>
      </c>
    </row>
    <row r="209" spans="1:25" x14ac:dyDescent="0.25">
      <c r="A209" s="102" t="s">
        <v>4</v>
      </c>
      <c r="B209" s="96" t="s">
        <v>262</v>
      </c>
      <c r="C209" s="103" t="s">
        <v>139</v>
      </c>
      <c r="D209" s="147">
        <v>43307</v>
      </c>
      <c r="E209" s="89">
        <v>300</v>
      </c>
      <c r="F209" s="92">
        <v>27</v>
      </c>
      <c r="G209" s="92">
        <v>27</v>
      </c>
      <c r="H209" s="92">
        <v>27</v>
      </c>
      <c r="I209" s="92">
        <f t="shared" si="9"/>
        <v>27</v>
      </c>
      <c r="J209" s="93">
        <f t="shared" si="10"/>
        <v>8100</v>
      </c>
      <c r="K209" s="69">
        <v>0</v>
      </c>
      <c r="L209" s="35">
        <v>0</v>
      </c>
      <c r="M209" s="35">
        <v>0</v>
      </c>
      <c r="N209" s="35">
        <v>5</v>
      </c>
      <c r="O209" s="35">
        <v>95</v>
      </c>
      <c r="P209" s="69">
        <v>0</v>
      </c>
      <c r="Q209" s="35">
        <v>10</v>
      </c>
      <c r="R209" s="35">
        <v>90</v>
      </c>
      <c r="S209" s="35">
        <v>0</v>
      </c>
      <c r="T209" s="76">
        <v>30</v>
      </c>
      <c r="U209" s="77">
        <v>0</v>
      </c>
      <c r="V209" s="77">
        <v>0</v>
      </c>
      <c r="W209" s="78">
        <v>70</v>
      </c>
      <c r="X209" s="49">
        <v>7</v>
      </c>
      <c r="Y209" s="65" t="s">
        <v>267</v>
      </c>
    </row>
    <row r="210" spans="1:25" x14ac:dyDescent="0.25">
      <c r="A210" s="102" t="s">
        <v>4</v>
      </c>
      <c r="B210" s="96" t="s">
        <v>262</v>
      </c>
      <c r="C210" s="103" t="s">
        <v>102</v>
      </c>
      <c r="D210" s="147">
        <v>43319</v>
      </c>
      <c r="E210" s="89">
        <v>300</v>
      </c>
      <c r="F210" s="91">
        <v>7.7</v>
      </c>
      <c r="G210" s="91">
        <v>9.4</v>
      </c>
      <c r="H210" s="92">
        <v>12</v>
      </c>
      <c r="I210" s="92">
        <f t="shared" si="9"/>
        <v>9.7000000000000011</v>
      </c>
      <c r="J210" s="93">
        <f t="shared" si="10"/>
        <v>2910.0000000000005</v>
      </c>
      <c r="K210" s="69">
        <v>0</v>
      </c>
      <c r="L210" s="35">
        <v>30</v>
      </c>
      <c r="M210" s="35">
        <v>35</v>
      </c>
      <c r="N210" s="35">
        <v>35</v>
      </c>
      <c r="O210" s="35">
        <v>0</v>
      </c>
      <c r="P210" s="69">
        <v>30</v>
      </c>
      <c r="Q210" s="35">
        <v>0</v>
      </c>
      <c r="R210" s="35">
        <v>70</v>
      </c>
      <c r="S210" s="35">
        <v>0</v>
      </c>
      <c r="T210" s="76">
        <v>65</v>
      </c>
      <c r="U210" s="77">
        <v>0</v>
      </c>
      <c r="V210" s="77">
        <v>0</v>
      </c>
      <c r="W210" s="78">
        <v>35</v>
      </c>
      <c r="X210" s="49">
        <v>7</v>
      </c>
      <c r="Y210" s="65" t="s">
        <v>267</v>
      </c>
    </row>
    <row r="211" spans="1:25" x14ac:dyDescent="0.25">
      <c r="A211" s="102" t="s">
        <v>4</v>
      </c>
      <c r="B211" s="96" t="s">
        <v>262</v>
      </c>
      <c r="C211" s="103" t="s">
        <v>100</v>
      </c>
      <c r="D211" s="147">
        <v>43307</v>
      </c>
      <c r="E211" s="89">
        <v>300</v>
      </c>
      <c r="F211" s="91">
        <v>62.8</v>
      </c>
      <c r="G211" s="91">
        <v>64</v>
      </c>
      <c r="H211" s="92">
        <v>64</v>
      </c>
      <c r="I211" s="92">
        <f t="shared" si="9"/>
        <v>63.6</v>
      </c>
      <c r="J211" s="93">
        <f t="shared" si="10"/>
        <v>19080</v>
      </c>
      <c r="K211" s="69">
        <v>80</v>
      </c>
      <c r="L211" s="35">
        <v>10</v>
      </c>
      <c r="M211" s="35">
        <v>10</v>
      </c>
      <c r="N211" s="35">
        <v>0</v>
      </c>
      <c r="O211" s="35">
        <v>0</v>
      </c>
      <c r="P211" s="69">
        <v>0</v>
      </c>
      <c r="Q211" s="35">
        <v>0</v>
      </c>
      <c r="R211" s="35">
        <v>100</v>
      </c>
      <c r="S211" s="35">
        <v>0</v>
      </c>
      <c r="T211" s="76">
        <v>20</v>
      </c>
      <c r="U211" s="77">
        <v>0</v>
      </c>
      <c r="V211" s="77">
        <v>0</v>
      </c>
      <c r="W211" s="78">
        <v>80</v>
      </c>
      <c r="X211" s="49">
        <v>7</v>
      </c>
      <c r="Y211" s="65" t="s">
        <v>267</v>
      </c>
    </row>
    <row r="212" spans="1:25" x14ac:dyDescent="0.25">
      <c r="A212" s="102" t="s">
        <v>4</v>
      </c>
      <c r="B212" s="102" t="s">
        <v>261</v>
      </c>
      <c r="C212" s="103" t="s">
        <v>149</v>
      </c>
      <c r="D212" s="148">
        <v>43130</v>
      </c>
      <c r="E212" s="94">
        <v>300</v>
      </c>
      <c r="F212" s="92">
        <v>8</v>
      </c>
      <c r="G212" s="92">
        <v>9</v>
      </c>
      <c r="H212" s="92">
        <v>11</v>
      </c>
      <c r="I212" s="92">
        <f t="shared" si="9"/>
        <v>9.3333333333333339</v>
      </c>
      <c r="J212" s="93">
        <f t="shared" si="10"/>
        <v>2800</v>
      </c>
      <c r="K212" s="70">
        <v>10</v>
      </c>
      <c r="L212" s="35">
        <v>30</v>
      </c>
      <c r="M212" s="35">
        <v>40</v>
      </c>
      <c r="N212" s="35">
        <v>20</v>
      </c>
      <c r="O212" s="35">
        <v>0</v>
      </c>
      <c r="P212" s="70">
        <v>20</v>
      </c>
      <c r="Q212" s="35">
        <v>0</v>
      </c>
      <c r="R212" s="35">
        <v>80</v>
      </c>
      <c r="S212" s="35">
        <v>0</v>
      </c>
      <c r="T212" s="80">
        <v>20</v>
      </c>
      <c r="U212" s="77">
        <v>0</v>
      </c>
      <c r="V212" s="77">
        <v>0</v>
      </c>
      <c r="W212" s="81">
        <v>80</v>
      </c>
      <c r="X212" s="50">
        <v>7</v>
      </c>
      <c r="Y212" s="65" t="s">
        <v>267</v>
      </c>
    </row>
    <row r="213" spans="1:25" x14ac:dyDescent="0.25">
      <c r="A213" s="102" t="s">
        <v>4</v>
      </c>
      <c r="B213" s="102" t="s">
        <v>261</v>
      </c>
      <c r="C213" s="103" t="s">
        <v>141</v>
      </c>
      <c r="D213" s="148">
        <v>43059</v>
      </c>
      <c r="E213" s="94">
        <v>300</v>
      </c>
      <c r="F213" s="92"/>
      <c r="G213" s="92">
        <v>13.7</v>
      </c>
      <c r="H213" s="92">
        <v>14.3</v>
      </c>
      <c r="I213" s="92">
        <f>(G213+H213)/2</f>
        <v>14</v>
      </c>
      <c r="J213" s="93">
        <f t="shared" si="10"/>
        <v>4200</v>
      </c>
      <c r="K213" s="70">
        <v>20</v>
      </c>
      <c r="L213" s="35">
        <v>20</v>
      </c>
      <c r="M213" s="35">
        <v>30</v>
      </c>
      <c r="N213" s="35">
        <v>30</v>
      </c>
      <c r="O213" s="35">
        <v>0</v>
      </c>
      <c r="P213" s="70">
        <v>60</v>
      </c>
      <c r="Q213" s="35">
        <v>0</v>
      </c>
      <c r="R213" s="35">
        <v>40</v>
      </c>
      <c r="S213" s="35">
        <v>0</v>
      </c>
      <c r="T213" s="80">
        <v>10</v>
      </c>
      <c r="U213" s="77">
        <v>0</v>
      </c>
      <c r="V213" s="77">
        <v>0</v>
      </c>
      <c r="W213" s="81">
        <v>90</v>
      </c>
      <c r="X213" s="50">
        <v>7</v>
      </c>
      <c r="Y213" s="65" t="s">
        <v>267</v>
      </c>
    </row>
    <row r="214" spans="1:25" x14ac:dyDescent="0.25">
      <c r="A214" s="102" t="s">
        <v>4</v>
      </c>
      <c r="B214" s="102" t="s">
        <v>261</v>
      </c>
      <c r="C214" s="104" t="s">
        <v>94</v>
      </c>
      <c r="D214" s="148">
        <v>43151</v>
      </c>
      <c r="E214" s="94">
        <v>300</v>
      </c>
      <c r="F214" s="92">
        <v>13</v>
      </c>
      <c r="G214" s="92">
        <v>14</v>
      </c>
      <c r="H214" s="92">
        <v>13</v>
      </c>
      <c r="I214" s="92">
        <f t="shared" ref="I214:I252" si="11">(F214+G214+H214)/3</f>
        <v>13.333333333333334</v>
      </c>
      <c r="J214" s="93">
        <f t="shared" si="10"/>
        <v>4000</v>
      </c>
      <c r="K214" s="70">
        <v>0</v>
      </c>
      <c r="L214" s="35">
        <v>0</v>
      </c>
      <c r="M214" s="35">
        <v>30</v>
      </c>
      <c r="N214" s="35">
        <v>70</v>
      </c>
      <c r="O214" s="35">
        <v>0</v>
      </c>
      <c r="P214" s="70">
        <v>30</v>
      </c>
      <c r="Q214" s="35">
        <v>0</v>
      </c>
      <c r="R214" s="35">
        <v>70</v>
      </c>
      <c r="S214" s="35">
        <v>0</v>
      </c>
      <c r="T214" s="80">
        <v>30</v>
      </c>
      <c r="U214" s="77">
        <v>60</v>
      </c>
      <c r="V214" s="77">
        <v>0</v>
      </c>
      <c r="W214" s="81">
        <v>10</v>
      </c>
      <c r="X214" s="50">
        <v>7</v>
      </c>
      <c r="Y214" s="65" t="s">
        <v>267</v>
      </c>
    </row>
    <row r="215" spans="1:25" x14ac:dyDescent="0.25">
      <c r="A215" s="102" t="s">
        <v>154</v>
      </c>
      <c r="B215" s="102" t="s">
        <v>262</v>
      </c>
      <c r="C215" s="102" t="s">
        <v>202</v>
      </c>
      <c r="D215" s="149">
        <v>43306</v>
      </c>
      <c r="E215" s="89">
        <v>300</v>
      </c>
      <c r="F215" s="92">
        <v>24</v>
      </c>
      <c r="G215" s="92">
        <v>22</v>
      </c>
      <c r="H215" s="92">
        <v>26</v>
      </c>
      <c r="I215" s="92">
        <f t="shared" si="11"/>
        <v>24</v>
      </c>
      <c r="J215" s="93">
        <f t="shared" si="10"/>
        <v>7200</v>
      </c>
      <c r="K215" s="71">
        <v>40</v>
      </c>
      <c r="L215" s="72">
        <v>20</v>
      </c>
      <c r="M215" s="72">
        <v>10</v>
      </c>
      <c r="N215" s="72">
        <v>30</v>
      </c>
      <c r="O215" s="72">
        <v>0</v>
      </c>
      <c r="P215" s="71">
        <v>10</v>
      </c>
      <c r="Q215" s="72">
        <v>0</v>
      </c>
      <c r="R215" s="72">
        <v>0</v>
      </c>
      <c r="S215" s="72">
        <v>90</v>
      </c>
      <c r="T215" s="82">
        <v>60</v>
      </c>
      <c r="U215" s="83">
        <v>30</v>
      </c>
      <c r="V215" s="83">
        <v>0</v>
      </c>
      <c r="W215" s="84">
        <v>10</v>
      </c>
      <c r="X215" s="85">
        <v>7</v>
      </c>
      <c r="Y215" s="65" t="s">
        <v>267</v>
      </c>
    </row>
    <row r="216" spans="1:25" x14ac:dyDescent="0.25">
      <c r="A216" s="102" t="s">
        <v>154</v>
      </c>
      <c r="B216" s="102" t="s">
        <v>262</v>
      </c>
      <c r="C216" s="102" t="s">
        <v>170</v>
      </c>
      <c r="D216" s="149">
        <v>43308</v>
      </c>
      <c r="E216" s="89">
        <v>300</v>
      </c>
      <c r="F216" s="92">
        <v>13</v>
      </c>
      <c r="G216" s="92">
        <v>20</v>
      </c>
      <c r="H216" s="92">
        <v>8</v>
      </c>
      <c r="I216" s="92">
        <f t="shared" si="11"/>
        <v>13.666666666666666</v>
      </c>
      <c r="J216" s="93">
        <f t="shared" si="10"/>
        <v>4100</v>
      </c>
      <c r="K216" s="71">
        <v>5</v>
      </c>
      <c r="L216" s="72">
        <v>65</v>
      </c>
      <c r="M216" s="72">
        <v>5</v>
      </c>
      <c r="N216" s="72">
        <v>25</v>
      </c>
      <c r="O216" s="72">
        <v>0</v>
      </c>
      <c r="P216" s="71">
        <v>0</v>
      </c>
      <c r="Q216" s="72">
        <v>0</v>
      </c>
      <c r="R216" s="72">
        <v>0</v>
      </c>
      <c r="S216" s="72">
        <v>100</v>
      </c>
      <c r="T216" s="82">
        <v>40</v>
      </c>
      <c r="U216" s="83">
        <v>0</v>
      </c>
      <c r="V216" s="83">
        <v>30</v>
      </c>
      <c r="W216" s="84">
        <v>30</v>
      </c>
      <c r="X216" s="85">
        <v>7</v>
      </c>
      <c r="Y216" s="65" t="s">
        <v>267</v>
      </c>
    </row>
    <row r="217" spans="1:25" x14ac:dyDescent="0.25">
      <c r="A217" s="102" t="s">
        <v>154</v>
      </c>
      <c r="B217" s="102" t="s">
        <v>261</v>
      </c>
      <c r="C217" s="102" t="s">
        <v>199</v>
      </c>
      <c r="D217" s="148">
        <v>43059</v>
      </c>
      <c r="E217" s="94">
        <v>300</v>
      </c>
      <c r="F217" s="92">
        <v>27.89</v>
      </c>
      <c r="G217" s="92">
        <v>28.22</v>
      </c>
      <c r="H217" s="92">
        <v>33.79</v>
      </c>
      <c r="I217" s="92">
        <f t="shared" si="11"/>
        <v>29.966666666666669</v>
      </c>
      <c r="J217" s="93">
        <f t="shared" si="10"/>
        <v>8990</v>
      </c>
      <c r="K217" s="70">
        <v>25</v>
      </c>
      <c r="L217" s="35">
        <v>5</v>
      </c>
      <c r="M217" s="35">
        <v>20</v>
      </c>
      <c r="N217" s="35">
        <v>50</v>
      </c>
      <c r="O217" s="35">
        <v>0</v>
      </c>
      <c r="P217" s="70">
        <v>5</v>
      </c>
      <c r="Q217" s="35">
        <v>5</v>
      </c>
      <c r="R217" s="35">
        <v>5</v>
      </c>
      <c r="S217" s="35">
        <v>85</v>
      </c>
      <c r="T217" s="80">
        <v>10</v>
      </c>
      <c r="U217" s="77">
        <v>10</v>
      </c>
      <c r="V217" s="77">
        <v>10</v>
      </c>
      <c r="W217" s="81">
        <v>70</v>
      </c>
      <c r="X217" s="50">
        <v>7</v>
      </c>
      <c r="Y217" s="65" t="s">
        <v>267</v>
      </c>
    </row>
    <row r="218" spans="1:25" x14ac:dyDescent="0.25">
      <c r="A218" s="102" t="s">
        <v>154</v>
      </c>
      <c r="B218" s="102" t="s">
        <v>261</v>
      </c>
      <c r="C218" s="102" t="s">
        <v>195</v>
      </c>
      <c r="D218" s="148">
        <v>43157</v>
      </c>
      <c r="E218" s="94">
        <v>300</v>
      </c>
      <c r="F218" s="92">
        <v>17.7</v>
      </c>
      <c r="G218" s="92">
        <v>22.3</v>
      </c>
      <c r="H218" s="92">
        <v>22.6</v>
      </c>
      <c r="I218" s="92">
        <f t="shared" si="11"/>
        <v>20.866666666666667</v>
      </c>
      <c r="J218" s="93">
        <f t="shared" si="10"/>
        <v>6260</v>
      </c>
      <c r="K218" s="70">
        <v>90</v>
      </c>
      <c r="L218" s="35">
        <v>10</v>
      </c>
      <c r="M218" s="35">
        <v>0</v>
      </c>
      <c r="N218" s="35">
        <v>0</v>
      </c>
      <c r="O218" s="35">
        <v>0</v>
      </c>
      <c r="P218" s="70">
        <v>0</v>
      </c>
      <c r="Q218" s="35">
        <v>10</v>
      </c>
      <c r="R218" s="35">
        <v>50</v>
      </c>
      <c r="S218" s="35">
        <v>40</v>
      </c>
      <c r="T218" s="80">
        <v>100</v>
      </c>
      <c r="U218" s="77">
        <v>0</v>
      </c>
      <c r="V218" s="77">
        <v>0</v>
      </c>
      <c r="W218" s="81">
        <v>0</v>
      </c>
      <c r="X218" s="50">
        <v>7</v>
      </c>
      <c r="Y218" s="65" t="s">
        <v>267</v>
      </c>
    </row>
    <row r="219" spans="1:25" x14ac:dyDescent="0.25">
      <c r="A219" s="102" t="s">
        <v>154</v>
      </c>
      <c r="B219" s="102" t="s">
        <v>261</v>
      </c>
      <c r="C219" s="102" t="s">
        <v>156</v>
      </c>
      <c r="D219" s="148">
        <v>43110</v>
      </c>
      <c r="E219" s="94">
        <v>300</v>
      </c>
      <c r="F219" s="92">
        <v>121</v>
      </c>
      <c r="G219" s="92">
        <v>120</v>
      </c>
      <c r="H219" s="92">
        <v>121</v>
      </c>
      <c r="I219" s="92">
        <f t="shared" si="11"/>
        <v>120.66666666666667</v>
      </c>
      <c r="J219" s="93">
        <f t="shared" si="10"/>
        <v>36200</v>
      </c>
      <c r="K219" s="70">
        <v>40</v>
      </c>
      <c r="L219" s="35">
        <v>20</v>
      </c>
      <c r="M219" s="35">
        <v>0</v>
      </c>
      <c r="N219" s="35">
        <v>40</v>
      </c>
      <c r="O219" s="35">
        <v>0</v>
      </c>
      <c r="P219" s="70">
        <v>0</v>
      </c>
      <c r="Q219" s="35">
        <v>10</v>
      </c>
      <c r="R219" s="35">
        <v>0</v>
      </c>
      <c r="S219" s="35">
        <v>90</v>
      </c>
      <c r="T219" s="80">
        <v>60</v>
      </c>
      <c r="U219" s="77">
        <v>0</v>
      </c>
      <c r="V219" s="77">
        <v>10</v>
      </c>
      <c r="W219" s="81">
        <v>30</v>
      </c>
      <c r="X219" s="50">
        <v>7</v>
      </c>
      <c r="Y219" s="65" t="s">
        <v>267</v>
      </c>
    </row>
    <row r="220" spans="1:25" x14ac:dyDescent="0.25">
      <c r="A220" s="102" t="s">
        <v>42</v>
      </c>
      <c r="B220" s="102" t="s">
        <v>261</v>
      </c>
      <c r="C220" s="102" t="s">
        <v>67</v>
      </c>
      <c r="D220" s="150">
        <v>43143</v>
      </c>
      <c r="E220" s="94">
        <v>300</v>
      </c>
      <c r="F220" s="92">
        <v>18</v>
      </c>
      <c r="G220" s="92">
        <v>15</v>
      </c>
      <c r="H220" s="92">
        <v>20</v>
      </c>
      <c r="I220" s="92">
        <f t="shared" si="11"/>
        <v>17.666666666666668</v>
      </c>
      <c r="J220" s="93">
        <f t="shared" si="10"/>
        <v>5300</v>
      </c>
      <c r="K220" s="70">
        <v>80</v>
      </c>
      <c r="L220" s="35">
        <v>5</v>
      </c>
      <c r="M220" s="35">
        <v>5</v>
      </c>
      <c r="N220" s="35">
        <v>10</v>
      </c>
      <c r="O220" s="35">
        <v>0</v>
      </c>
      <c r="P220" s="70">
        <v>10</v>
      </c>
      <c r="Q220" s="35">
        <v>10</v>
      </c>
      <c r="R220" s="35">
        <v>0</v>
      </c>
      <c r="S220" s="35">
        <v>80</v>
      </c>
      <c r="T220" s="80">
        <v>60</v>
      </c>
      <c r="U220" s="77">
        <v>0</v>
      </c>
      <c r="V220" s="77">
        <v>10</v>
      </c>
      <c r="W220" s="81">
        <v>30</v>
      </c>
      <c r="X220" s="50">
        <v>7</v>
      </c>
      <c r="Y220" s="65" t="s">
        <v>267</v>
      </c>
    </row>
    <row r="221" spans="1:25" x14ac:dyDescent="0.25">
      <c r="A221" s="102" t="s">
        <v>42</v>
      </c>
      <c r="B221" s="102" t="s">
        <v>261</v>
      </c>
      <c r="C221" s="102" t="s">
        <v>78</v>
      </c>
      <c r="D221" s="150">
        <v>43179</v>
      </c>
      <c r="E221" s="94">
        <v>600</v>
      </c>
      <c r="F221" s="92">
        <v>1750</v>
      </c>
      <c r="G221" s="92">
        <v>1750</v>
      </c>
      <c r="H221" s="92">
        <v>1750</v>
      </c>
      <c r="I221" s="92">
        <f t="shared" si="11"/>
        <v>1750</v>
      </c>
      <c r="J221" s="93">
        <f t="shared" si="10"/>
        <v>1050000</v>
      </c>
      <c r="K221" s="70">
        <v>10</v>
      </c>
      <c r="L221" s="35">
        <v>30</v>
      </c>
      <c r="M221" s="35">
        <v>0</v>
      </c>
      <c r="N221" s="35">
        <v>60</v>
      </c>
      <c r="O221" s="35">
        <v>0</v>
      </c>
      <c r="P221" s="70">
        <v>0</v>
      </c>
      <c r="Q221" s="35">
        <v>5</v>
      </c>
      <c r="R221" s="35">
        <v>0</v>
      </c>
      <c r="S221" s="35">
        <v>95</v>
      </c>
      <c r="T221" s="80">
        <v>40</v>
      </c>
      <c r="U221" s="77">
        <v>0</v>
      </c>
      <c r="V221" s="77">
        <v>40</v>
      </c>
      <c r="W221" s="81">
        <v>20</v>
      </c>
      <c r="X221" s="50">
        <v>7</v>
      </c>
      <c r="Y221" s="65" t="s">
        <v>267</v>
      </c>
    </row>
    <row r="222" spans="1:25" x14ac:dyDescent="0.25">
      <c r="A222" s="102" t="s">
        <v>8</v>
      </c>
      <c r="B222" s="96" t="s">
        <v>262</v>
      </c>
      <c r="C222" s="102" t="s">
        <v>14</v>
      </c>
      <c r="D222" s="147">
        <v>43340</v>
      </c>
      <c r="E222" s="89">
        <v>300</v>
      </c>
      <c r="F222" s="91">
        <v>66</v>
      </c>
      <c r="G222" s="91">
        <v>36</v>
      </c>
      <c r="H222" s="92">
        <v>66</v>
      </c>
      <c r="I222" s="92">
        <f t="shared" si="11"/>
        <v>56</v>
      </c>
      <c r="J222" s="93">
        <f t="shared" si="10"/>
        <v>16800</v>
      </c>
      <c r="K222" s="69">
        <v>30</v>
      </c>
      <c r="L222" s="35">
        <v>20</v>
      </c>
      <c r="M222" s="35">
        <v>0</v>
      </c>
      <c r="N222" s="35">
        <v>45</v>
      </c>
      <c r="O222" s="35">
        <v>5</v>
      </c>
      <c r="P222" s="69">
        <v>0</v>
      </c>
      <c r="Q222" s="35">
        <v>0</v>
      </c>
      <c r="R222" s="35">
        <v>100</v>
      </c>
      <c r="S222" s="35">
        <v>0</v>
      </c>
      <c r="T222" s="76">
        <v>0</v>
      </c>
      <c r="U222" s="77">
        <v>0</v>
      </c>
      <c r="V222" s="77">
        <v>5</v>
      </c>
      <c r="W222" s="78">
        <v>95</v>
      </c>
      <c r="X222" s="49">
        <v>7</v>
      </c>
      <c r="Y222" s="65" t="s">
        <v>267</v>
      </c>
    </row>
    <row r="223" spans="1:25" x14ac:dyDescent="0.25">
      <c r="A223" s="102" t="s">
        <v>8</v>
      </c>
      <c r="B223" s="102" t="s">
        <v>261</v>
      </c>
      <c r="C223" s="102" t="s">
        <v>34</v>
      </c>
      <c r="D223" s="148">
        <v>43147</v>
      </c>
      <c r="E223" s="89">
        <v>300</v>
      </c>
      <c r="F223" s="92">
        <v>36</v>
      </c>
      <c r="G223" s="92">
        <v>36.4</v>
      </c>
      <c r="H223" s="92">
        <v>37.4</v>
      </c>
      <c r="I223" s="92">
        <f t="shared" si="11"/>
        <v>36.6</v>
      </c>
      <c r="J223" s="93">
        <f t="shared" si="10"/>
        <v>10980</v>
      </c>
      <c r="K223" s="70">
        <v>15</v>
      </c>
      <c r="L223" s="35">
        <v>10</v>
      </c>
      <c r="M223" s="35">
        <v>35</v>
      </c>
      <c r="N223" s="35">
        <v>40</v>
      </c>
      <c r="O223" s="35">
        <v>0</v>
      </c>
      <c r="P223" s="70">
        <v>15</v>
      </c>
      <c r="Q223" s="35">
        <v>15</v>
      </c>
      <c r="R223" s="35">
        <v>70</v>
      </c>
      <c r="S223" s="35">
        <v>0</v>
      </c>
      <c r="T223" s="80">
        <v>20</v>
      </c>
      <c r="U223" s="77">
        <v>0</v>
      </c>
      <c r="V223" s="77">
        <v>80</v>
      </c>
      <c r="W223" s="81">
        <v>0</v>
      </c>
      <c r="X223" s="50">
        <v>7</v>
      </c>
      <c r="Y223" s="65" t="s">
        <v>267</v>
      </c>
    </row>
    <row r="224" spans="1:25" x14ac:dyDescent="0.25">
      <c r="A224" s="102" t="s">
        <v>8</v>
      </c>
      <c r="B224" s="102" t="s">
        <v>261</v>
      </c>
      <c r="C224" s="102" t="s">
        <v>24</v>
      </c>
      <c r="D224" s="148">
        <v>43112</v>
      </c>
      <c r="E224" s="89">
        <v>300</v>
      </c>
      <c r="F224" s="92">
        <v>29.5</v>
      </c>
      <c r="G224" s="92">
        <v>25.9</v>
      </c>
      <c r="H224" s="92">
        <v>25.9</v>
      </c>
      <c r="I224" s="92">
        <f t="shared" si="11"/>
        <v>27.099999999999998</v>
      </c>
      <c r="J224" s="93">
        <f t="shared" si="10"/>
        <v>8129.9999999999991</v>
      </c>
      <c r="K224" s="70">
        <v>75</v>
      </c>
      <c r="L224" s="35">
        <v>5</v>
      </c>
      <c r="M224" s="35">
        <v>0</v>
      </c>
      <c r="N224" s="35">
        <v>20</v>
      </c>
      <c r="O224" s="35">
        <v>0</v>
      </c>
      <c r="P224" s="70">
        <v>5</v>
      </c>
      <c r="Q224" s="35">
        <v>30</v>
      </c>
      <c r="R224" s="35">
        <v>65</v>
      </c>
      <c r="S224" s="35">
        <v>0</v>
      </c>
      <c r="T224" s="80">
        <v>100</v>
      </c>
      <c r="U224" s="77">
        <v>0</v>
      </c>
      <c r="V224" s="77">
        <v>0</v>
      </c>
      <c r="W224" s="81">
        <v>0</v>
      </c>
      <c r="X224" s="50">
        <v>7</v>
      </c>
      <c r="Y224" s="65" t="s">
        <v>267</v>
      </c>
    </row>
    <row r="225" spans="1:25" x14ac:dyDescent="0.25">
      <c r="A225" s="102" t="s">
        <v>8</v>
      </c>
      <c r="B225" s="102" t="s">
        <v>261</v>
      </c>
      <c r="C225" s="102" t="s">
        <v>19</v>
      </c>
      <c r="D225" s="148">
        <v>43133</v>
      </c>
      <c r="E225" s="89">
        <v>300</v>
      </c>
      <c r="F225" s="92">
        <v>78</v>
      </c>
      <c r="G225" s="92">
        <v>78</v>
      </c>
      <c r="H225" s="92">
        <v>77</v>
      </c>
      <c r="I225" s="92">
        <f t="shared" si="11"/>
        <v>77.666666666666671</v>
      </c>
      <c r="J225" s="93">
        <f t="shared" si="10"/>
        <v>23300</v>
      </c>
      <c r="K225" s="70">
        <v>60</v>
      </c>
      <c r="L225" s="35">
        <v>30</v>
      </c>
      <c r="M225" s="35">
        <v>0</v>
      </c>
      <c r="N225" s="35">
        <v>10</v>
      </c>
      <c r="O225" s="35">
        <v>0</v>
      </c>
      <c r="P225" s="70">
        <v>0</v>
      </c>
      <c r="Q225" s="35">
        <v>0</v>
      </c>
      <c r="R225" s="35">
        <v>100</v>
      </c>
      <c r="S225" s="35">
        <v>0</v>
      </c>
      <c r="T225" s="80">
        <v>70</v>
      </c>
      <c r="U225" s="77">
        <v>10</v>
      </c>
      <c r="V225" s="77">
        <v>10</v>
      </c>
      <c r="W225" s="81">
        <v>10</v>
      </c>
      <c r="X225" s="50">
        <v>7</v>
      </c>
      <c r="Y225" s="65" t="s">
        <v>267</v>
      </c>
    </row>
    <row r="226" spans="1:25" x14ac:dyDescent="0.25">
      <c r="A226" s="102" t="s">
        <v>8</v>
      </c>
      <c r="B226" s="102" t="s">
        <v>261</v>
      </c>
      <c r="C226" s="102" t="s">
        <v>11</v>
      </c>
      <c r="D226" s="148">
        <v>43186</v>
      </c>
      <c r="E226" s="89">
        <v>300</v>
      </c>
      <c r="F226" s="92">
        <v>33.5</v>
      </c>
      <c r="G226" s="92">
        <v>26.4</v>
      </c>
      <c r="H226" s="92">
        <v>24.3</v>
      </c>
      <c r="I226" s="92">
        <f t="shared" si="11"/>
        <v>28.066666666666666</v>
      </c>
      <c r="J226" s="93">
        <f t="shared" si="10"/>
        <v>8420</v>
      </c>
      <c r="K226" s="70">
        <v>85</v>
      </c>
      <c r="L226" s="35">
        <v>50</v>
      </c>
      <c r="M226" s="35">
        <v>5</v>
      </c>
      <c r="N226" s="35">
        <v>10</v>
      </c>
      <c r="O226" s="35">
        <v>0</v>
      </c>
      <c r="P226" s="70">
        <v>5</v>
      </c>
      <c r="Q226" s="35">
        <v>0</v>
      </c>
      <c r="R226" s="35">
        <v>95</v>
      </c>
      <c r="S226" s="35">
        <v>0</v>
      </c>
      <c r="T226" s="80">
        <v>100</v>
      </c>
      <c r="U226" s="77">
        <v>0</v>
      </c>
      <c r="V226" s="77">
        <v>0</v>
      </c>
      <c r="W226" s="81">
        <v>0</v>
      </c>
      <c r="X226" s="50">
        <v>7</v>
      </c>
      <c r="Y226" s="65" t="s">
        <v>267</v>
      </c>
    </row>
    <row r="227" spans="1:25" x14ac:dyDescent="0.25">
      <c r="A227" s="102" t="s">
        <v>485</v>
      </c>
      <c r="B227" s="96" t="s">
        <v>262</v>
      </c>
      <c r="C227" s="96" t="s">
        <v>492</v>
      </c>
      <c r="D227" s="147">
        <v>43256</v>
      </c>
      <c r="E227" s="89">
        <v>300</v>
      </c>
      <c r="F227" s="90">
        <v>29.3</v>
      </c>
      <c r="G227" s="91">
        <v>28.1</v>
      </c>
      <c r="H227" s="91">
        <v>27.3</v>
      </c>
      <c r="I227" s="92">
        <f t="shared" si="11"/>
        <v>28.233333333333334</v>
      </c>
      <c r="J227" s="93">
        <f t="shared" si="10"/>
        <v>8470</v>
      </c>
      <c r="K227" s="69">
        <v>83</v>
      </c>
      <c r="L227" s="35">
        <v>15</v>
      </c>
      <c r="M227" s="35">
        <v>1</v>
      </c>
      <c r="N227" s="35">
        <v>1</v>
      </c>
      <c r="O227" s="35">
        <v>0</v>
      </c>
      <c r="P227" s="69">
        <v>5</v>
      </c>
      <c r="Q227" s="35">
        <v>50</v>
      </c>
      <c r="R227" s="35">
        <v>45</v>
      </c>
      <c r="S227" s="35">
        <v>0</v>
      </c>
      <c r="T227" s="76">
        <v>20</v>
      </c>
      <c r="U227" s="77">
        <v>0</v>
      </c>
      <c r="V227" s="77">
        <v>10</v>
      </c>
      <c r="W227" s="78">
        <v>70</v>
      </c>
      <c r="X227" s="49">
        <v>8</v>
      </c>
      <c r="Y227" s="65" t="s">
        <v>267</v>
      </c>
    </row>
    <row r="228" spans="1:25" x14ac:dyDescent="0.25">
      <c r="A228" s="102" t="s">
        <v>485</v>
      </c>
      <c r="B228" s="96" t="s">
        <v>261</v>
      </c>
      <c r="C228" s="96" t="s">
        <v>492</v>
      </c>
      <c r="D228" s="147">
        <v>43164</v>
      </c>
      <c r="E228" s="89">
        <v>300</v>
      </c>
      <c r="F228" s="90">
        <v>29.3</v>
      </c>
      <c r="G228" s="91">
        <v>28.1</v>
      </c>
      <c r="H228" s="91">
        <v>27.3</v>
      </c>
      <c r="I228" s="92">
        <f t="shared" si="11"/>
        <v>28.233333333333334</v>
      </c>
      <c r="J228" s="93">
        <f t="shared" si="10"/>
        <v>8470</v>
      </c>
      <c r="K228" s="69">
        <v>81</v>
      </c>
      <c r="L228" s="35">
        <v>10</v>
      </c>
      <c r="M228" s="35">
        <v>1</v>
      </c>
      <c r="N228" s="35">
        <v>8</v>
      </c>
      <c r="O228" s="35">
        <v>0</v>
      </c>
      <c r="P228" s="69">
        <v>5</v>
      </c>
      <c r="Q228" s="35">
        <v>40</v>
      </c>
      <c r="R228" s="35">
        <v>55</v>
      </c>
      <c r="S228" s="35">
        <v>0</v>
      </c>
      <c r="T228" s="76">
        <v>10</v>
      </c>
      <c r="U228" s="77">
        <v>0</v>
      </c>
      <c r="V228" s="77">
        <v>20</v>
      </c>
      <c r="W228" s="78">
        <v>70</v>
      </c>
      <c r="X228" s="49">
        <v>8</v>
      </c>
      <c r="Y228" s="65" t="s">
        <v>267</v>
      </c>
    </row>
    <row r="229" spans="1:25" x14ac:dyDescent="0.25">
      <c r="A229" s="102" t="s">
        <v>485</v>
      </c>
      <c r="B229" s="96" t="s">
        <v>261</v>
      </c>
      <c r="C229" s="96" t="s">
        <v>493</v>
      </c>
      <c r="D229" s="147">
        <v>43164</v>
      </c>
      <c r="E229" s="89">
        <v>300</v>
      </c>
      <c r="F229" s="90">
        <v>44.6</v>
      </c>
      <c r="G229" s="91">
        <v>41.8</v>
      </c>
      <c r="H229" s="91">
        <v>28</v>
      </c>
      <c r="I229" s="92">
        <f t="shared" si="11"/>
        <v>38.133333333333333</v>
      </c>
      <c r="J229" s="93">
        <f t="shared" si="10"/>
        <v>11440</v>
      </c>
      <c r="K229" s="69">
        <v>85</v>
      </c>
      <c r="L229" s="35">
        <v>10</v>
      </c>
      <c r="M229" s="35">
        <v>0</v>
      </c>
      <c r="N229" s="35">
        <v>5</v>
      </c>
      <c r="O229" s="35">
        <v>0</v>
      </c>
      <c r="P229" s="69">
        <v>0</v>
      </c>
      <c r="Q229" s="35">
        <v>15</v>
      </c>
      <c r="R229" s="35">
        <v>85</v>
      </c>
      <c r="S229" s="35">
        <v>0</v>
      </c>
      <c r="T229" s="76">
        <v>10</v>
      </c>
      <c r="U229" s="77">
        <v>60</v>
      </c>
      <c r="V229" s="77">
        <v>10</v>
      </c>
      <c r="W229" s="78">
        <v>20</v>
      </c>
      <c r="X229" s="49">
        <v>8</v>
      </c>
      <c r="Y229" s="65" t="s">
        <v>267</v>
      </c>
    </row>
    <row r="230" spans="1:25" x14ac:dyDescent="0.25">
      <c r="A230" s="102" t="s">
        <v>4</v>
      </c>
      <c r="B230" s="96" t="s">
        <v>262</v>
      </c>
      <c r="C230" s="103" t="s">
        <v>121</v>
      </c>
      <c r="D230" s="147">
        <v>43321</v>
      </c>
      <c r="E230" s="89">
        <v>300</v>
      </c>
      <c r="F230" s="91">
        <v>27.9</v>
      </c>
      <c r="G230" s="91">
        <v>29</v>
      </c>
      <c r="H230" s="92">
        <v>28</v>
      </c>
      <c r="I230" s="92">
        <f t="shared" si="11"/>
        <v>28.3</v>
      </c>
      <c r="J230" s="93">
        <f t="shared" si="10"/>
        <v>8490</v>
      </c>
      <c r="K230" s="69">
        <v>5</v>
      </c>
      <c r="L230" s="35">
        <v>30</v>
      </c>
      <c r="M230" s="35">
        <v>15</v>
      </c>
      <c r="N230" s="35">
        <v>50</v>
      </c>
      <c r="O230" s="35">
        <v>0</v>
      </c>
      <c r="P230" s="69">
        <v>5</v>
      </c>
      <c r="Q230" s="35">
        <v>0</v>
      </c>
      <c r="R230" s="35">
        <v>95</v>
      </c>
      <c r="S230" s="35">
        <v>0</v>
      </c>
      <c r="T230" s="76">
        <v>35</v>
      </c>
      <c r="U230" s="77">
        <v>10</v>
      </c>
      <c r="V230" s="77">
        <v>30</v>
      </c>
      <c r="W230" s="78">
        <v>25</v>
      </c>
      <c r="X230" s="49">
        <v>8</v>
      </c>
      <c r="Y230" s="65" t="s">
        <v>267</v>
      </c>
    </row>
    <row r="231" spans="1:25" x14ac:dyDescent="0.25">
      <c r="A231" s="102" t="s">
        <v>4</v>
      </c>
      <c r="B231" s="96" t="s">
        <v>262</v>
      </c>
      <c r="C231" s="103" t="s">
        <v>148</v>
      </c>
      <c r="D231" s="147">
        <v>43326</v>
      </c>
      <c r="E231" s="89">
        <v>300</v>
      </c>
      <c r="F231" s="92">
        <v>9.8000000000000007</v>
      </c>
      <c r="G231" s="92">
        <v>12</v>
      </c>
      <c r="H231" s="92">
        <v>15</v>
      </c>
      <c r="I231" s="92">
        <f t="shared" si="11"/>
        <v>12.266666666666666</v>
      </c>
      <c r="J231" s="93">
        <f t="shared" si="10"/>
        <v>3679.9999999999995</v>
      </c>
      <c r="K231" s="69">
        <v>5</v>
      </c>
      <c r="L231" s="35">
        <v>15</v>
      </c>
      <c r="M231" s="35">
        <v>5</v>
      </c>
      <c r="N231" s="35">
        <v>75</v>
      </c>
      <c r="O231" s="35">
        <v>0</v>
      </c>
      <c r="P231" s="69">
        <v>10</v>
      </c>
      <c r="Q231" s="35">
        <v>0</v>
      </c>
      <c r="R231" s="35">
        <v>90</v>
      </c>
      <c r="S231" s="35">
        <v>0</v>
      </c>
      <c r="T231" s="76">
        <v>65</v>
      </c>
      <c r="U231" s="77">
        <v>0</v>
      </c>
      <c r="V231" s="77">
        <v>15</v>
      </c>
      <c r="W231" s="78">
        <v>20</v>
      </c>
      <c r="X231" s="49">
        <v>8</v>
      </c>
      <c r="Y231" s="65" t="s">
        <v>267</v>
      </c>
    </row>
    <row r="232" spans="1:25" x14ac:dyDescent="0.25">
      <c r="A232" s="102" t="s">
        <v>4</v>
      </c>
      <c r="B232" s="96" t="s">
        <v>262</v>
      </c>
      <c r="C232" s="103" t="s">
        <v>140</v>
      </c>
      <c r="D232" s="147">
        <v>43308</v>
      </c>
      <c r="E232" s="89">
        <v>300</v>
      </c>
      <c r="F232" s="92">
        <v>33</v>
      </c>
      <c r="G232" s="92">
        <v>25</v>
      </c>
      <c r="H232" s="92">
        <v>24.5</v>
      </c>
      <c r="I232" s="92">
        <f t="shared" si="11"/>
        <v>27.5</v>
      </c>
      <c r="J232" s="93">
        <f t="shared" si="10"/>
        <v>8250</v>
      </c>
      <c r="K232" s="69">
        <v>70</v>
      </c>
      <c r="L232" s="35">
        <v>20</v>
      </c>
      <c r="M232" s="35">
        <v>5</v>
      </c>
      <c r="N232" s="35">
        <v>5</v>
      </c>
      <c r="O232" s="35">
        <v>0</v>
      </c>
      <c r="P232" s="69">
        <v>5</v>
      </c>
      <c r="Q232" s="35">
        <v>5</v>
      </c>
      <c r="R232" s="35">
        <v>90</v>
      </c>
      <c r="S232" s="35">
        <v>0</v>
      </c>
      <c r="T232" s="76">
        <v>65</v>
      </c>
      <c r="U232" s="77">
        <v>10</v>
      </c>
      <c r="V232" s="77">
        <v>5</v>
      </c>
      <c r="W232" s="78">
        <v>20</v>
      </c>
      <c r="X232" s="49">
        <v>8</v>
      </c>
      <c r="Y232" s="65" t="s">
        <v>267</v>
      </c>
    </row>
    <row r="233" spans="1:25" x14ac:dyDescent="0.25">
      <c r="A233" s="102" t="s">
        <v>4</v>
      </c>
      <c r="B233" s="96" t="s">
        <v>262</v>
      </c>
      <c r="C233" s="103" t="s">
        <v>106</v>
      </c>
      <c r="D233" s="147">
        <v>43319</v>
      </c>
      <c r="E233" s="89">
        <v>300</v>
      </c>
      <c r="F233" s="91">
        <v>13.8</v>
      </c>
      <c r="G233" s="91">
        <v>11.6</v>
      </c>
      <c r="H233" s="92">
        <v>19</v>
      </c>
      <c r="I233" s="92">
        <f t="shared" si="11"/>
        <v>14.799999999999999</v>
      </c>
      <c r="J233" s="93">
        <f t="shared" si="10"/>
        <v>4440</v>
      </c>
      <c r="K233" s="69">
        <v>5</v>
      </c>
      <c r="L233" s="35">
        <v>10</v>
      </c>
      <c r="M233" s="35">
        <v>5</v>
      </c>
      <c r="N233" s="35">
        <v>20</v>
      </c>
      <c r="O233" s="35">
        <v>60</v>
      </c>
      <c r="P233" s="69">
        <v>10</v>
      </c>
      <c r="Q233" s="35">
        <v>5</v>
      </c>
      <c r="R233" s="35">
        <v>70</v>
      </c>
      <c r="S233" s="35">
        <v>15</v>
      </c>
      <c r="T233" s="76">
        <v>50</v>
      </c>
      <c r="U233" s="77">
        <v>0</v>
      </c>
      <c r="V233" s="77">
        <v>20</v>
      </c>
      <c r="W233" s="78">
        <v>30</v>
      </c>
      <c r="X233" s="49">
        <v>8</v>
      </c>
      <c r="Y233" s="65" t="s">
        <v>267</v>
      </c>
    </row>
    <row r="234" spans="1:25" x14ac:dyDescent="0.25">
      <c r="A234" s="102" t="s">
        <v>4</v>
      </c>
      <c r="B234" s="102" t="s">
        <v>261</v>
      </c>
      <c r="C234" s="103" t="s">
        <v>140</v>
      </c>
      <c r="D234" s="148">
        <v>43130</v>
      </c>
      <c r="E234" s="94">
        <v>300</v>
      </c>
      <c r="F234" s="92">
        <v>40</v>
      </c>
      <c r="G234" s="92">
        <v>34</v>
      </c>
      <c r="H234" s="92">
        <v>45</v>
      </c>
      <c r="I234" s="92">
        <f t="shared" si="11"/>
        <v>39.666666666666664</v>
      </c>
      <c r="J234" s="93">
        <f t="shared" si="10"/>
        <v>11900</v>
      </c>
      <c r="K234" s="70">
        <v>70</v>
      </c>
      <c r="L234" s="35">
        <v>10</v>
      </c>
      <c r="M234" s="35">
        <v>10</v>
      </c>
      <c r="N234" s="35">
        <v>10</v>
      </c>
      <c r="O234" s="35">
        <v>0</v>
      </c>
      <c r="P234" s="70">
        <v>15</v>
      </c>
      <c r="Q234" s="35">
        <v>10</v>
      </c>
      <c r="R234" s="35">
        <v>75</v>
      </c>
      <c r="S234" s="35">
        <v>0</v>
      </c>
      <c r="T234" s="80">
        <v>60</v>
      </c>
      <c r="U234" s="77">
        <v>10</v>
      </c>
      <c r="V234" s="77">
        <v>20</v>
      </c>
      <c r="W234" s="81">
        <v>10</v>
      </c>
      <c r="X234" s="50">
        <v>8</v>
      </c>
      <c r="Y234" s="65" t="s">
        <v>267</v>
      </c>
    </row>
    <row r="235" spans="1:25" x14ac:dyDescent="0.25">
      <c r="A235" s="102" t="s">
        <v>4</v>
      </c>
      <c r="B235" s="102" t="s">
        <v>261</v>
      </c>
      <c r="C235" s="103" t="s">
        <v>100</v>
      </c>
      <c r="D235" s="148">
        <v>43130</v>
      </c>
      <c r="E235" s="94">
        <v>300</v>
      </c>
      <c r="F235" s="92">
        <v>66</v>
      </c>
      <c r="G235" s="92">
        <v>63</v>
      </c>
      <c r="H235" s="92">
        <v>64</v>
      </c>
      <c r="I235" s="92">
        <f t="shared" si="11"/>
        <v>64.333333333333329</v>
      </c>
      <c r="J235" s="93">
        <f t="shared" si="10"/>
        <v>19300</v>
      </c>
      <c r="K235" s="70">
        <v>0</v>
      </c>
      <c r="L235" s="35">
        <v>0</v>
      </c>
      <c r="M235" s="35">
        <v>10</v>
      </c>
      <c r="N235" s="35">
        <v>90</v>
      </c>
      <c r="O235" s="35">
        <v>0</v>
      </c>
      <c r="P235" s="70">
        <v>0</v>
      </c>
      <c r="Q235" s="35">
        <v>0</v>
      </c>
      <c r="R235" s="35">
        <v>100</v>
      </c>
      <c r="S235" s="35">
        <v>0</v>
      </c>
      <c r="T235" s="80">
        <v>10</v>
      </c>
      <c r="U235" s="77">
        <v>0</v>
      </c>
      <c r="V235" s="77">
        <v>0</v>
      </c>
      <c r="W235" s="81">
        <v>90</v>
      </c>
      <c r="X235" s="50">
        <v>8</v>
      </c>
      <c r="Y235" s="65" t="s">
        <v>267</v>
      </c>
    </row>
    <row r="236" spans="1:25" x14ac:dyDescent="0.25">
      <c r="A236" s="102" t="s">
        <v>154</v>
      </c>
      <c r="B236" s="102" t="s">
        <v>261</v>
      </c>
      <c r="C236" s="102" t="s">
        <v>197</v>
      </c>
      <c r="D236" s="148">
        <v>43110</v>
      </c>
      <c r="E236" s="94">
        <v>300</v>
      </c>
      <c r="F236" s="92">
        <v>27</v>
      </c>
      <c r="G236" s="92">
        <v>27.75</v>
      </c>
      <c r="H236" s="92">
        <v>27.5</v>
      </c>
      <c r="I236" s="92">
        <f t="shared" si="11"/>
        <v>27.416666666666668</v>
      </c>
      <c r="J236" s="93">
        <f t="shared" si="10"/>
        <v>8225</v>
      </c>
      <c r="K236" s="70">
        <v>90</v>
      </c>
      <c r="L236" s="35">
        <v>10</v>
      </c>
      <c r="M236" s="35">
        <v>0</v>
      </c>
      <c r="N236" s="35">
        <v>0</v>
      </c>
      <c r="O236" s="35">
        <v>0</v>
      </c>
      <c r="P236" s="70">
        <v>0</v>
      </c>
      <c r="Q236" s="35">
        <v>0</v>
      </c>
      <c r="R236" s="35">
        <v>0</v>
      </c>
      <c r="S236" s="35">
        <v>100</v>
      </c>
      <c r="T236" s="80">
        <v>50</v>
      </c>
      <c r="U236" s="77">
        <v>0</v>
      </c>
      <c r="V236" s="77">
        <v>0</v>
      </c>
      <c r="W236" s="81">
        <v>50</v>
      </c>
      <c r="X236" s="50">
        <v>8</v>
      </c>
      <c r="Y236" s="65" t="s">
        <v>267</v>
      </c>
    </row>
    <row r="237" spans="1:25" x14ac:dyDescent="0.25">
      <c r="A237" s="102" t="s">
        <v>42</v>
      </c>
      <c r="B237" s="96" t="s">
        <v>262</v>
      </c>
      <c r="C237" s="102" t="s">
        <v>51</v>
      </c>
      <c r="D237" s="147">
        <v>43291</v>
      </c>
      <c r="E237" s="89">
        <v>300</v>
      </c>
      <c r="F237" s="90">
        <v>46</v>
      </c>
      <c r="G237" s="90">
        <v>37</v>
      </c>
      <c r="H237" s="92">
        <v>41</v>
      </c>
      <c r="I237" s="92">
        <f t="shared" si="11"/>
        <v>41.333333333333336</v>
      </c>
      <c r="J237" s="93">
        <f t="shared" si="10"/>
        <v>12400</v>
      </c>
      <c r="K237" s="69">
        <v>25</v>
      </c>
      <c r="L237" s="35">
        <v>45</v>
      </c>
      <c r="M237" s="35">
        <v>10</v>
      </c>
      <c r="N237" s="35">
        <v>20</v>
      </c>
      <c r="O237" s="35">
        <v>0</v>
      </c>
      <c r="P237" s="69">
        <v>5</v>
      </c>
      <c r="Q237" s="35">
        <v>10</v>
      </c>
      <c r="R237" s="35">
        <v>85</v>
      </c>
      <c r="S237" s="35">
        <v>0</v>
      </c>
      <c r="T237" s="76">
        <v>10</v>
      </c>
      <c r="U237" s="77">
        <v>70</v>
      </c>
      <c r="V237" s="77">
        <v>70</v>
      </c>
      <c r="W237" s="78">
        <v>10</v>
      </c>
      <c r="X237" s="49">
        <v>8</v>
      </c>
      <c r="Y237" s="65" t="s">
        <v>267</v>
      </c>
    </row>
    <row r="238" spans="1:25" x14ac:dyDescent="0.25">
      <c r="A238" s="102" t="s">
        <v>42</v>
      </c>
      <c r="B238" s="96" t="s">
        <v>262</v>
      </c>
      <c r="C238" s="102" t="s">
        <v>46</v>
      </c>
      <c r="D238" s="147">
        <v>43318</v>
      </c>
      <c r="E238" s="89">
        <v>300</v>
      </c>
      <c r="F238" s="66">
        <v>80</v>
      </c>
      <c r="G238" s="66">
        <v>76</v>
      </c>
      <c r="H238" s="66">
        <v>80</v>
      </c>
      <c r="I238" s="92">
        <f t="shared" si="11"/>
        <v>78.666666666666671</v>
      </c>
      <c r="J238" s="93">
        <f t="shared" si="10"/>
        <v>23600</v>
      </c>
      <c r="K238" s="69">
        <v>85</v>
      </c>
      <c r="L238" s="35">
        <v>10</v>
      </c>
      <c r="M238" s="35">
        <v>0</v>
      </c>
      <c r="N238" s="35">
        <v>5</v>
      </c>
      <c r="O238" s="35">
        <v>0</v>
      </c>
      <c r="P238" s="69">
        <v>0</v>
      </c>
      <c r="Q238" s="35">
        <v>10</v>
      </c>
      <c r="R238" s="35">
        <v>90</v>
      </c>
      <c r="S238" s="35">
        <v>0</v>
      </c>
      <c r="T238" s="76">
        <v>70</v>
      </c>
      <c r="U238" s="77">
        <v>15</v>
      </c>
      <c r="V238" s="77">
        <v>0</v>
      </c>
      <c r="W238" s="78">
        <v>15</v>
      </c>
      <c r="X238" s="49">
        <v>8</v>
      </c>
      <c r="Y238" s="65" t="s">
        <v>267</v>
      </c>
    </row>
    <row r="239" spans="1:25" x14ac:dyDescent="0.25">
      <c r="A239" s="102" t="s">
        <v>42</v>
      </c>
      <c r="B239" s="102" t="s">
        <v>261</v>
      </c>
      <c r="C239" s="102" t="s">
        <v>46</v>
      </c>
      <c r="D239" s="150">
        <v>43111</v>
      </c>
      <c r="E239" s="94">
        <v>300</v>
      </c>
      <c r="F239" s="92">
        <v>78</v>
      </c>
      <c r="G239" s="92">
        <v>75</v>
      </c>
      <c r="H239" s="92">
        <v>80</v>
      </c>
      <c r="I239" s="92">
        <f t="shared" si="11"/>
        <v>77.666666666666671</v>
      </c>
      <c r="J239" s="93">
        <f t="shared" si="10"/>
        <v>23300</v>
      </c>
      <c r="K239" s="70">
        <v>90</v>
      </c>
      <c r="L239" s="35">
        <v>0</v>
      </c>
      <c r="M239" s="35">
        <v>0</v>
      </c>
      <c r="N239" s="35">
        <v>10</v>
      </c>
      <c r="O239" s="35">
        <v>0</v>
      </c>
      <c r="P239" s="70">
        <v>0</v>
      </c>
      <c r="Q239" s="35">
        <v>10</v>
      </c>
      <c r="R239" s="35">
        <v>0</v>
      </c>
      <c r="S239" s="35">
        <v>90</v>
      </c>
      <c r="T239" s="80">
        <v>20</v>
      </c>
      <c r="U239" s="77">
        <v>10</v>
      </c>
      <c r="V239" s="77">
        <v>10</v>
      </c>
      <c r="W239" s="81">
        <v>60</v>
      </c>
      <c r="X239" s="50">
        <v>8</v>
      </c>
      <c r="Y239" s="65" t="s">
        <v>267</v>
      </c>
    </row>
    <row r="240" spans="1:25" x14ac:dyDescent="0.25">
      <c r="A240" s="102" t="s">
        <v>42</v>
      </c>
      <c r="B240" s="102" t="s">
        <v>261</v>
      </c>
      <c r="C240" s="102" t="s">
        <v>83</v>
      </c>
      <c r="D240" s="150">
        <v>43179</v>
      </c>
      <c r="E240" s="94">
        <v>600</v>
      </c>
      <c r="F240" s="92">
        <v>480</v>
      </c>
      <c r="G240" s="92">
        <v>325</v>
      </c>
      <c r="H240" s="92">
        <v>300</v>
      </c>
      <c r="I240" s="92">
        <f t="shared" si="11"/>
        <v>368.33333333333331</v>
      </c>
      <c r="J240" s="93">
        <f t="shared" si="10"/>
        <v>221000</v>
      </c>
      <c r="K240" s="70">
        <v>50</v>
      </c>
      <c r="L240" s="35">
        <v>0</v>
      </c>
      <c r="M240" s="35">
        <v>0</v>
      </c>
      <c r="N240" s="35">
        <v>50</v>
      </c>
      <c r="O240" s="35">
        <v>0</v>
      </c>
      <c r="P240" s="70">
        <v>0</v>
      </c>
      <c r="Q240" s="35">
        <v>0</v>
      </c>
      <c r="R240" s="35">
        <v>10</v>
      </c>
      <c r="S240" s="35">
        <v>90</v>
      </c>
      <c r="T240" s="80">
        <v>10</v>
      </c>
      <c r="U240" s="77">
        <v>0</v>
      </c>
      <c r="V240" s="77">
        <v>0</v>
      </c>
      <c r="W240" s="81">
        <v>90</v>
      </c>
      <c r="X240" s="50">
        <v>8</v>
      </c>
      <c r="Y240" s="65" t="s">
        <v>267</v>
      </c>
    </row>
    <row r="241" spans="1:25" x14ac:dyDescent="0.25">
      <c r="A241" s="102" t="s">
        <v>8</v>
      </c>
      <c r="B241" s="102" t="s">
        <v>261</v>
      </c>
      <c r="C241" s="102" t="s">
        <v>17</v>
      </c>
      <c r="D241" s="148">
        <v>43119</v>
      </c>
      <c r="E241" s="89">
        <v>300</v>
      </c>
      <c r="F241" s="92">
        <v>25.6</v>
      </c>
      <c r="G241" s="92">
        <v>27.9</v>
      </c>
      <c r="H241" s="92">
        <v>26.2</v>
      </c>
      <c r="I241" s="92">
        <f t="shared" si="11"/>
        <v>26.566666666666666</v>
      </c>
      <c r="J241" s="93">
        <f t="shared" si="10"/>
        <v>7970</v>
      </c>
      <c r="K241" s="70">
        <v>40</v>
      </c>
      <c r="L241" s="35">
        <v>50</v>
      </c>
      <c r="M241" s="35">
        <v>0</v>
      </c>
      <c r="N241" s="35">
        <v>10</v>
      </c>
      <c r="O241" s="35">
        <v>0</v>
      </c>
      <c r="P241" s="70">
        <v>5</v>
      </c>
      <c r="Q241" s="35">
        <v>30</v>
      </c>
      <c r="R241" s="35">
        <v>10</v>
      </c>
      <c r="S241" s="35">
        <v>55</v>
      </c>
      <c r="T241" s="80">
        <v>100</v>
      </c>
      <c r="U241" s="77">
        <v>0</v>
      </c>
      <c r="V241" s="77">
        <v>0</v>
      </c>
      <c r="W241" s="81">
        <v>0</v>
      </c>
      <c r="X241" s="50">
        <v>8</v>
      </c>
      <c r="Y241" s="65" t="s">
        <v>267</v>
      </c>
    </row>
    <row r="242" spans="1:25" x14ac:dyDescent="0.25">
      <c r="A242" s="102" t="s">
        <v>8</v>
      </c>
      <c r="B242" s="102" t="s">
        <v>261</v>
      </c>
      <c r="C242" s="102" t="s">
        <v>33</v>
      </c>
      <c r="D242" s="148">
        <v>43112</v>
      </c>
      <c r="E242" s="89">
        <v>300</v>
      </c>
      <c r="F242" s="92">
        <v>27.6</v>
      </c>
      <c r="G242" s="92">
        <v>41.2</v>
      </c>
      <c r="H242" s="92">
        <v>24.3</v>
      </c>
      <c r="I242" s="92">
        <f t="shared" si="11"/>
        <v>31.033333333333335</v>
      </c>
      <c r="J242" s="93">
        <f t="shared" si="10"/>
        <v>9310</v>
      </c>
      <c r="K242" s="70">
        <v>80</v>
      </c>
      <c r="L242" s="35">
        <v>15</v>
      </c>
      <c r="M242" s="35">
        <v>0</v>
      </c>
      <c r="N242" s="35">
        <v>5</v>
      </c>
      <c r="O242" s="35">
        <v>0</v>
      </c>
      <c r="P242" s="70">
        <v>0</v>
      </c>
      <c r="Q242" s="35">
        <v>30</v>
      </c>
      <c r="R242" s="35">
        <v>70</v>
      </c>
      <c r="S242" s="35">
        <v>0</v>
      </c>
      <c r="T242" s="80">
        <v>90</v>
      </c>
      <c r="U242" s="77">
        <v>0</v>
      </c>
      <c r="V242" s="77">
        <v>10</v>
      </c>
      <c r="W242" s="81">
        <v>0</v>
      </c>
      <c r="X242" s="50">
        <v>8</v>
      </c>
      <c r="Y242" s="65" t="s">
        <v>267</v>
      </c>
    </row>
    <row r="243" spans="1:25" x14ac:dyDescent="0.25">
      <c r="A243" s="102" t="s">
        <v>4</v>
      </c>
      <c r="B243" s="96" t="s">
        <v>262</v>
      </c>
      <c r="C243" s="103" t="s">
        <v>141</v>
      </c>
      <c r="D243" s="147">
        <v>43326</v>
      </c>
      <c r="E243" s="89">
        <v>300</v>
      </c>
      <c r="F243" s="92">
        <v>10.4</v>
      </c>
      <c r="G243" s="92">
        <v>13.5</v>
      </c>
      <c r="H243" s="92">
        <v>14</v>
      </c>
      <c r="I243" s="92">
        <f t="shared" si="11"/>
        <v>12.633333333333333</v>
      </c>
      <c r="J243" s="93">
        <f t="shared" si="10"/>
        <v>3790</v>
      </c>
      <c r="K243" s="69">
        <v>5</v>
      </c>
      <c r="L243" s="35">
        <v>40</v>
      </c>
      <c r="M243" s="35">
        <v>20</v>
      </c>
      <c r="N243" s="35">
        <v>30</v>
      </c>
      <c r="O243" s="35">
        <v>5</v>
      </c>
      <c r="P243" s="69">
        <v>35</v>
      </c>
      <c r="Q243" s="35">
        <v>0</v>
      </c>
      <c r="R243" s="35">
        <v>65</v>
      </c>
      <c r="S243" s="35">
        <v>0</v>
      </c>
      <c r="T243" s="76">
        <v>10</v>
      </c>
      <c r="U243" s="77">
        <v>0</v>
      </c>
      <c r="V243" s="77">
        <v>0</v>
      </c>
      <c r="W243" s="78">
        <v>90</v>
      </c>
      <c r="X243" s="49">
        <v>9</v>
      </c>
      <c r="Y243" s="65" t="s">
        <v>267</v>
      </c>
    </row>
    <row r="244" spans="1:25" x14ac:dyDescent="0.25">
      <c r="A244" s="102" t="s">
        <v>4</v>
      </c>
      <c r="B244" s="102" t="s">
        <v>261</v>
      </c>
      <c r="C244" s="103" t="s">
        <v>121</v>
      </c>
      <c r="D244" s="148">
        <v>43112</v>
      </c>
      <c r="E244" s="94">
        <v>300</v>
      </c>
      <c r="F244" s="92">
        <v>33</v>
      </c>
      <c r="G244" s="92">
        <v>36</v>
      </c>
      <c r="H244" s="92">
        <v>45</v>
      </c>
      <c r="I244" s="92">
        <f t="shared" si="11"/>
        <v>38</v>
      </c>
      <c r="J244" s="93">
        <f t="shared" si="10"/>
        <v>11400</v>
      </c>
      <c r="K244" s="70">
        <v>25</v>
      </c>
      <c r="L244" s="35">
        <v>25</v>
      </c>
      <c r="M244" s="35">
        <v>25</v>
      </c>
      <c r="N244" s="35">
        <v>25</v>
      </c>
      <c r="O244" s="35">
        <v>0</v>
      </c>
      <c r="P244" s="70">
        <v>40</v>
      </c>
      <c r="Q244" s="35">
        <v>0</v>
      </c>
      <c r="R244" s="35">
        <v>60</v>
      </c>
      <c r="S244" s="35">
        <v>0</v>
      </c>
      <c r="T244" s="80">
        <v>40</v>
      </c>
      <c r="U244" s="77">
        <v>20</v>
      </c>
      <c r="V244" s="77">
        <v>20</v>
      </c>
      <c r="W244" s="81">
        <v>20</v>
      </c>
      <c r="X244" s="50">
        <v>9</v>
      </c>
      <c r="Y244" s="65" t="s">
        <v>267</v>
      </c>
    </row>
    <row r="245" spans="1:25" x14ac:dyDescent="0.25">
      <c r="A245" s="102" t="s">
        <v>154</v>
      </c>
      <c r="B245" s="102" t="s">
        <v>262</v>
      </c>
      <c r="C245" s="102" t="s">
        <v>173</v>
      </c>
      <c r="D245" s="149">
        <v>43307</v>
      </c>
      <c r="E245" s="89">
        <v>300</v>
      </c>
      <c r="F245" s="92">
        <v>98</v>
      </c>
      <c r="G245" s="92">
        <v>91</v>
      </c>
      <c r="H245" s="92">
        <v>107</v>
      </c>
      <c r="I245" s="92">
        <f t="shared" si="11"/>
        <v>98.666666666666671</v>
      </c>
      <c r="J245" s="93">
        <f t="shared" si="10"/>
        <v>29600</v>
      </c>
      <c r="K245" s="71">
        <v>40</v>
      </c>
      <c r="L245" s="72">
        <v>20</v>
      </c>
      <c r="M245" s="72">
        <v>10</v>
      </c>
      <c r="N245" s="72">
        <v>30</v>
      </c>
      <c r="O245" s="72">
        <v>0</v>
      </c>
      <c r="P245" s="71">
        <v>25</v>
      </c>
      <c r="Q245" s="72">
        <v>25</v>
      </c>
      <c r="R245" s="72">
        <v>50</v>
      </c>
      <c r="S245" s="72">
        <v>0</v>
      </c>
      <c r="T245" s="82">
        <v>10</v>
      </c>
      <c r="U245" s="83">
        <v>40</v>
      </c>
      <c r="V245" s="83">
        <v>10</v>
      </c>
      <c r="W245" s="84">
        <v>40</v>
      </c>
      <c r="X245" s="85">
        <v>9</v>
      </c>
      <c r="Y245" s="65" t="s">
        <v>267</v>
      </c>
    </row>
    <row r="246" spans="1:25" x14ac:dyDescent="0.25">
      <c r="A246" s="102" t="s">
        <v>42</v>
      </c>
      <c r="B246" s="102" t="s">
        <v>261</v>
      </c>
      <c r="C246" s="102" t="s">
        <v>51</v>
      </c>
      <c r="D246" s="150">
        <v>43144</v>
      </c>
      <c r="E246" s="94">
        <v>300</v>
      </c>
      <c r="F246" s="92">
        <v>50</v>
      </c>
      <c r="G246" s="92">
        <v>45</v>
      </c>
      <c r="H246" s="92">
        <v>60</v>
      </c>
      <c r="I246" s="92">
        <f t="shared" si="11"/>
        <v>51.666666666666664</v>
      </c>
      <c r="J246" s="93">
        <f t="shared" si="10"/>
        <v>15500</v>
      </c>
      <c r="K246" s="70">
        <v>10</v>
      </c>
      <c r="L246" s="35">
        <v>20</v>
      </c>
      <c r="M246" s="35">
        <v>20</v>
      </c>
      <c r="N246" s="35">
        <v>50</v>
      </c>
      <c r="O246" s="35">
        <v>0</v>
      </c>
      <c r="P246" s="70">
        <v>10</v>
      </c>
      <c r="Q246" s="35">
        <v>15</v>
      </c>
      <c r="R246" s="35">
        <v>0</v>
      </c>
      <c r="S246" s="35">
        <v>75</v>
      </c>
      <c r="T246" s="80">
        <v>10</v>
      </c>
      <c r="U246" s="77">
        <v>80</v>
      </c>
      <c r="V246" s="77">
        <v>0</v>
      </c>
      <c r="W246" s="81">
        <v>10</v>
      </c>
      <c r="X246" s="50">
        <v>9</v>
      </c>
      <c r="Y246" s="65" t="s">
        <v>267</v>
      </c>
    </row>
    <row r="247" spans="1:25" x14ac:dyDescent="0.25">
      <c r="A247" s="102" t="s">
        <v>8</v>
      </c>
      <c r="B247" s="102" t="s">
        <v>261</v>
      </c>
      <c r="C247" s="102" t="s">
        <v>18</v>
      </c>
      <c r="D247" s="148">
        <v>43131</v>
      </c>
      <c r="E247" s="89">
        <v>300</v>
      </c>
      <c r="F247" s="92">
        <v>19.600000000000001</v>
      </c>
      <c r="G247" s="92">
        <v>17.3</v>
      </c>
      <c r="H247" s="92">
        <v>13.2</v>
      </c>
      <c r="I247" s="92">
        <f t="shared" si="11"/>
        <v>16.700000000000003</v>
      </c>
      <c r="J247" s="93">
        <f t="shared" si="10"/>
        <v>5010.0000000000009</v>
      </c>
      <c r="K247" s="70">
        <v>95</v>
      </c>
      <c r="L247" s="35">
        <v>0</v>
      </c>
      <c r="M247" s="35">
        <v>0</v>
      </c>
      <c r="N247" s="35">
        <v>5</v>
      </c>
      <c r="O247" s="35">
        <v>0</v>
      </c>
      <c r="P247" s="70">
        <v>0</v>
      </c>
      <c r="Q247" s="35">
        <v>10</v>
      </c>
      <c r="R247" s="35">
        <v>90</v>
      </c>
      <c r="S247" s="35">
        <v>0</v>
      </c>
      <c r="T247" s="80">
        <v>30</v>
      </c>
      <c r="U247" s="77">
        <v>70</v>
      </c>
      <c r="V247" s="77">
        <v>0</v>
      </c>
      <c r="W247" s="81">
        <v>0</v>
      </c>
      <c r="X247" s="50">
        <v>9</v>
      </c>
      <c r="Y247" s="65" t="s">
        <v>267</v>
      </c>
    </row>
    <row r="248" spans="1:25" x14ac:dyDescent="0.25">
      <c r="A248" s="102" t="s">
        <v>154</v>
      </c>
      <c r="B248" s="102" t="s">
        <v>261</v>
      </c>
      <c r="C248" s="102" t="s">
        <v>187</v>
      </c>
      <c r="D248" s="148">
        <v>43125</v>
      </c>
      <c r="E248" s="94">
        <v>300</v>
      </c>
      <c r="F248" s="92">
        <v>33.4</v>
      </c>
      <c r="G248" s="92">
        <v>45.4</v>
      </c>
      <c r="H248" s="92">
        <v>43.6</v>
      </c>
      <c r="I248" s="92">
        <f t="shared" si="11"/>
        <v>40.800000000000004</v>
      </c>
      <c r="J248" s="93">
        <f t="shared" si="10"/>
        <v>12240.000000000002</v>
      </c>
      <c r="K248" s="70">
        <v>20</v>
      </c>
      <c r="L248" s="35">
        <v>30</v>
      </c>
      <c r="M248" s="35">
        <v>30</v>
      </c>
      <c r="N248" s="35">
        <v>20</v>
      </c>
      <c r="O248" s="35">
        <v>0</v>
      </c>
      <c r="P248" s="70">
        <v>40</v>
      </c>
      <c r="Q248" s="35">
        <v>10</v>
      </c>
      <c r="R248" s="35">
        <v>0</v>
      </c>
      <c r="S248" s="35">
        <v>50</v>
      </c>
      <c r="T248" s="80">
        <v>20</v>
      </c>
      <c r="U248" s="77">
        <v>70</v>
      </c>
      <c r="V248" s="77">
        <v>0</v>
      </c>
      <c r="W248" s="81">
        <v>10</v>
      </c>
      <c r="X248" s="50">
        <v>10</v>
      </c>
      <c r="Y248" s="48" t="s">
        <v>674</v>
      </c>
    </row>
    <row r="249" spans="1:25" x14ac:dyDescent="0.25">
      <c r="A249" s="102" t="s">
        <v>154</v>
      </c>
      <c r="B249" s="102" t="s">
        <v>261</v>
      </c>
      <c r="C249" s="102" t="s">
        <v>173</v>
      </c>
      <c r="D249" s="148">
        <v>43061</v>
      </c>
      <c r="E249" s="94">
        <v>300</v>
      </c>
      <c r="F249" s="92">
        <v>98</v>
      </c>
      <c r="G249" s="92">
        <v>91</v>
      </c>
      <c r="H249" s="92">
        <v>107</v>
      </c>
      <c r="I249" s="92">
        <f t="shared" si="11"/>
        <v>98.666666666666671</v>
      </c>
      <c r="J249" s="93">
        <f t="shared" si="10"/>
        <v>29600</v>
      </c>
      <c r="K249" s="70">
        <v>30</v>
      </c>
      <c r="L249" s="35">
        <v>0</v>
      </c>
      <c r="M249" s="35">
        <v>40</v>
      </c>
      <c r="N249" s="35">
        <v>30</v>
      </c>
      <c r="O249" s="35">
        <v>0</v>
      </c>
      <c r="P249" s="70">
        <v>20</v>
      </c>
      <c r="Q249" s="35">
        <v>10</v>
      </c>
      <c r="R249" s="35">
        <v>0</v>
      </c>
      <c r="S249" s="35">
        <v>70</v>
      </c>
      <c r="T249" s="80">
        <v>10</v>
      </c>
      <c r="U249" s="77">
        <v>10</v>
      </c>
      <c r="V249" s="77">
        <v>10</v>
      </c>
      <c r="W249" s="81">
        <v>70</v>
      </c>
      <c r="X249" s="50">
        <v>10</v>
      </c>
      <c r="Y249" s="48" t="s">
        <v>674</v>
      </c>
    </row>
    <row r="250" spans="1:25" x14ac:dyDescent="0.25">
      <c r="A250" s="102" t="s">
        <v>8</v>
      </c>
      <c r="B250" s="102" t="s">
        <v>261</v>
      </c>
      <c r="C250" s="102" t="s">
        <v>31</v>
      </c>
      <c r="D250" s="148">
        <v>43131</v>
      </c>
      <c r="E250" s="89">
        <v>300</v>
      </c>
      <c r="F250" s="92">
        <v>20.7</v>
      </c>
      <c r="G250" s="92">
        <v>16.7</v>
      </c>
      <c r="H250" s="92">
        <v>13.1</v>
      </c>
      <c r="I250" s="92">
        <f t="shared" si="11"/>
        <v>16.833333333333332</v>
      </c>
      <c r="J250" s="93">
        <f t="shared" si="10"/>
        <v>5050</v>
      </c>
      <c r="K250" s="70">
        <v>0</v>
      </c>
      <c r="L250" s="35">
        <v>10</v>
      </c>
      <c r="M250" s="35">
        <v>15</v>
      </c>
      <c r="N250" s="35">
        <v>75</v>
      </c>
      <c r="O250" s="35">
        <v>0</v>
      </c>
      <c r="P250" s="70">
        <v>10</v>
      </c>
      <c r="Q250" s="35">
        <v>0</v>
      </c>
      <c r="R250" s="35">
        <v>90</v>
      </c>
      <c r="S250" s="35">
        <v>0</v>
      </c>
      <c r="T250" s="80">
        <v>20</v>
      </c>
      <c r="U250" s="77">
        <v>30</v>
      </c>
      <c r="V250" s="77">
        <v>10</v>
      </c>
      <c r="W250" s="81">
        <v>40</v>
      </c>
      <c r="X250" s="50">
        <v>10</v>
      </c>
      <c r="Y250" s="48" t="s">
        <v>674</v>
      </c>
    </row>
    <row r="251" spans="1:25" x14ac:dyDescent="0.25">
      <c r="A251" s="102" t="s">
        <v>8</v>
      </c>
      <c r="B251" s="102" t="s">
        <v>261</v>
      </c>
      <c r="C251" s="102" t="s">
        <v>15</v>
      </c>
      <c r="D251" s="148">
        <v>43133</v>
      </c>
      <c r="E251" s="89">
        <v>300</v>
      </c>
      <c r="F251" s="92">
        <v>23.3</v>
      </c>
      <c r="G251" s="92">
        <v>20</v>
      </c>
      <c r="H251" s="92">
        <v>40.700000000000003</v>
      </c>
      <c r="I251" s="92">
        <f t="shared" si="11"/>
        <v>28</v>
      </c>
      <c r="J251" s="93">
        <f t="shared" si="10"/>
        <v>8400</v>
      </c>
      <c r="K251" s="70">
        <v>10</v>
      </c>
      <c r="L251" s="35">
        <v>0</v>
      </c>
      <c r="M251" s="35">
        <v>0</v>
      </c>
      <c r="N251" s="35">
        <v>90</v>
      </c>
      <c r="O251" s="35">
        <v>0</v>
      </c>
      <c r="P251" s="70">
        <v>0</v>
      </c>
      <c r="Q251" s="35">
        <v>0</v>
      </c>
      <c r="R251" s="35">
        <v>100</v>
      </c>
      <c r="S251" s="35">
        <v>0</v>
      </c>
      <c r="T251" s="80">
        <v>80</v>
      </c>
      <c r="U251" s="77">
        <v>0</v>
      </c>
      <c r="V251" s="77">
        <v>70</v>
      </c>
      <c r="W251" s="81">
        <v>10</v>
      </c>
      <c r="X251" s="50">
        <v>10</v>
      </c>
      <c r="Y251" s="48" t="s">
        <v>674</v>
      </c>
    </row>
    <row r="252" spans="1:25" x14ac:dyDescent="0.25">
      <c r="A252" s="102" t="s">
        <v>154</v>
      </c>
      <c r="B252" s="102" t="s">
        <v>262</v>
      </c>
      <c r="C252" s="102" t="s">
        <v>187</v>
      </c>
      <c r="D252" s="149">
        <v>43312</v>
      </c>
      <c r="E252" s="89">
        <v>300</v>
      </c>
      <c r="F252" s="92">
        <v>33.4</v>
      </c>
      <c r="G252" s="92">
        <v>45.4</v>
      </c>
      <c r="H252" s="92">
        <v>43.6</v>
      </c>
      <c r="I252" s="92">
        <f t="shared" si="11"/>
        <v>40.800000000000004</v>
      </c>
      <c r="J252" s="93">
        <f t="shared" si="10"/>
        <v>12240.000000000002</v>
      </c>
      <c r="K252" s="71">
        <v>10</v>
      </c>
      <c r="L252" s="72">
        <v>45</v>
      </c>
      <c r="M252" s="72">
        <v>20</v>
      </c>
      <c r="N252" s="72">
        <v>25</v>
      </c>
      <c r="O252" s="72">
        <v>0</v>
      </c>
      <c r="P252" s="71">
        <v>15</v>
      </c>
      <c r="Q252" s="72">
        <v>5</v>
      </c>
      <c r="R252" s="72">
        <v>80</v>
      </c>
      <c r="S252" s="72">
        <v>0</v>
      </c>
      <c r="T252" s="82">
        <v>15</v>
      </c>
      <c r="U252" s="83">
        <v>30</v>
      </c>
      <c r="V252" s="83">
        <v>15</v>
      </c>
      <c r="W252" s="84">
        <v>40</v>
      </c>
      <c r="X252" s="85">
        <v>11</v>
      </c>
      <c r="Y252" s="48" t="s">
        <v>674</v>
      </c>
    </row>
    <row r="253" spans="1:25" x14ac:dyDescent="0.25">
      <c r="A253" s="2"/>
      <c r="B253" s="12"/>
    </row>
  </sheetData>
  <mergeCells count="4">
    <mergeCell ref="T1:W1"/>
    <mergeCell ref="P1:S1"/>
    <mergeCell ref="K1:O1"/>
    <mergeCell ref="E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2"/>
  <sheetViews>
    <sheetView zoomScaleNormal="100" workbookViewId="0">
      <pane ySplit="2" topLeftCell="A3" activePane="bottomLeft" state="frozen"/>
      <selection activeCell="BV1" sqref="BV1"/>
      <selection pane="bottomLeft" activeCell="P3" sqref="P2:P3"/>
    </sheetView>
  </sheetViews>
  <sheetFormatPr defaultColWidth="8.7109375" defaultRowHeight="15" x14ac:dyDescent="0.25"/>
  <cols>
    <col min="1" max="1" width="12.7109375" style="33" bestFit="1" customWidth="1"/>
    <col min="2" max="2" width="8" style="33" customWidth="1"/>
    <col min="3" max="3" width="14.42578125" style="33" customWidth="1"/>
    <col min="4" max="4" width="11.28515625" style="62" customWidth="1"/>
    <col min="5" max="5" width="8.42578125" style="30" hidden="1" customWidth="1"/>
    <col min="6" max="6" width="13.28515625" style="33" hidden="1" customWidth="1"/>
    <col min="7" max="7" width="9.7109375" style="33" hidden="1" customWidth="1"/>
    <col min="8" max="8" width="11.7109375" style="33" hidden="1" customWidth="1"/>
    <col min="9" max="9" width="8" style="30" customWidth="1"/>
    <col min="10" max="10" width="12.42578125" style="32" customWidth="1"/>
    <col min="11" max="11" width="14.140625" style="32" customWidth="1"/>
    <col min="12" max="12" width="12.28515625" style="32" customWidth="1"/>
    <col min="13" max="13" width="12.42578125" style="47" customWidth="1"/>
    <col min="14" max="14" width="9.28515625" style="51" customWidth="1"/>
    <col min="15" max="15" width="14" style="30" customWidth="1"/>
    <col min="16" max="16" width="13.42578125" style="33" customWidth="1"/>
    <col min="17" max="17" width="12" style="33" customWidth="1"/>
    <col min="18" max="18" width="10.42578125" style="33" customWidth="1"/>
    <col min="19" max="19" width="10" style="33" customWidth="1"/>
    <col min="20" max="20" width="12.7109375" style="30" customWidth="1"/>
    <col min="21" max="21" width="12.140625" style="33" customWidth="1"/>
    <col min="22" max="22" width="11.140625" style="33" customWidth="1"/>
    <col min="23" max="23" width="8.7109375" style="33" customWidth="1"/>
    <col min="24" max="24" width="10.42578125" style="30" customWidth="1"/>
    <col min="25" max="25" width="14.140625" style="33" customWidth="1"/>
    <col min="26" max="26" width="12" style="33" customWidth="1"/>
    <col min="27" max="27" width="14" style="63" customWidth="1"/>
    <col min="28" max="28" width="15.28515625" style="107" customWidth="1"/>
    <col min="29" max="29" width="15.28515625" style="108" customWidth="1"/>
    <col min="30" max="30" width="7.7109375" style="30" customWidth="1"/>
    <col min="31" max="31" width="13.140625" style="51" customWidth="1"/>
    <col min="32" max="32" width="10.140625" style="51" customWidth="1"/>
    <col min="33" max="33" width="9.42578125" style="51" customWidth="1"/>
    <col min="34" max="34" width="9.28515625" style="51" customWidth="1"/>
    <col min="35" max="35" width="17.85546875" style="52" customWidth="1"/>
    <col min="36" max="36" width="29.28515625" style="30" bestFit="1" customWidth="1"/>
    <col min="37" max="37" width="28.5703125" style="33" bestFit="1" customWidth="1"/>
    <col min="38" max="39" width="19.42578125" style="33" bestFit="1" customWidth="1"/>
    <col min="40" max="40" width="33.28515625" style="33" bestFit="1" customWidth="1"/>
    <col min="41" max="16384" width="8.7109375" style="33"/>
  </cols>
  <sheetData>
    <row r="1" spans="1:45" x14ac:dyDescent="0.25">
      <c r="B1" s="95"/>
      <c r="C1" s="95"/>
      <c r="D1" s="125"/>
      <c r="I1" s="141" t="s">
        <v>673</v>
      </c>
      <c r="J1" s="142"/>
      <c r="K1" s="142"/>
      <c r="L1" s="142"/>
      <c r="M1" s="142"/>
      <c r="N1" s="142"/>
      <c r="O1" s="143" t="s">
        <v>672</v>
      </c>
      <c r="P1" s="143"/>
      <c r="Q1" s="143"/>
      <c r="R1" s="143"/>
      <c r="S1" s="143"/>
      <c r="T1" s="143" t="s">
        <v>671</v>
      </c>
      <c r="U1" s="143"/>
      <c r="V1" s="143"/>
      <c r="W1" s="143"/>
      <c r="X1" s="144" t="s">
        <v>670</v>
      </c>
      <c r="Y1" s="144"/>
      <c r="Z1" s="144"/>
      <c r="AA1" s="144"/>
      <c r="AB1" s="146" t="s">
        <v>675</v>
      </c>
      <c r="AC1" s="142"/>
      <c r="AD1" s="145" t="s">
        <v>677</v>
      </c>
      <c r="AE1" s="145"/>
      <c r="AF1" s="145"/>
      <c r="AG1" s="145"/>
      <c r="AH1" s="145"/>
      <c r="AI1" s="145"/>
      <c r="AJ1" s="140" t="s">
        <v>676</v>
      </c>
      <c r="AK1" s="140"/>
      <c r="AL1" s="140"/>
      <c r="AM1" s="140"/>
      <c r="AN1" s="140"/>
    </row>
    <row r="2" spans="1:45" s="42" customFormat="1" ht="30.75" thickBot="1" x14ac:dyDescent="0.3">
      <c r="A2" s="42" t="s">
        <v>214</v>
      </c>
      <c r="B2" s="99" t="s">
        <v>215</v>
      </c>
      <c r="C2" s="100" t="s">
        <v>211</v>
      </c>
      <c r="D2" s="126" t="s">
        <v>216</v>
      </c>
      <c r="E2" s="43" t="s">
        <v>222</v>
      </c>
      <c r="F2" s="44" t="s">
        <v>223</v>
      </c>
      <c r="G2" s="44" t="s">
        <v>224</v>
      </c>
      <c r="H2" s="44" t="s">
        <v>225</v>
      </c>
      <c r="I2" s="114" t="s">
        <v>226</v>
      </c>
      <c r="J2" s="114" t="s">
        <v>230</v>
      </c>
      <c r="K2" s="114" t="s">
        <v>231</v>
      </c>
      <c r="L2" s="114" t="s">
        <v>232</v>
      </c>
      <c r="M2" s="115" t="s">
        <v>666</v>
      </c>
      <c r="N2" s="115" t="s">
        <v>689</v>
      </c>
      <c r="O2" s="117" t="s">
        <v>686</v>
      </c>
      <c r="P2" s="117" t="s">
        <v>690</v>
      </c>
      <c r="Q2" s="117" t="s">
        <v>687</v>
      </c>
      <c r="R2" s="117" t="s">
        <v>680</v>
      </c>
      <c r="S2" s="117" t="s">
        <v>678</v>
      </c>
      <c r="T2" s="117" t="s">
        <v>679</v>
      </c>
      <c r="U2" s="117" t="s">
        <v>691</v>
      </c>
      <c r="V2" s="117" t="s">
        <v>680</v>
      </c>
      <c r="W2" s="117" t="s">
        <v>681</v>
      </c>
      <c r="X2" s="118" t="s">
        <v>682</v>
      </c>
      <c r="Y2" s="118" t="s">
        <v>683</v>
      </c>
      <c r="Z2" s="118" t="s">
        <v>684</v>
      </c>
      <c r="AA2" s="118" t="s">
        <v>685</v>
      </c>
      <c r="AB2" s="116" t="s">
        <v>693</v>
      </c>
      <c r="AC2" s="116" t="s">
        <v>692</v>
      </c>
      <c r="AD2" s="119" t="s">
        <v>695</v>
      </c>
      <c r="AE2" s="119" t="s">
        <v>694</v>
      </c>
      <c r="AF2" s="119" t="s">
        <v>696</v>
      </c>
      <c r="AG2" s="119" t="s">
        <v>697</v>
      </c>
      <c r="AH2" s="120" t="s">
        <v>698</v>
      </c>
      <c r="AI2" s="121" t="s">
        <v>699</v>
      </c>
      <c r="AJ2" s="122" t="s">
        <v>300</v>
      </c>
      <c r="AK2" s="122" t="s">
        <v>301</v>
      </c>
      <c r="AL2" s="122" t="s">
        <v>302</v>
      </c>
      <c r="AM2" s="122" t="s">
        <v>303</v>
      </c>
      <c r="AN2" s="122" t="s">
        <v>304</v>
      </c>
    </row>
    <row r="3" spans="1:45" s="32" customFormat="1" x14ac:dyDescent="0.25">
      <c r="A3" s="2" t="s">
        <v>42</v>
      </c>
      <c r="B3" s="96" t="s">
        <v>262</v>
      </c>
      <c r="C3" s="127" t="s">
        <v>575</v>
      </c>
      <c r="D3" s="128">
        <v>43319</v>
      </c>
      <c r="E3" s="34" t="s">
        <v>262</v>
      </c>
      <c r="F3" s="32" t="s">
        <v>262</v>
      </c>
      <c r="G3" s="32" t="s">
        <v>264</v>
      </c>
      <c r="H3" s="40" t="s">
        <v>269</v>
      </c>
      <c r="I3" s="105">
        <v>300</v>
      </c>
      <c r="J3" s="106">
        <v>31</v>
      </c>
      <c r="K3" s="106">
        <v>34</v>
      </c>
      <c r="L3" s="106">
        <v>40</v>
      </c>
      <c r="M3" s="92">
        <f t="shared" ref="M3:M34" si="0">(J3+K3+L3)/3</f>
        <v>35</v>
      </c>
      <c r="N3" s="91">
        <f t="shared" ref="N3:N34" si="1">I3*M3</f>
        <v>10500</v>
      </c>
      <c r="O3" s="69">
        <v>60</v>
      </c>
      <c r="P3" s="35">
        <v>0</v>
      </c>
      <c r="Q3" s="35">
        <v>10</v>
      </c>
      <c r="R3" s="35">
        <v>30</v>
      </c>
      <c r="S3" s="35">
        <v>0</v>
      </c>
      <c r="T3" s="69">
        <v>10</v>
      </c>
      <c r="U3" s="35">
        <v>0</v>
      </c>
      <c r="V3" s="35">
        <v>0</v>
      </c>
      <c r="W3" s="35">
        <v>90</v>
      </c>
      <c r="X3" s="76">
        <v>100</v>
      </c>
      <c r="Y3" s="77">
        <v>0</v>
      </c>
      <c r="Z3" s="77">
        <v>0</v>
      </c>
      <c r="AA3" s="78">
        <v>0</v>
      </c>
      <c r="AB3" s="49">
        <v>1</v>
      </c>
      <c r="AC3" s="65" t="s">
        <v>266</v>
      </c>
      <c r="AD3" s="109">
        <v>2.5</v>
      </c>
      <c r="AE3" s="110">
        <v>0</v>
      </c>
      <c r="AF3" s="110">
        <v>7.4805200000000003</v>
      </c>
      <c r="AG3" s="110">
        <v>1.25</v>
      </c>
      <c r="AH3" s="110">
        <v>11.23052</v>
      </c>
      <c r="AI3" s="111">
        <f t="shared" ref="AI3:AI34" si="2">AH3/N3</f>
        <v>1.0695733333333333E-3</v>
      </c>
      <c r="AJ3" s="123" t="s">
        <v>439</v>
      </c>
      <c r="AK3" s="124" t="s">
        <v>424</v>
      </c>
      <c r="AL3" s="124" t="s">
        <v>274</v>
      </c>
      <c r="AM3" s="124" t="s">
        <v>429</v>
      </c>
      <c r="AN3" s="124" t="s">
        <v>498</v>
      </c>
      <c r="AO3" s="33"/>
      <c r="AP3" s="33"/>
      <c r="AQ3" s="33"/>
      <c r="AR3" s="33"/>
      <c r="AS3" s="33"/>
    </row>
    <row r="4" spans="1:45" x14ac:dyDescent="0.25">
      <c r="A4" s="2" t="s">
        <v>154</v>
      </c>
      <c r="B4" s="96" t="s">
        <v>262</v>
      </c>
      <c r="C4" s="127" t="s">
        <v>608</v>
      </c>
      <c r="D4" s="128">
        <v>43350</v>
      </c>
      <c r="E4" s="34" t="s">
        <v>410</v>
      </c>
      <c r="F4" s="32" t="s">
        <v>263</v>
      </c>
      <c r="G4" s="32" t="s">
        <v>264</v>
      </c>
      <c r="H4" s="40" t="s">
        <v>269</v>
      </c>
      <c r="I4" s="105">
        <v>300</v>
      </c>
      <c r="J4" s="106">
        <v>24.3</v>
      </c>
      <c r="K4" s="106">
        <v>13</v>
      </c>
      <c r="L4" s="106">
        <v>12</v>
      </c>
      <c r="M4" s="92">
        <f t="shared" si="0"/>
        <v>16.433333333333334</v>
      </c>
      <c r="N4" s="91">
        <f t="shared" si="1"/>
        <v>4930</v>
      </c>
      <c r="O4" s="69">
        <v>10</v>
      </c>
      <c r="P4" s="35">
        <v>35</v>
      </c>
      <c r="Q4" s="35">
        <v>10</v>
      </c>
      <c r="R4" s="35">
        <v>0</v>
      </c>
      <c r="S4" s="35">
        <v>45</v>
      </c>
      <c r="T4" s="69">
        <v>15</v>
      </c>
      <c r="U4" s="35">
        <v>85</v>
      </c>
      <c r="V4" s="35">
        <v>0</v>
      </c>
      <c r="W4" s="35">
        <v>0</v>
      </c>
      <c r="X4" s="76">
        <v>45</v>
      </c>
      <c r="Y4" s="77">
        <v>10</v>
      </c>
      <c r="Z4" s="77">
        <v>0</v>
      </c>
      <c r="AA4" s="78">
        <v>45</v>
      </c>
      <c r="AB4" s="49">
        <v>1</v>
      </c>
      <c r="AC4" s="65" t="s">
        <v>266</v>
      </c>
      <c r="AD4" s="109">
        <v>0.05</v>
      </c>
      <c r="AE4" s="110">
        <v>0</v>
      </c>
      <c r="AF4" s="110">
        <v>0</v>
      </c>
      <c r="AG4" s="110">
        <v>0.1</v>
      </c>
      <c r="AH4" s="110">
        <v>0.15000000000000002</v>
      </c>
      <c r="AI4" s="111">
        <f t="shared" si="2"/>
        <v>3.0425963488843817E-5</v>
      </c>
      <c r="AJ4" s="123" t="s">
        <v>424</v>
      </c>
      <c r="AK4" s="124" t="s">
        <v>516</v>
      </c>
      <c r="AL4" s="124" t="s">
        <v>391</v>
      </c>
      <c r="AM4" s="124" t="s">
        <v>275</v>
      </c>
      <c r="AN4" s="124"/>
    </row>
    <row r="5" spans="1:45" x14ac:dyDescent="0.25">
      <c r="A5" s="2" t="s">
        <v>154</v>
      </c>
      <c r="B5" s="96" t="s">
        <v>262</v>
      </c>
      <c r="C5" s="127" t="s">
        <v>604</v>
      </c>
      <c r="D5" s="128">
        <v>43334</v>
      </c>
      <c r="E5" s="34" t="s">
        <v>436</v>
      </c>
      <c r="F5" s="32" t="s">
        <v>263</v>
      </c>
      <c r="G5" s="32" t="s">
        <v>264</v>
      </c>
      <c r="H5" s="40" t="s">
        <v>265</v>
      </c>
      <c r="I5" s="105">
        <v>300</v>
      </c>
      <c r="J5" s="106">
        <v>9</v>
      </c>
      <c r="K5" s="106">
        <v>9</v>
      </c>
      <c r="L5" s="106">
        <v>9</v>
      </c>
      <c r="M5" s="92">
        <f t="shared" si="0"/>
        <v>9</v>
      </c>
      <c r="N5" s="91">
        <f t="shared" si="1"/>
        <v>2700</v>
      </c>
      <c r="O5" s="69">
        <v>0</v>
      </c>
      <c r="P5" s="35">
        <v>0</v>
      </c>
      <c r="Q5" s="35">
        <v>0</v>
      </c>
      <c r="R5" s="35">
        <v>0</v>
      </c>
      <c r="S5" s="35">
        <v>100</v>
      </c>
      <c r="T5" s="69">
        <v>0</v>
      </c>
      <c r="U5" s="35">
        <v>0</v>
      </c>
      <c r="V5" s="35">
        <v>0</v>
      </c>
      <c r="W5" s="35">
        <v>100</v>
      </c>
      <c r="X5" s="76">
        <v>5</v>
      </c>
      <c r="Y5" s="77">
        <v>0</v>
      </c>
      <c r="Z5" s="77">
        <v>90</v>
      </c>
      <c r="AA5" s="78">
        <v>5</v>
      </c>
      <c r="AB5" s="49">
        <v>1</v>
      </c>
      <c r="AC5" s="65" t="s">
        <v>266</v>
      </c>
      <c r="AD5" s="109">
        <v>1.25</v>
      </c>
      <c r="AE5" s="110">
        <v>0</v>
      </c>
      <c r="AF5" s="110">
        <v>5</v>
      </c>
      <c r="AG5" s="110">
        <v>1.25</v>
      </c>
      <c r="AH5" s="110">
        <v>7.5</v>
      </c>
      <c r="AI5" s="111">
        <f t="shared" si="2"/>
        <v>2.7777777777777779E-3</v>
      </c>
      <c r="AJ5" s="123" t="s">
        <v>424</v>
      </c>
      <c r="AK5" s="124" t="s">
        <v>274</v>
      </c>
      <c r="AL5" s="124" t="s">
        <v>429</v>
      </c>
      <c r="AM5" s="124" t="s">
        <v>398</v>
      </c>
      <c r="AN5" s="124" t="s">
        <v>393</v>
      </c>
    </row>
    <row r="6" spans="1:45" x14ac:dyDescent="0.25">
      <c r="A6" s="2" t="s">
        <v>8</v>
      </c>
      <c r="B6" s="96" t="s">
        <v>262</v>
      </c>
      <c r="C6" s="127" t="s">
        <v>522</v>
      </c>
      <c r="D6" s="128">
        <v>43284</v>
      </c>
      <c r="E6" s="34" t="s">
        <v>410</v>
      </c>
      <c r="F6" s="31" t="s">
        <v>444</v>
      </c>
      <c r="G6" s="31" t="s">
        <v>264</v>
      </c>
      <c r="H6" s="40" t="s">
        <v>265</v>
      </c>
      <c r="I6" s="105">
        <v>300</v>
      </c>
      <c r="J6" s="106">
        <v>20.3</v>
      </c>
      <c r="K6" s="106">
        <v>21.7</v>
      </c>
      <c r="L6" s="106">
        <v>20.7</v>
      </c>
      <c r="M6" s="92">
        <f t="shared" si="0"/>
        <v>20.900000000000002</v>
      </c>
      <c r="N6" s="91">
        <f t="shared" si="1"/>
        <v>6270.0000000000009</v>
      </c>
      <c r="O6" s="69">
        <v>0</v>
      </c>
      <c r="P6" s="35">
        <v>100</v>
      </c>
      <c r="Q6" s="35">
        <v>0</v>
      </c>
      <c r="R6" s="35">
        <v>0</v>
      </c>
      <c r="S6" s="35">
        <v>0</v>
      </c>
      <c r="T6" s="69">
        <v>0</v>
      </c>
      <c r="U6" s="35">
        <v>30</v>
      </c>
      <c r="V6" s="35">
        <v>70</v>
      </c>
      <c r="W6" s="35">
        <v>0</v>
      </c>
      <c r="X6" s="76">
        <v>100</v>
      </c>
      <c r="Y6" s="77">
        <v>0</v>
      </c>
      <c r="Z6" s="77">
        <v>0</v>
      </c>
      <c r="AA6" s="78">
        <v>0</v>
      </c>
      <c r="AB6" s="49">
        <v>2</v>
      </c>
      <c r="AC6" s="65" t="s">
        <v>266</v>
      </c>
      <c r="AD6" s="109">
        <v>20</v>
      </c>
      <c r="AE6" s="110">
        <v>0</v>
      </c>
      <c r="AF6" s="110">
        <v>0</v>
      </c>
      <c r="AG6" s="110">
        <v>15</v>
      </c>
      <c r="AH6" s="110">
        <v>35</v>
      </c>
      <c r="AI6" s="111">
        <f t="shared" si="2"/>
        <v>5.5821371610845286E-3</v>
      </c>
      <c r="AJ6" s="123" t="s">
        <v>274</v>
      </c>
      <c r="AK6" s="124" t="s">
        <v>406</v>
      </c>
      <c r="AL6" s="124" t="s">
        <v>391</v>
      </c>
      <c r="AM6" s="124" t="s">
        <v>275</v>
      </c>
      <c r="AN6" s="124" t="s">
        <v>504</v>
      </c>
    </row>
    <row r="7" spans="1:45" x14ac:dyDescent="0.25">
      <c r="A7" s="2" t="s">
        <v>8</v>
      </c>
      <c r="B7" s="96" t="s">
        <v>262</v>
      </c>
      <c r="C7" s="127" t="s">
        <v>525</v>
      </c>
      <c r="D7" s="128">
        <v>43291</v>
      </c>
      <c r="E7" s="34" t="s">
        <v>436</v>
      </c>
      <c r="F7" s="32" t="s">
        <v>263</v>
      </c>
      <c r="G7" s="32" t="s">
        <v>264</v>
      </c>
      <c r="H7" s="40" t="s">
        <v>269</v>
      </c>
      <c r="I7" s="105">
        <v>300</v>
      </c>
      <c r="J7" s="106">
        <v>10.199999999999999</v>
      </c>
      <c r="K7" s="106">
        <v>7.2</v>
      </c>
      <c r="L7" s="106">
        <v>6.6</v>
      </c>
      <c r="M7" s="92">
        <f t="shared" si="0"/>
        <v>8</v>
      </c>
      <c r="N7" s="91">
        <f t="shared" si="1"/>
        <v>2400</v>
      </c>
      <c r="O7" s="69">
        <v>25</v>
      </c>
      <c r="P7" s="35">
        <v>40</v>
      </c>
      <c r="Q7" s="35">
        <v>0</v>
      </c>
      <c r="R7" s="35">
        <v>25</v>
      </c>
      <c r="S7" s="35">
        <v>0</v>
      </c>
      <c r="T7" s="69">
        <v>10</v>
      </c>
      <c r="U7" s="35">
        <v>5</v>
      </c>
      <c r="V7" s="35">
        <v>85</v>
      </c>
      <c r="W7" s="35">
        <v>0</v>
      </c>
      <c r="X7" s="76">
        <v>10</v>
      </c>
      <c r="Y7" s="77">
        <v>0</v>
      </c>
      <c r="Z7" s="77">
        <v>90</v>
      </c>
      <c r="AA7" s="78">
        <v>0</v>
      </c>
      <c r="AB7" s="49">
        <v>2</v>
      </c>
      <c r="AC7" s="65" t="s">
        <v>266</v>
      </c>
      <c r="AD7" s="109">
        <v>10</v>
      </c>
      <c r="AE7" s="110">
        <v>0</v>
      </c>
      <c r="AF7" s="110">
        <v>89.76624000000001</v>
      </c>
      <c r="AG7" s="110">
        <v>0</v>
      </c>
      <c r="AH7" s="110">
        <v>99.76624000000001</v>
      </c>
      <c r="AI7" s="111">
        <f t="shared" si="2"/>
        <v>4.1569266666666674E-2</v>
      </c>
      <c r="AJ7" s="123" t="s">
        <v>439</v>
      </c>
      <c r="AK7" s="124" t="s">
        <v>424</v>
      </c>
      <c r="AL7" s="124" t="s">
        <v>274</v>
      </c>
      <c r="AM7" s="124" t="s">
        <v>391</v>
      </c>
      <c r="AN7" s="124" t="s">
        <v>429</v>
      </c>
    </row>
    <row r="8" spans="1:45" x14ac:dyDescent="0.25">
      <c r="A8" s="2" t="s">
        <v>8</v>
      </c>
      <c r="B8" s="96" t="s">
        <v>262</v>
      </c>
      <c r="C8" s="127" t="s">
        <v>531</v>
      </c>
      <c r="D8" s="128">
        <v>43291</v>
      </c>
      <c r="E8" s="34" t="s">
        <v>513</v>
      </c>
      <c r="F8" s="32" t="s">
        <v>444</v>
      </c>
      <c r="G8" s="32" t="s">
        <v>268</v>
      </c>
      <c r="H8" s="31" t="s">
        <v>269</v>
      </c>
      <c r="I8" s="89">
        <v>600</v>
      </c>
      <c r="J8" s="106">
        <v>39.4</v>
      </c>
      <c r="K8" s="106">
        <v>21.3</v>
      </c>
      <c r="L8" s="106">
        <v>15.4</v>
      </c>
      <c r="M8" s="92">
        <f t="shared" si="0"/>
        <v>25.366666666666671</v>
      </c>
      <c r="N8" s="91">
        <f t="shared" si="1"/>
        <v>15220.000000000002</v>
      </c>
      <c r="O8" s="69">
        <v>20</v>
      </c>
      <c r="P8" s="35">
        <v>20</v>
      </c>
      <c r="Q8" s="35">
        <v>0</v>
      </c>
      <c r="R8" s="35">
        <v>60</v>
      </c>
      <c r="S8" s="35">
        <v>0</v>
      </c>
      <c r="T8" s="69">
        <v>0</v>
      </c>
      <c r="U8" s="35">
        <v>10</v>
      </c>
      <c r="V8" s="35">
        <v>90</v>
      </c>
      <c r="W8" s="35">
        <v>0</v>
      </c>
      <c r="X8" s="76">
        <v>100</v>
      </c>
      <c r="Y8" s="77">
        <v>0</v>
      </c>
      <c r="Z8" s="77">
        <v>0</v>
      </c>
      <c r="AA8" s="78">
        <v>0</v>
      </c>
      <c r="AB8" s="49">
        <v>2</v>
      </c>
      <c r="AC8" s="65" t="s">
        <v>266</v>
      </c>
      <c r="AD8" s="109">
        <v>10</v>
      </c>
      <c r="AE8" s="110">
        <v>0</v>
      </c>
      <c r="AF8" s="110">
        <v>7.4805200000000003</v>
      </c>
      <c r="AG8" s="110">
        <v>0</v>
      </c>
      <c r="AH8" s="110">
        <v>17.480519999999999</v>
      </c>
      <c r="AI8" s="111">
        <f t="shared" si="2"/>
        <v>1.1485229960578184E-3</v>
      </c>
      <c r="AJ8" s="123" t="s">
        <v>424</v>
      </c>
      <c r="AK8" s="124" t="s">
        <v>274</v>
      </c>
      <c r="AL8" s="124" t="s">
        <v>406</v>
      </c>
      <c r="AM8" s="124" t="s">
        <v>275</v>
      </c>
      <c r="AN8" s="124" t="s">
        <v>514</v>
      </c>
    </row>
    <row r="9" spans="1:45" x14ac:dyDescent="0.25">
      <c r="A9" s="2" t="s">
        <v>8</v>
      </c>
      <c r="B9" s="96" t="s">
        <v>262</v>
      </c>
      <c r="C9" s="127" t="s">
        <v>532</v>
      </c>
      <c r="D9" s="128">
        <v>43292</v>
      </c>
      <c r="E9" s="34" t="s">
        <v>410</v>
      </c>
      <c r="F9" s="32" t="s">
        <v>263</v>
      </c>
      <c r="G9" s="32" t="s">
        <v>264</v>
      </c>
      <c r="H9" s="31" t="s">
        <v>269</v>
      </c>
      <c r="I9" s="89">
        <v>300</v>
      </c>
      <c r="J9" s="106">
        <v>18</v>
      </c>
      <c r="K9" s="106">
        <v>12.5</v>
      </c>
      <c r="L9" s="106">
        <v>31.7</v>
      </c>
      <c r="M9" s="92">
        <f t="shared" si="0"/>
        <v>20.733333333333334</v>
      </c>
      <c r="N9" s="91">
        <f t="shared" si="1"/>
        <v>6220</v>
      </c>
      <c r="O9" s="69">
        <v>15</v>
      </c>
      <c r="P9" s="35">
        <v>10</v>
      </c>
      <c r="Q9" s="35">
        <v>10</v>
      </c>
      <c r="R9" s="35">
        <v>65</v>
      </c>
      <c r="S9" s="35">
        <v>0</v>
      </c>
      <c r="T9" s="69">
        <v>5</v>
      </c>
      <c r="U9" s="35">
        <v>5</v>
      </c>
      <c r="V9" s="35">
        <v>80</v>
      </c>
      <c r="W9" s="35">
        <v>10</v>
      </c>
      <c r="X9" s="76">
        <v>100</v>
      </c>
      <c r="Y9" s="77">
        <v>0</v>
      </c>
      <c r="Z9" s="77">
        <v>0</v>
      </c>
      <c r="AA9" s="78">
        <v>0</v>
      </c>
      <c r="AB9" s="49">
        <v>2</v>
      </c>
      <c r="AC9" s="65" t="s">
        <v>266</v>
      </c>
      <c r="AD9" s="109">
        <v>2.5</v>
      </c>
      <c r="AE9" s="110">
        <v>0</v>
      </c>
      <c r="AF9" s="110">
        <v>7.4805200000000003</v>
      </c>
      <c r="AG9" s="110">
        <v>0</v>
      </c>
      <c r="AH9" s="110">
        <v>9.9805200000000003</v>
      </c>
      <c r="AI9" s="111">
        <f t="shared" si="2"/>
        <v>1.6045852090032155E-3</v>
      </c>
      <c r="AJ9" s="123" t="s">
        <v>439</v>
      </c>
      <c r="AK9" s="124" t="s">
        <v>516</v>
      </c>
      <c r="AL9" s="124" t="s">
        <v>390</v>
      </c>
      <c r="AM9" s="124" t="s">
        <v>275</v>
      </c>
      <c r="AN9" s="124" t="s">
        <v>517</v>
      </c>
    </row>
    <row r="10" spans="1:45" x14ac:dyDescent="0.25">
      <c r="A10" s="2" t="s">
        <v>8</v>
      </c>
      <c r="B10" s="96" t="s">
        <v>262</v>
      </c>
      <c r="C10" s="127" t="s">
        <v>533</v>
      </c>
      <c r="D10" s="128">
        <v>43294</v>
      </c>
      <c r="E10" s="34" t="s">
        <v>410</v>
      </c>
      <c r="F10" s="34" t="s">
        <v>263</v>
      </c>
      <c r="G10" s="34" t="s">
        <v>264</v>
      </c>
      <c r="H10" s="34" t="s">
        <v>269</v>
      </c>
      <c r="I10" s="89">
        <v>300</v>
      </c>
      <c r="J10" s="106">
        <v>26</v>
      </c>
      <c r="K10" s="106">
        <v>25.7</v>
      </c>
      <c r="L10" s="106">
        <v>25.6</v>
      </c>
      <c r="M10" s="92">
        <f t="shared" si="0"/>
        <v>25.766666666666669</v>
      </c>
      <c r="N10" s="91">
        <f t="shared" si="1"/>
        <v>7730.0000000000009</v>
      </c>
      <c r="O10" s="69">
        <v>20</v>
      </c>
      <c r="P10" s="35">
        <v>0</v>
      </c>
      <c r="Q10" s="35">
        <v>0</v>
      </c>
      <c r="R10" s="35">
        <v>80</v>
      </c>
      <c r="S10" s="35">
        <v>0</v>
      </c>
      <c r="T10" s="69">
        <v>0</v>
      </c>
      <c r="U10" s="35">
        <v>85</v>
      </c>
      <c r="V10" s="35">
        <v>15</v>
      </c>
      <c r="W10" s="35">
        <v>0</v>
      </c>
      <c r="X10" s="76">
        <v>95</v>
      </c>
      <c r="Y10" s="77">
        <v>0</v>
      </c>
      <c r="Z10" s="77">
        <v>5</v>
      </c>
      <c r="AA10" s="78">
        <v>0</v>
      </c>
      <c r="AB10" s="49">
        <v>2</v>
      </c>
      <c r="AC10" s="65" t="s">
        <v>266</v>
      </c>
      <c r="AD10" s="109">
        <v>5</v>
      </c>
      <c r="AE10" s="110">
        <v>0</v>
      </c>
      <c r="AF10" s="110">
        <v>0</v>
      </c>
      <c r="AG10" s="110">
        <v>0</v>
      </c>
      <c r="AH10" s="110">
        <v>5</v>
      </c>
      <c r="AI10" s="111">
        <f t="shared" si="2"/>
        <v>6.4683053040103487E-4</v>
      </c>
      <c r="AJ10" s="123" t="s">
        <v>439</v>
      </c>
      <c r="AK10" s="124" t="s">
        <v>424</v>
      </c>
      <c r="AL10" s="124" t="s">
        <v>274</v>
      </c>
      <c r="AM10" s="124" t="s">
        <v>429</v>
      </c>
      <c r="AN10" s="124" t="s">
        <v>393</v>
      </c>
    </row>
    <row r="11" spans="1:45" x14ac:dyDescent="0.25">
      <c r="A11" s="2" t="s">
        <v>8</v>
      </c>
      <c r="B11" s="96" t="s">
        <v>262</v>
      </c>
      <c r="C11" s="127" t="s">
        <v>549</v>
      </c>
      <c r="D11" s="128">
        <v>43307</v>
      </c>
      <c r="E11" s="34" t="s">
        <v>262</v>
      </c>
      <c r="F11" s="32" t="s">
        <v>263</v>
      </c>
      <c r="G11" s="32" t="s">
        <v>264</v>
      </c>
      <c r="H11" s="32" t="s">
        <v>271</v>
      </c>
      <c r="I11" s="89">
        <v>300</v>
      </c>
      <c r="J11" s="106">
        <v>11.2</v>
      </c>
      <c r="K11" s="106">
        <v>7.5</v>
      </c>
      <c r="L11" s="106">
        <v>12.8</v>
      </c>
      <c r="M11" s="92">
        <f t="shared" si="0"/>
        <v>10.5</v>
      </c>
      <c r="N11" s="91">
        <f t="shared" si="1"/>
        <v>3150</v>
      </c>
      <c r="O11" s="69">
        <v>10</v>
      </c>
      <c r="P11" s="35">
        <v>60</v>
      </c>
      <c r="Q11" s="35">
        <v>0</v>
      </c>
      <c r="R11" s="35">
        <v>30</v>
      </c>
      <c r="S11" s="35">
        <v>0</v>
      </c>
      <c r="T11" s="69">
        <v>0</v>
      </c>
      <c r="U11" s="35">
        <v>80</v>
      </c>
      <c r="V11" s="35">
        <v>0</v>
      </c>
      <c r="W11" s="35">
        <v>20</v>
      </c>
      <c r="X11" s="76">
        <v>100</v>
      </c>
      <c r="Y11" s="77">
        <v>0</v>
      </c>
      <c r="Z11" s="77">
        <v>0</v>
      </c>
      <c r="AA11" s="78">
        <v>0</v>
      </c>
      <c r="AB11" s="49">
        <v>2</v>
      </c>
      <c r="AC11" s="65" t="s">
        <v>266</v>
      </c>
      <c r="AD11" s="109">
        <v>12.5</v>
      </c>
      <c r="AE11" s="110">
        <v>0</v>
      </c>
      <c r="AF11" s="110">
        <v>0</v>
      </c>
      <c r="AG11" s="110">
        <v>0</v>
      </c>
      <c r="AH11" s="110">
        <v>12.5</v>
      </c>
      <c r="AI11" s="111">
        <f t="shared" si="2"/>
        <v>3.968253968253968E-3</v>
      </c>
      <c r="AJ11" s="123" t="s">
        <v>398</v>
      </c>
      <c r="AK11" s="124" t="s">
        <v>424</v>
      </c>
      <c r="AL11" s="124" t="s">
        <v>274</v>
      </c>
      <c r="AM11" s="124" t="s">
        <v>275</v>
      </c>
      <c r="AN11" s="124" t="s">
        <v>551</v>
      </c>
    </row>
    <row r="12" spans="1:45" x14ac:dyDescent="0.25">
      <c r="A12" s="2" t="s">
        <v>8</v>
      </c>
      <c r="B12" s="96" t="s">
        <v>262</v>
      </c>
      <c r="C12" s="127" t="s">
        <v>559</v>
      </c>
      <c r="D12" s="128">
        <v>43293</v>
      </c>
      <c r="E12" s="34" t="s">
        <v>513</v>
      </c>
      <c r="F12" s="32" t="s">
        <v>444</v>
      </c>
      <c r="G12" s="32" t="s">
        <v>270</v>
      </c>
      <c r="H12" s="31" t="s">
        <v>269</v>
      </c>
      <c r="I12" s="89">
        <v>600</v>
      </c>
      <c r="J12" s="106">
        <v>11</v>
      </c>
      <c r="K12" s="106">
        <v>2.6</v>
      </c>
      <c r="L12" s="106">
        <v>4.3</v>
      </c>
      <c r="M12" s="92">
        <f t="shared" si="0"/>
        <v>5.9666666666666659</v>
      </c>
      <c r="N12" s="91">
        <f t="shared" si="1"/>
        <v>3579.9999999999995</v>
      </c>
      <c r="O12" s="69">
        <v>15</v>
      </c>
      <c r="P12" s="35">
        <v>10</v>
      </c>
      <c r="Q12" s="35">
        <v>0</v>
      </c>
      <c r="R12" s="35">
        <v>55</v>
      </c>
      <c r="S12" s="35">
        <v>20</v>
      </c>
      <c r="T12" s="69">
        <v>0</v>
      </c>
      <c r="U12" s="35">
        <v>0</v>
      </c>
      <c r="V12" s="35">
        <v>100</v>
      </c>
      <c r="W12" s="35">
        <v>0</v>
      </c>
      <c r="X12" s="76">
        <v>100</v>
      </c>
      <c r="Y12" s="77">
        <v>0</v>
      </c>
      <c r="Z12" s="77">
        <v>0</v>
      </c>
      <c r="AA12" s="78">
        <v>0</v>
      </c>
      <c r="AB12" s="49">
        <v>2</v>
      </c>
      <c r="AC12" s="65" t="s">
        <v>266</v>
      </c>
      <c r="AD12" s="109">
        <v>7.5</v>
      </c>
      <c r="AE12" s="110">
        <v>0</v>
      </c>
      <c r="AF12" s="110">
        <v>0</v>
      </c>
      <c r="AG12" s="110">
        <v>0</v>
      </c>
      <c r="AH12" s="110">
        <v>7.5</v>
      </c>
      <c r="AI12" s="111">
        <f t="shared" si="2"/>
        <v>2.0949720670391065E-3</v>
      </c>
      <c r="AJ12" s="123" t="s">
        <v>424</v>
      </c>
      <c r="AK12" s="124" t="s">
        <v>274</v>
      </c>
      <c r="AL12" s="124" t="s">
        <v>391</v>
      </c>
      <c r="AM12" s="124" t="s">
        <v>398</v>
      </c>
      <c r="AN12" s="124" t="s">
        <v>276</v>
      </c>
    </row>
    <row r="13" spans="1:45" x14ac:dyDescent="0.25">
      <c r="A13" s="2" t="s">
        <v>8</v>
      </c>
      <c r="B13" s="96" t="s">
        <v>262</v>
      </c>
      <c r="C13" s="127" t="s">
        <v>566</v>
      </c>
      <c r="D13" s="128">
        <v>43291</v>
      </c>
      <c r="E13" s="34" t="s">
        <v>436</v>
      </c>
      <c r="F13" s="32" t="s">
        <v>444</v>
      </c>
      <c r="G13" s="32" t="s">
        <v>264</v>
      </c>
      <c r="H13" s="32" t="s">
        <v>269</v>
      </c>
      <c r="I13" s="89">
        <v>300</v>
      </c>
      <c r="J13" s="106">
        <v>18.2</v>
      </c>
      <c r="K13" s="106">
        <v>14.2</v>
      </c>
      <c r="L13" s="106">
        <v>16.100000000000001</v>
      </c>
      <c r="M13" s="92">
        <f t="shared" si="0"/>
        <v>16.166666666666668</v>
      </c>
      <c r="N13" s="91">
        <f t="shared" si="1"/>
        <v>4850</v>
      </c>
      <c r="O13" s="69">
        <v>50</v>
      </c>
      <c r="P13" s="35">
        <v>50</v>
      </c>
      <c r="Q13" s="35">
        <v>0</v>
      </c>
      <c r="R13" s="35">
        <v>0</v>
      </c>
      <c r="S13" s="35">
        <v>0</v>
      </c>
      <c r="T13" s="69">
        <v>0</v>
      </c>
      <c r="U13" s="35">
        <v>70</v>
      </c>
      <c r="V13" s="35">
        <v>30</v>
      </c>
      <c r="W13" s="35">
        <v>0</v>
      </c>
      <c r="X13" s="76">
        <v>100</v>
      </c>
      <c r="Y13" s="77">
        <v>0</v>
      </c>
      <c r="Z13" s="77">
        <v>0</v>
      </c>
      <c r="AA13" s="78">
        <v>0</v>
      </c>
      <c r="AB13" s="49">
        <v>2</v>
      </c>
      <c r="AC13" s="65" t="s">
        <v>266</v>
      </c>
      <c r="AD13" s="109">
        <v>1.25</v>
      </c>
      <c r="AE13" s="110">
        <v>0</v>
      </c>
      <c r="AF13" s="110">
        <v>0</v>
      </c>
      <c r="AG13" s="110">
        <v>0</v>
      </c>
      <c r="AH13" s="110">
        <v>1.25</v>
      </c>
      <c r="AI13" s="111">
        <f t="shared" si="2"/>
        <v>2.577319587628866E-4</v>
      </c>
      <c r="AJ13" s="123" t="s">
        <v>398</v>
      </c>
      <c r="AK13" s="124" t="s">
        <v>406</v>
      </c>
      <c r="AL13" s="124" t="s">
        <v>274</v>
      </c>
      <c r="AM13" s="124" t="s">
        <v>275</v>
      </c>
      <c r="AN13" s="124" t="s">
        <v>429</v>
      </c>
    </row>
    <row r="14" spans="1:45" x14ac:dyDescent="0.25">
      <c r="A14" s="2" t="s">
        <v>42</v>
      </c>
      <c r="B14" s="96" t="s">
        <v>262</v>
      </c>
      <c r="C14" s="127" t="s">
        <v>568</v>
      </c>
      <c r="D14" s="128">
        <v>43327</v>
      </c>
      <c r="E14" s="34" t="s">
        <v>262</v>
      </c>
      <c r="F14" s="32" t="s">
        <v>262</v>
      </c>
      <c r="G14" s="32" t="s">
        <v>264</v>
      </c>
      <c r="H14" s="32" t="s">
        <v>269</v>
      </c>
      <c r="I14" s="89">
        <v>300</v>
      </c>
      <c r="J14" s="106">
        <v>40</v>
      </c>
      <c r="K14" s="106">
        <v>38</v>
      </c>
      <c r="L14" s="106">
        <v>35</v>
      </c>
      <c r="M14" s="92">
        <f t="shared" si="0"/>
        <v>37.666666666666664</v>
      </c>
      <c r="N14" s="91">
        <f t="shared" si="1"/>
        <v>11300</v>
      </c>
      <c r="O14" s="69">
        <v>80</v>
      </c>
      <c r="P14" s="35">
        <v>20</v>
      </c>
      <c r="Q14" s="35">
        <v>0</v>
      </c>
      <c r="R14" s="35">
        <v>0</v>
      </c>
      <c r="S14" s="35">
        <v>0</v>
      </c>
      <c r="T14" s="69">
        <v>0</v>
      </c>
      <c r="U14" s="35">
        <v>0</v>
      </c>
      <c r="V14" s="35">
        <v>0</v>
      </c>
      <c r="W14" s="35">
        <v>100</v>
      </c>
      <c r="X14" s="76">
        <v>80</v>
      </c>
      <c r="Y14" s="77">
        <v>0</v>
      </c>
      <c r="Z14" s="77">
        <v>0</v>
      </c>
      <c r="AA14" s="78">
        <v>20</v>
      </c>
      <c r="AB14" s="49">
        <v>2</v>
      </c>
      <c r="AC14" s="65" t="s">
        <v>266</v>
      </c>
      <c r="AD14" s="109">
        <v>5</v>
      </c>
      <c r="AE14" s="110">
        <v>0</v>
      </c>
      <c r="AF14" s="110">
        <v>0</v>
      </c>
      <c r="AG14" s="110">
        <v>7.5</v>
      </c>
      <c r="AH14" s="110">
        <v>12.5</v>
      </c>
      <c r="AI14" s="111">
        <f t="shared" si="2"/>
        <v>1.1061946902654867E-3</v>
      </c>
      <c r="AJ14" s="123" t="s">
        <v>424</v>
      </c>
      <c r="AK14" s="124" t="s">
        <v>398</v>
      </c>
      <c r="AL14" s="124" t="s">
        <v>274</v>
      </c>
      <c r="AM14" s="124" t="s">
        <v>391</v>
      </c>
      <c r="AN14" s="124" t="s">
        <v>393</v>
      </c>
    </row>
    <row r="15" spans="1:45" x14ac:dyDescent="0.25">
      <c r="A15" s="2" t="s">
        <v>42</v>
      </c>
      <c r="B15" s="96" t="s">
        <v>262</v>
      </c>
      <c r="C15" s="127" t="s">
        <v>597</v>
      </c>
      <c r="D15" s="128">
        <v>43319</v>
      </c>
      <c r="E15" s="34" t="s">
        <v>436</v>
      </c>
      <c r="F15" s="32" t="s">
        <v>444</v>
      </c>
      <c r="G15" s="32" t="s">
        <v>264</v>
      </c>
      <c r="H15" s="32" t="s">
        <v>265</v>
      </c>
      <c r="I15" s="89">
        <v>300</v>
      </c>
      <c r="J15" s="106">
        <v>53</v>
      </c>
      <c r="K15" s="106">
        <v>50</v>
      </c>
      <c r="L15" s="106">
        <v>50</v>
      </c>
      <c r="M15" s="92">
        <f t="shared" si="0"/>
        <v>51</v>
      </c>
      <c r="N15" s="91">
        <f t="shared" si="1"/>
        <v>15300</v>
      </c>
      <c r="O15" s="69">
        <v>80</v>
      </c>
      <c r="P15" s="35">
        <v>10</v>
      </c>
      <c r="Q15" s="35">
        <v>10</v>
      </c>
      <c r="R15" s="35">
        <v>0</v>
      </c>
      <c r="S15" s="35">
        <v>0</v>
      </c>
      <c r="T15" s="69">
        <v>0</v>
      </c>
      <c r="U15" s="35">
        <v>70</v>
      </c>
      <c r="V15" s="35">
        <v>30</v>
      </c>
      <c r="W15" s="35">
        <v>0</v>
      </c>
      <c r="X15" s="76">
        <v>50</v>
      </c>
      <c r="Y15" s="77">
        <v>0</v>
      </c>
      <c r="Z15" s="77">
        <v>0</v>
      </c>
      <c r="AA15" s="78">
        <v>50</v>
      </c>
      <c r="AB15" s="49">
        <v>2</v>
      </c>
      <c r="AC15" s="65" t="s">
        <v>266</v>
      </c>
      <c r="AD15" s="109">
        <v>2.5</v>
      </c>
      <c r="AE15" s="110">
        <v>0</v>
      </c>
      <c r="AF15" s="110">
        <v>0</v>
      </c>
      <c r="AG15" s="110">
        <v>2.5</v>
      </c>
      <c r="AH15" s="110">
        <v>5</v>
      </c>
      <c r="AI15" s="111">
        <f t="shared" si="2"/>
        <v>3.2679738562091501E-4</v>
      </c>
      <c r="AJ15" s="123" t="s">
        <v>424</v>
      </c>
      <c r="AK15" s="124" t="s">
        <v>439</v>
      </c>
      <c r="AL15" s="124" t="s">
        <v>406</v>
      </c>
      <c r="AM15" s="124" t="s">
        <v>274</v>
      </c>
      <c r="AN15" s="124" t="s">
        <v>391</v>
      </c>
    </row>
    <row r="16" spans="1:45" x14ac:dyDescent="0.25">
      <c r="A16" s="2" t="s">
        <v>154</v>
      </c>
      <c r="B16" s="96" t="s">
        <v>262</v>
      </c>
      <c r="C16" s="127" t="s">
        <v>605</v>
      </c>
      <c r="D16" s="128">
        <v>43397</v>
      </c>
      <c r="E16" s="34"/>
      <c r="F16" s="32" t="s">
        <v>444</v>
      </c>
      <c r="G16" s="32"/>
      <c r="H16" s="32" t="s">
        <v>265</v>
      </c>
      <c r="I16" s="89">
        <v>300</v>
      </c>
      <c r="J16" s="106">
        <v>55</v>
      </c>
      <c r="K16" s="106">
        <v>50</v>
      </c>
      <c r="L16" s="106">
        <v>39</v>
      </c>
      <c r="M16" s="92">
        <f t="shared" si="0"/>
        <v>48</v>
      </c>
      <c r="N16" s="91">
        <f t="shared" si="1"/>
        <v>14400</v>
      </c>
      <c r="O16" s="69">
        <v>85</v>
      </c>
      <c r="P16" s="35">
        <v>10</v>
      </c>
      <c r="Q16" s="35">
        <v>5</v>
      </c>
      <c r="R16" s="35">
        <v>0</v>
      </c>
      <c r="S16" s="35">
        <v>0</v>
      </c>
      <c r="T16" s="69">
        <v>5</v>
      </c>
      <c r="U16" s="35">
        <v>10</v>
      </c>
      <c r="V16" s="35">
        <v>85</v>
      </c>
      <c r="W16" s="35">
        <v>0</v>
      </c>
      <c r="X16" s="76">
        <v>90</v>
      </c>
      <c r="Y16" s="77">
        <v>0</v>
      </c>
      <c r="Z16" s="77">
        <v>0</v>
      </c>
      <c r="AA16" s="78">
        <v>10</v>
      </c>
      <c r="AB16" s="49">
        <v>2</v>
      </c>
      <c r="AC16" s="65" t="s">
        <v>266</v>
      </c>
      <c r="AD16" s="109">
        <v>7.5</v>
      </c>
      <c r="AE16" s="110">
        <v>0</v>
      </c>
      <c r="AF16" s="110">
        <v>0</v>
      </c>
      <c r="AG16" s="110">
        <v>2.5</v>
      </c>
      <c r="AH16" s="110">
        <v>10</v>
      </c>
      <c r="AI16" s="111">
        <f t="shared" si="2"/>
        <v>6.9444444444444447E-4</v>
      </c>
      <c r="AJ16" s="123" t="s">
        <v>424</v>
      </c>
      <c r="AK16" s="124" t="s">
        <v>516</v>
      </c>
      <c r="AL16" s="124" t="s">
        <v>391</v>
      </c>
      <c r="AM16" s="124" t="s">
        <v>392</v>
      </c>
      <c r="AN16" s="124" t="s">
        <v>393</v>
      </c>
    </row>
    <row r="17" spans="1:40" x14ac:dyDescent="0.25">
      <c r="A17" s="2" t="s">
        <v>154</v>
      </c>
      <c r="B17" s="96" t="s">
        <v>262</v>
      </c>
      <c r="C17" s="127" t="s">
        <v>619</v>
      </c>
      <c r="D17" s="128">
        <v>43297</v>
      </c>
      <c r="E17" s="34" t="s">
        <v>436</v>
      </c>
      <c r="F17" s="32" t="s">
        <v>263</v>
      </c>
      <c r="G17" s="32" t="s">
        <v>264</v>
      </c>
      <c r="H17" s="32" t="s">
        <v>265</v>
      </c>
      <c r="I17" s="89">
        <v>300</v>
      </c>
      <c r="J17" s="106">
        <v>107</v>
      </c>
      <c r="K17" s="106">
        <v>114</v>
      </c>
      <c r="L17" s="105">
        <v>86</v>
      </c>
      <c r="M17" s="92">
        <f t="shared" si="0"/>
        <v>102.33333333333333</v>
      </c>
      <c r="N17" s="91">
        <f t="shared" si="1"/>
        <v>30700</v>
      </c>
      <c r="O17" s="69">
        <v>40</v>
      </c>
      <c r="P17" s="36">
        <v>40</v>
      </c>
      <c r="Q17" s="36">
        <v>0</v>
      </c>
      <c r="R17" s="36">
        <v>10</v>
      </c>
      <c r="S17" s="36">
        <v>10</v>
      </c>
      <c r="T17" s="69">
        <v>0</v>
      </c>
      <c r="U17" s="36">
        <v>30</v>
      </c>
      <c r="V17" s="36">
        <v>40</v>
      </c>
      <c r="W17" s="36">
        <v>30</v>
      </c>
      <c r="X17" s="76">
        <v>40</v>
      </c>
      <c r="Y17" s="79">
        <v>0</v>
      </c>
      <c r="Z17" s="79">
        <v>50</v>
      </c>
      <c r="AA17" s="78">
        <v>10</v>
      </c>
      <c r="AB17" s="49">
        <v>2</v>
      </c>
      <c r="AC17" s="65" t="s">
        <v>266</v>
      </c>
      <c r="AD17" s="109">
        <v>7</v>
      </c>
      <c r="AE17" s="110">
        <v>0</v>
      </c>
      <c r="AF17" s="110">
        <v>21.961040000000001</v>
      </c>
      <c r="AG17" s="110">
        <v>1.75</v>
      </c>
      <c r="AH17" s="110">
        <v>419.69</v>
      </c>
      <c r="AI17" s="111">
        <f t="shared" si="2"/>
        <v>1.3670684039087947E-2</v>
      </c>
      <c r="AJ17" s="123" t="s">
        <v>424</v>
      </c>
      <c r="AK17" s="124" t="s">
        <v>274</v>
      </c>
      <c r="AL17" s="124" t="s">
        <v>391</v>
      </c>
      <c r="AM17" s="124" t="s">
        <v>585</v>
      </c>
      <c r="AN17" s="124" t="s">
        <v>393</v>
      </c>
    </row>
    <row r="18" spans="1:40" x14ac:dyDescent="0.25">
      <c r="A18" s="2" t="s">
        <v>154</v>
      </c>
      <c r="B18" s="96" t="s">
        <v>262</v>
      </c>
      <c r="C18" s="127" t="s">
        <v>648</v>
      </c>
      <c r="D18" s="128">
        <v>43391</v>
      </c>
      <c r="E18" s="34" t="s">
        <v>262</v>
      </c>
      <c r="F18" s="32"/>
      <c r="G18" s="32" t="s">
        <v>264</v>
      </c>
      <c r="H18" s="40" t="s">
        <v>269</v>
      </c>
      <c r="I18" s="105">
        <v>300</v>
      </c>
      <c r="J18" s="105">
        <v>24</v>
      </c>
      <c r="K18" s="105">
        <v>20</v>
      </c>
      <c r="L18" s="105">
        <v>21</v>
      </c>
      <c r="M18" s="92">
        <f t="shared" si="0"/>
        <v>21.666666666666668</v>
      </c>
      <c r="N18" s="91">
        <f t="shared" si="1"/>
        <v>6500</v>
      </c>
      <c r="O18" s="69">
        <v>50</v>
      </c>
      <c r="P18" s="35">
        <v>5</v>
      </c>
      <c r="Q18" s="35">
        <v>0</v>
      </c>
      <c r="R18" s="35">
        <v>35</v>
      </c>
      <c r="S18" s="35">
        <v>10</v>
      </c>
      <c r="T18" s="69">
        <v>5</v>
      </c>
      <c r="U18" s="35">
        <v>5</v>
      </c>
      <c r="V18" s="35">
        <v>0</v>
      </c>
      <c r="W18" s="35">
        <v>90</v>
      </c>
      <c r="X18" s="76">
        <v>60</v>
      </c>
      <c r="Y18" s="77">
        <v>0</v>
      </c>
      <c r="Z18" s="77">
        <v>0</v>
      </c>
      <c r="AA18" s="78">
        <v>40</v>
      </c>
      <c r="AB18" s="49">
        <v>2</v>
      </c>
      <c r="AC18" s="65" t="s">
        <v>266</v>
      </c>
      <c r="AD18" s="109">
        <v>0.5</v>
      </c>
      <c r="AE18" s="110">
        <v>0</v>
      </c>
      <c r="AF18" s="110">
        <v>0</v>
      </c>
      <c r="AG18" s="110">
        <v>0.5</v>
      </c>
      <c r="AH18" s="110">
        <v>1</v>
      </c>
      <c r="AI18" s="111">
        <f t="shared" si="2"/>
        <v>1.5384615384615385E-4</v>
      </c>
      <c r="AJ18" s="123" t="s">
        <v>424</v>
      </c>
      <c r="AK18" s="124" t="s">
        <v>391</v>
      </c>
      <c r="AL18" s="124" t="s">
        <v>498</v>
      </c>
      <c r="AM18" s="124" t="s">
        <v>275</v>
      </c>
      <c r="AN18" s="124" t="s">
        <v>390</v>
      </c>
    </row>
    <row r="19" spans="1:40" x14ac:dyDescent="0.25">
      <c r="A19" s="2" t="s">
        <v>4</v>
      </c>
      <c r="B19" s="96" t="s">
        <v>262</v>
      </c>
      <c r="C19" s="129" t="s">
        <v>658</v>
      </c>
      <c r="D19" s="128">
        <v>43410</v>
      </c>
      <c r="E19" s="34" t="s">
        <v>409</v>
      </c>
      <c r="F19" s="32" t="s">
        <v>263</v>
      </c>
      <c r="G19" s="32" t="s">
        <v>268</v>
      </c>
      <c r="H19" s="40" t="s">
        <v>265</v>
      </c>
      <c r="I19" s="105">
        <v>600</v>
      </c>
      <c r="J19" s="106">
        <v>70</v>
      </c>
      <c r="K19" s="106">
        <v>95</v>
      </c>
      <c r="L19" s="106">
        <v>96</v>
      </c>
      <c r="M19" s="92">
        <f t="shared" si="0"/>
        <v>87</v>
      </c>
      <c r="N19" s="91">
        <f t="shared" si="1"/>
        <v>52200</v>
      </c>
      <c r="O19" s="69">
        <v>15</v>
      </c>
      <c r="P19" s="35">
        <v>0</v>
      </c>
      <c r="Q19" s="35">
        <v>0</v>
      </c>
      <c r="R19" s="35">
        <v>85</v>
      </c>
      <c r="S19" s="35">
        <v>0</v>
      </c>
      <c r="T19" s="69">
        <v>0</v>
      </c>
      <c r="U19" s="35">
        <v>0</v>
      </c>
      <c r="V19" s="35">
        <v>100</v>
      </c>
      <c r="W19" s="35">
        <v>0</v>
      </c>
      <c r="X19" s="76">
        <v>100</v>
      </c>
      <c r="Y19" s="77">
        <v>0</v>
      </c>
      <c r="Z19" s="77">
        <v>0</v>
      </c>
      <c r="AA19" s="78">
        <v>0</v>
      </c>
      <c r="AB19" s="49">
        <v>2</v>
      </c>
      <c r="AC19" s="65" t="s">
        <v>266</v>
      </c>
      <c r="AD19" s="109">
        <v>3</v>
      </c>
      <c r="AE19" s="110">
        <v>0</v>
      </c>
      <c r="AF19" s="110">
        <v>0</v>
      </c>
      <c r="AG19" s="110">
        <v>0</v>
      </c>
      <c r="AH19" s="110">
        <v>3</v>
      </c>
      <c r="AI19" s="111">
        <f t="shared" si="2"/>
        <v>5.747126436781609E-5</v>
      </c>
      <c r="AJ19" s="123" t="s">
        <v>390</v>
      </c>
      <c r="AK19" s="124" t="s">
        <v>424</v>
      </c>
      <c r="AL19" s="124" t="s">
        <v>429</v>
      </c>
      <c r="AM19" s="124" t="s">
        <v>393</v>
      </c>
      <c r="AN19" s="124" t="s">
        <v>430</v>
      </c>
    </row>
    <row r="20" spans="1:40" x14ac:dyDescent="0.25">
      <c r="A20" s="2" t="s">
        <v>8</v>
      </c>
      <c r="B20" s="96" t="s">
        <v>262</v>
      </c>
      <c r="C20" s="127" t="s">
        <v>524</v>
      </c>
      <c r="D20" s="128">
        <v>43291</v>
      </c>
      <c r="E20" s="34"/>
      <c r="F20" s="32" t="s">
        <v>444</v>
      </c>
      <c r="G20" s="32" t="s">
        <v>264</v>
      </c>
      <c r="H20" s="40" t="s">
        <v>269</v>
      </c>
      <c r="I20" s="105">
        <v>300</v>
      </c>
      <c r="J20" s="106">
        <v>190</v>
      </c>
      <c r="K20" s="106">
        <v>178</v>
      </c>
      <c r="L20" s="106">
        <v>191.9</v>
      </c>
      <c r="M20" s="92">
        <f t="shared" si="0"/>
        <v>186.63333333333333</v>
      </c>
      <c r="N20" s="91">
        <f t="shared" si="1"/>
        <v>55990</v>
      </c>
      <c r="O20" s="69">
        <v>70</v>
      </c>
      <c r="P20" s="35">
        <v>20</v>
      </c>
      <c r="Q20" s="35">
        <v>0</v>
      </c>
      <c r="R20" s="35">
        <v>10</v>
      </c>
      <c r="S20" s="35">
        <v>0</v>
      </c>
      <c r="T20" s="69">
        <v>0</v>
      </c>
      <c r="U20" s="35">
        <v>0</v>
      </c>
      <c r="V20" s="35">
        <v>90</v>
      </c>
      <c r="W20" s="35">
        <v>10</v>
      </c>
      <c r="X20" s="76">
        <v>0</v>
      </c>
      <c r="Y20" s="77">
        <v>0</v>
      </c>
      <c r="Z20" s="77">
        <v>0</v>
      </c>
      <c r="AA20" s="78">
        <v>100</v>
      </c>
      <c r="AB20" s="49">
        <v>3</v>
      </c>
      <c r="AC20" s="65" t="s">
        <v>266</v>
      </c>
      <c r="AD20" s="109">
        <v>0</v>
      </c>
      <c r="AE20" s="110">
        <v>0</v>
      </c>
      <c r="AF20" s="110">
        <v>0</v>
      </c>
      <c r="AG20" s="110">
        <v>20</v>
      </c>
      <c r="AH20" s="110">
        <v>20</v>
      </c>
      <c r="AI20" s="111">
        <f t="shared" si="2"/>
        <v>3.572066440435792E-4</v>
      </c>
      <c r="AJ20" s="123" t="s">
        <v>274</v>
      </c>
      <c r="AK20" s="124" t="s">
        <v>391</v>
      </c>
      <c r="AL20" s="124" t="s">
        <v>275</v>
      </c>
      <c r="AM20" s="124" t="s">
        <v>406</v>
      </c>
      <c r="AN20" s="124" t="s">
        <v>390</v>
      </c>
    </row>
    <row r="21" spans="1:40" x14ac:dyDescent="0.25">
      <c r="A21" s="2" t="s">
        <v>8</v>
      </c>
      <c r="B21" s="96" t="s">
        <v>262</v>
      </c>
      <c r="C21" s="127" t="s">
        <v>528</v>
      </c>
      <c r="D21" s="128">
        <v>43290</v>
      </c>
      <c r="E21" s="34" t="s">
        <v>438</v>
      </c>
      <c r="F21" s="32" t="s">
        <v>263</v>
      </c>
      <c r="G21" s="32" t="s">
        <v>264</v>
      </c>
      <c r="H21" s="32" t="s">
        <v>269</v>
      </c>
      <c r="I21" s="89">
        <v>300</v>
      </c>
      <c r="J21" s="106">
        <v>10</v>
      </c>
      <c r="K21" s="106">
        <v>10</v>
      </c>
      <c r="L21" s="106">
        <v>10</v>
      </c>
      <c r="M21" s="92">
        <f t="shared" si="0"/>
        <v>10</v>
      </c>
      <c r="N21" s="91">
        <f t="shared" si="1"/>
        <v>3000</v>
      </c>
      <c r="O21" s="69">
        <v>0</v>
      </c>
      <c r="P21" s="35">
        <v>0</v>
      </c>
      <c r="Q21" s="35">
        <v>0</v>
      </c>
      <c r="R21" s="35">
        <v>100</v>
      </c>
      <c r="S21" s="35">
        <v>0</v>
      </c>
      <c r="T21" s="69">
        <v>0</v>
      </c>
      <c r="U21" s="35">
        <v>10</v>
      </c>
      <c r="V21" s="35">
        <v>90</v>
      </c>
      <c r="W21" s="35">
        <v>0</v>
      </c>
      <c r="X21" s="76">
        <v>10</v>
      </c>
      <c r="Y21" s="77">
        <v>90</v>
      </c>
      <c r="Z21" s="77">
        <v>0</v>
      </c>
      <c r="AA21" s="78">
        <v>0</v>
      </c>
      <c r="AB21" s="49">
        <v>3</v>
      </c>
      <c r="AC21" s="65" t="s">
        <v>266</v>
      </c>
      <c r="AD21" s="109">
        <v>5</v>
      </c>
      <c r="AE21" s="110">
        <v>15</v>
      </c>
      <c r="AF21" s="110">
        <v>59.844160000000002</v>
      </c>
      <c r="AG21" s="110">
        <v>0</v>
      </c>
      <c r="AH21" s="110">
        <v>79.844160000000002</v>
      </c>
      <c r="AI21" s="111">
        <f t="shared" si="2"/>
        <v>2.6614720000000001E-2</v>
      </c>
      <c r="AJ21" s="123" t="s">
        <v>439</v>
      </c>
      <c r="AK21" s="124" t="s">
        <v>274</v>
      </c>
      <c r="AL21" s="124" t="s">
        <v>275</v>
      </c>
      <c r="AM21" s="124" t="s">
        <v>406</v>
      </c>
      <c r="AN21" s="124" t="s">
        <v>429</v>
      </c>
    </row>
    <row r="22" spans="1:40" x14ac:dyDescent="0.25">
      <c r="A22" s="2" t="s">
        <v>8</v>
      </c>
      <c r="B22" s="96" t="s">
        <v>262</v>
      </c>
      <c r="C22" s="127" t="s">
        <v>529</v>
      </c>
      <c r="D22" s="128">
        <v>43290</v>
      </c>
      <c r="E22" s="34" t="s">
        <v>482</v>
      </c>
      <c r="F22" s="32" t="s">
        <v>263</v>
      </c>
      <c r="G22" s="32" t="s">
        <v>264</v>
      </c>
      <c r="H22" s="32" t="s">
        <v>269</v>
      </c>
      <c r="I22" s="89">
        <v>300</v>
      </c>
      <c r="J22" s="106">
        <v>10</v>
      </c>
      <c r="K22" s="106">
        <v>10</v>
      </c>
      <c r="L22" s="106">
        <v>10</v>
      </c>
      <c r="M22" s="92">
        <f t="shared" si="0"/>
        <v>10</v>
      </c>
      <c r="N22" s="91">
        <f t="shared" si="1"/>
        <v>3000</v>
      </c>
      <c r="O22" s="69">
        <v>0</v>
      </c>
      <c r="P22" s="35">
        <v>0</v>
      </c>
      <c r="Q22" s="35">
        <v>0</v>
      </c>
      <c r="R22" s="35">
        <v>0</v>
      </c>
      <c r="S22" s="35">
        <v>100</v>
      </c>
      <c r="T22" s="69">
        <v>0</v>
      </c>
      <c r="U22" s="35">
        <v>10</v>
      </c>
      <c r="V22" s="35">
        <v>90</v>
      </c>
      <c r="W22" s="35">
        <v>0</v>
      </c>
      <c r="X22" s="76">
        <v>90</v>
      </c>
      <c r="Y22" s="77">
        <v>0</v>
      </c>
      <c r="Z22" s="77">
        <v>10</v>
      </c>
      <c r="AA22" s="78">
        <v>0</v>
      </c>
      <c r="AB22" s="49">
        <v>3</v>
      </c>
      <c r="AC22" s="65" t="s">
        <v>266</v>
      </c>
      <c r="AD22" s="109">
        <v>0</v>
      </c>
      <c r="AE22" s="110">
        <v>0</v>
      </c>
      <c r="AF22" s="110">
        <v>59.844160000000002</v>
      </c>
      <c r="AG22" s="110">
        <v>22.5</v>
      </c>
      <c r="AH22" s="110">
        <v>82.344160000000002</v>
      </c>
      <c r="AI22" s="111">
        <f t="shared" si="2"/>
        <v>2.7448053333333333E-2</v>
      </c>
      <c r="AJ22" s="123" t="s">
        <v>424</v>
      </c>
      <c r="AK22" s="124" t="s">
        <v>274</v>
      </c>
      <c r="AL22" s="124" t="s">
        <v>391</v>
      </c>
      <c r="AM22" s="124" t="s">
        <v>406</v>
      </c>
      <c r="AN22" s="124" t="s">
        <v>429</v>
      </c>
    </row>
    <row r="23" spans="1:40" x14ac:dyDescent="0.25">
      <c r="A23" s="2" t="s">
        <v>8</v>
      </c>
      <c r="B23" s="96" t="s">
        <v>262</v>
      </c>
      <c r="C23" s="127" t="s">
        <v>541</v>
      </c>
      <c r="D23" s="128">
        <v>43292</v>
      </c>
      <c r="E23" s="34" t="s">
        <v>513</v>
      </c>
      <c r="F23" s="32" t="s">
        <v>444</v>
      </c>
      <c r="G23" s="32" t="s">
        <v>268</v>
      </c>
      <c r="H23" s="32" t="s">
        <v>265</v>
      </c>
      <c r="I23" s="89">
        <v>300</v>
      </c>
      <c r="J23" s="106">
        <v>54</v>
      </c>
      <c r="K23" s="106">
        <v>50</v>
      </c>
      <c r="L23" s="106">
        <v>49</v>
      </c>
      <c r="M23" s="92">
        <f t="shared" si="0"/>
        <v>51</v>
      </c>
      <c r="N23" s="91">
        <f t="shared" si="1"/>
        <v>15300</v>
      </c>
      <c r="O23" s="69">
        <v>10</v>
      </c>
      <c r="P23" s="35">
        <v>90</v>
      </c>
      <c r="Q23" s="35">
        <v>0</v>
      </c>
      <c r="R23" s="35">
        <v>0</v>
      </c>
      <c r="S23" s="35">
        <v>0</v>
      </c>
      <c r="T23" s="69">
        <v>0</v>
      </c>
      <c r="U23" s="35">
        <v>70</v>
      </c>
      <c r="V23" s="35">
        <v>30</v>
      </c>
      <c r="W23" s="35">
        <v>0</v>
      </c>
      <c r="X23" s="76">
        <v>100</v>
      </c>
      <c r="Y23" s="77">
        <v>0</v>
      </c>
      <c r="Z23" s="77">
        <v>0</v>
      </c>
      <c r="AA23" s="78">
        <v>0</v>
      </c>
      <c r="AB23" s="49">
        <v>3</v>
      </c>
      <c r="AC23" s="65" t="s">
        <v>266</v>
      </c>
      <c r="AD23" s="109">
        <v>15</v>
      </c>
      <c r="AE23" s="110">
        <v>0</v>
      </c>
      <c r="AF23" s="110">
        <v>0</v>
      </c>
      <c r="AG23" s="110">
        <v>0</v>
      </c>
      <c r="AH23" s="110">
        <v>15</v>
      </c>
      <c r="AI23" s="111">
        <f t="shared" si="2"/>
        <v>9.8039215686274508E-4</v>
      </c>
      <c r="AJ23" s="123" t="s">
        <v>439</v>
      </c>
      <c r="AK23" s="124" t="s">
        <v>424</v>
      </c>
      <c r="AL23" s="124" t="s">
        <v>274</v>
      </c>
      <c r="AM23" s="124" t="s">
        <v>391</v>
      </c>
      <c r="AN23" s="124" t="s">
        <v>393</v>
      </c>
    </row>
    <row r="24" spans="1:40" x14ac:dyDescent="0.25">
      <c r="A24" s="2" t="s">
        <v>8</v>
      </c>
      <c r="B24" s="96" t="s">
        <v>262</v>
      </c>
      <c r="C24" s="127" t="s">
        <v>546</v>
      </c>
      <c r="D24" s="128">
        <v>43307</v>
      </c>
      <c r="E24" s="34" t="s">
        <v>436</v>
      </c>
      <c r="F24" s="32" t="s">
        <v>263</v>
      </c>
      <c r="G24" s="32" t="s">
        <v>264</v>
      </c>
      <c r="H24" s="32" t="s">
        <v>269</v>
      </c>
      <c r="I24" s="89">
        <v>300</v>
      </c>
      <c r="J24" s="106">
        <v>10.8</v>
      </c>
      <c r="K24" s="106">
        <v>14.8</v>
      </c>
      <c r="L24" s="106">
        <v>18</v>
      </c>
      <c r="M24" s="92">
        <f t="shared" si="0"/>
        <v>14.533333333333333</v>
      </c>
      <c r="N24" s="91">
        <f t="shared" si="1"/>
        <v>4360</v>
      </c>
      <c r="O24" s="69">
        <v>5</v>
      </c>
      <c r="P24" s="35">
        <v>5</v>
      </c>
      <c r="Q24" s="35">
        <v>0</v>
      </c>
      <c r="R24" s="35">
        <v>40</v>
      </c>
      <c r="S24" s="35">
        <v>50</v>
      </c>
      <c r="T24" s="69">
        <v>0</v>
      </c>
      <c r="U24" s="35">
        <v>10</v>
      </c>
      <c r="V24" s="35">
        <v>80</v>
      </c>
      <c r="W24" s="35">
        <v>10</v>
      </c>
      <c r="X24" s="76">
        <v>50</v>
      </c>
      <c r="Y24" s="77">
        <v>0</v>
      </c>
      <c r="Z24" s="77">
        <v>50</v>
      </c>
      <c r="AA24" s="78">
        <v>0</v>
      </c>
      <c r="AB24" s="49">
        <v>3</v>
      </c>
      <c r="AC24" s="65" t="s">
        <v>266</v>
      </c>
      <c r="AD24" s="109">
        <v>10</v>
      </c>
      <c r="AE24" s="110">
        <v>0</v>
      </c>
      <c r="AF24" s="110">
        <v>7.4805200000000003</v>
      </c>
      <c r="AG24" s="110">
        <v>0</v>
      </c>
      <c r="AH24" s="110">
        <v>17.480519999999999</v>
      </c>
      <c r="AI24" s="111">
        <f t="shared" si="2"/>
        <v>4.009293577981651E-3</v>
      </c>
      <c r="AJ24" s="123" t="s">
        <v>439</v>
      </c>
      <c r="AK24" s="124" t="s">
        <v>406</v>
      </c>
      <c r="AL24" s="124" t="s">
        <v>274</v>
      </c>
      <c r="AM24" s="124" t="s">
        <v>275</v>
      </c>
      <c r="AN24" s="124" t="s">
        <v>517</v>
      </c>
    </row>
    <row r="25" spans="1:40" x14ac:dyDescent="0.25">
      <c r="A25" s="2" t="s">
        <v>8</v>
      </c>
      <c r="B25" s="96" t="s">
        <v>262</v>
      </c>
      <c r="C25" s="127" t="s">
        <v>564</v>
      </c>
      <c r="D25" s="128">
        <v>43287</v>
      </c>
      <c r="E25" s="34" t="s">
        <v>262</v>
      </c>
      <c r="F25" s="32" t="s">
        <v>263</v>
      </c>
      <c r="G25" s="32" t="s">
        <v>264</v>
      </c>
      <c r="H25" s="32" t="s">
        <v>269</v>
      </c>
      <c r="I25" s="89">
        <v>300</v>
      </c>
      <c r="J25" s="106">
        <v>20.3</v>
      </c>
      <c r="K25" s="106">
        <v>19.399999999999999</v>
      </c>
      <c r="L25" s="106">
        <v>20</v>
      </c>
      <c r="M25" s="92">
        <f t="shared" si="0"/>
        <v>19.900000000000002</v>
      </c>
      <c r="N25" s="91">
        <f t="shared" si="1"/>
        <v>5970.0000000000009</v>
      </c>
      <c r="O25" s="69">
        <v>40</v>
      </c>
      <c r="P25" s="35">
        <v>30</v>
      </c>
      <c r="Q25" s="35">
        <v>0</v>
      </c>
      <c r="R25" s="35">
        <v>30</v>
      </c>
      <c r="S25" s="35">
        <v>0</v>
      </c>
      <c r="T25" s="69">
        <v>0</v>
      </c>
      <c r="U25" s="35">
        <v>0</v>
      </c>
      <c r="V25" s="35">
        <v>0</v>
      </c>
      <c r="W25" s="35">
        <v>100</v>
      </c>
      <c r="X25" s="76">
        <v>80</v>
      </c>
      <c r="Y25" s="77">
        <v>0</v>
      </c>
      <c r="Z25" s="77">
        <v>20</v>
      </c>
      <c r="AA25" s="78">
        <v>0</v>
      </c>
      <c r="AB25" s="49">
        <v>3</v>
      </c>
      <c r="AC25" s="65" t="s">
        <v>266</v>
      </c>
      <c r="AD25" s="109">
        <v>20</v>
      </c>
      <c r="AE25" s="110">
        <v>0</v>
      </c>
      <c r="AF25" s="110">
        <v>59.844160000000002</v>
      </c>
      <c r="AG25" s="110">
        <v>0</v>
      </c>
      <c r="AH25" s="110">
        <v>79.844160000000002</v>
      </c>
      <c r="AI25" s="111">
        <f t="shared" si="2"/>
        <v>1.3374231155778894E-2</v>
      </c>
      <c r="AJ25" s="123" t="s">
        <v>424</v>
      </c>
      <c r="AK25" s="124" t="s">
        <v>274</v>
      </c>
      <c r="AL25" s="124" t="s">
        <v>275</v>
      </c>
      <c r="AM25" s="124" t="s">
        <v>429</v>
      </c>
      <c r="AN25" s="124" t="s">
        <v>390</v>
      </c>
    </row>
    <row r="26" spans="1:40" x14ac:dyDescent="0.25">
      <c r="A26" s="2" t="s">
        <v>42</v>
      </c>
      <c r="B26" s="96" t="s">
        <v>262</v>
      </c>
      <c r="C26" s="127" t="s">
        <v>577</v>
      </c>
      <c r="D26" s="128">
        <v>43322</v>
      </c>
      <c r="E26" s="34" t="s">
        <v>436</v>
      </c>
      <c r="F26" s="32" t="s">
        <v>263</v>
      </c>
      <c r="G26" s="32" t="s">
        <v>268</v>
      </c>
      <c r="H26" s="32" t="s">
        <v>269</v>
      </c>
      <c r="I26" s="89">
        <v>300</v>
      </c>
      <c r="J26" s="106">
        <v>40</v>
      </c>
      <c r="K26" s="106">
        <v>24</v>
      </c>
      <c r="L26" s="106">
        <v>32</v>
      </c>
      <c r="M26" s="92">
        <f t="shared" si="0"/>
        <v>32</v>
      </c>
      <c r="N26" s="91">
        <f t="shared" si="1"/>
        <v>9600</v>
      </c>
      <c r="O26" s="69">
        <v>20</v>
      </c>
      <c r="P26" s="35">
        <v>10</v>
      </c>
      <c r="Q26" s="35">
        <v>10</v>
      </c>
      <c r="R26" s="35">
        <v>10</v>
      </c>
      <c r="S26" s="35">
        <v>50</v>
      </c>
      <c r="T26" s="69">
        <v>5</v>
      </c>
      <c r="U26" s="35">
        <v>15</v>
      </c>
      <c r="V26" s="35">
        <v>80</v>
      </c>
      <c r="W26" s="35">
        <v>0</v>
      </c>
      <c r="X26" s="76">
        <v>80</v>
      </c>
      <c r="Y26" s="77">
        <v>0</v>
      </c>
      <c r="Z26" s="77">
        <v>0</v>
      </c>
      <c r="AA26" s="78">
        <v>20</v>
      </c>
      <c r="AB26" s="49">
        <v>3</v>
      </c>
      <c r="AC26" s="65" t="s">
        <v>266</v>
      </c>
      <c r="AD26" s="109">
        <v>3.75</v>
      </c>
      <c r="AE26" s="110">
        <v>0</v>
      </c>
      <c r="AF26" s="110">
        <v>14.961040000000001</v>
      </c>
      <c r="AG26" s="110">
        <v>5</v>
      </c>
      <c r="AH26" s="110">
        <v>23.711040000000001</v>
      </c>
      <c r="AI26" s="111">
        <f t="shared" si="2"/>
        <v>2.4699000000000001E-3</v>
      </c>
      <c r="AJ26" s="123" t="s">
        <v>424</v>
      </c>
      <c r="AK26" s="124" t="s">
        <v>439</v>
      </c>
      <c r="AL26" s="124" t="s">
        <v>406</v>
      </c>
      <c r="AM26" s="124" t="s">
        <v>274</v>
      </c>
      <c r="AN26" s="124" t="s">
        <v>393</v>
      </c>
    </row>
    <row r="27" spans="1:40" x14ac:dyDescent="0.25">
      <c r="A27" s="2" t="s">
        <v>42</v>
      </c>
      <c r="B27" s="96" t="s">
        <v>262</v>
      </c>
      <c r="C27" s="127" t="s">
        <v>587</v>
      </c>
      <c r="D27" s="128">
        <v>43341</v>
      </c>
      <c r="E27" s="34" t="s">
        <v>436</v>
      </c>
      <c r="F27" s="32" t="s">
        <v>263</v>
      </c>
      <c r="G27" s="32" t="s">
        <v>264</v>
      </c>
      <c r="H27" s="32" t="s">
        <v>265</v>
      </c>
      <c r="I27" s="89">
        <v>300</v>
      </c>
      <c r="J27" s="106">
        <v>38</v>
      </c>
      <c r="K27" s="106">
        <v>22</v>
      </c>
      <c r="L27" s="106">
        <v>22</v>
      </c>
      <c r="M27" s="92">
        <f t="shared" si="0"/>
        <v>27.333333333333332</v>
      </c>
      <c r="N27" s="91">
        <f t="shared" si="1"/>
        <v>8200</v>
      </c>
      <c r="O27" s="69">
        <v>50</v>
      </c>
      <c r="P27" s="35">
        <v>5</v>
      </c>
      <c r="Q27" s="35">
        <v>5</v>
      </c>
      <c r="R27" s="35">
        <v>20</v>
      </c>
      <c r="S27" s="35">
        <v>20</v>
      </c>
      <c r="T27" s="69">
        <v>5</v>
      </c>
      <c r="U27" s="35">
        <v>45</v>
      </c>
      <c r="V27" s="35">
        <v>50</v>
      </c>
      <c r="W27" s="35">
        <v>0</v>
      </c>
      <c r="X27" s="76">
        <v>70</v>
      </c>
      <c r="Y27" s="77">
        <v>0</v>
      </c>
      <c r="Z27" s="77">
        <v>5</v>
      </c>
      <c r="AA27" s="78">
        <v>25</v>
      </c>
      <c r="AB27" s="49">
        <v>3</v>
      </c>
      <c r="AC27" s="65" t="s">
        <v>266</v>
      </c>
      <c r="AD27" s="109">
        <v>10</v>
      </c>
      <c r="AE27" s="110">
        <v>0</v>
      </c>
      <c r="AF27" s="110">
        <v>7.4805200000000003</v>
      </c>
      <c r="AG27" s="110">
        <v>5</v>
      </c>
      <c r="AH27" s="110">
        <v>22.480519999999999</v>
      </c>
      <c r="AI27" s="111">
        <f t="shared" si="2"/>
        <v>2.7415268292682927E-3</v>
      </c>
      <c r="AJ27" s="123" t="s">
        <v>424</v>
      </c>
      <c r="AK27" s="124" t="s">
        <v>439</v>
      </c>
      <c r="AL27" s="124" t="s">
        <v>274</v>
      </c>
      <c r="AM27" s="124" t="s">
        <v>391</v>
      </c>
      <c r="AN27" s="124" t="s">
        <v>393</v>
      </c>
    </row>
    <row r="28" spans="1:40" x14ac:dyDescent="0.25">
      <c r="A28" s="2" t="s">
        <v>42</v>
      </c>
      <c r="B28" s="96" t="s">
        <v>262</v>
      </c>
      <c r="C28" s="127" t="s">
        <v>602</v>
      </c>
      <c r="D28" s="128">
        <v>43333</v>
      </c>
      <c r="E28" s="34" t="s">
        <v>410</v>
      </c>
      <c r="F28" s="32" t="s">
        <v>263</v>
      </c>
      <c r="G28" s="32" t="s">
        <v>264</v>
      </c>
      <c r="H28" s="32" t="s">
        <v>269</v>
      </c>
      <c r="I28" s="89">
        <v>300</v>
      </c>
      <c r="J28" s="106">
        <v>23</v>
      </c>
      <c r="K28" s="106">
        <v>45</v>
      </c>
      <c r="L28" s="106">
        <v>50</v>
      </c>
      <c r="M28" s="92">
        <f t="shared" si="0"/>
        <v>39.333333333333336</v>
      </c>
      <c r="N28" s="91">
        <f t="shared" si="1"/>
        <v>11800</v>
      </c>
      <c r="O28" s="69">
        <v>30</v>
      </c>
      <c r="P28" s="35">
        <v>20</v>
      </c>
      <c r="Q28" s="35">
        <v>5</v>
      </c>
      <c r="R28" s="35">
        <v>10</v>
      </c>
      <c r="S28" s="35">
        <v>35</v>
      </c>
      <c r="T28" s="69">
        <v>5</v>
      </c>
      <c r="U28" s="35">
        <v>5</v>
      </c>
      <c r="V28" s="35">
        <v>85</v>
      </c>
      <c r="W28" s="35">
        <v>5</v>
      </c>
      <c r="X28" s="76">
        <v>40</v>
      </c>
      <c r="Y28" s="77">
        <v>0</v>
      </c>
      <c r="Z28" s="77">
        <v>0</v>
      </c>
      <c r="AA28" s="78">
        <v>60</v>
      </c>
      <c r="AB28" s="49">
        <v>3</v>
      </c>
      <c r="AC28" s="65" t="s">
        <v>266</v>
      </c>
      <c r="AD28" s="109">
        <v>5</v>
      </c>
      <c r="AE28" s="110">
        <v>0</v>
      </c>
      <c r="AF28" s="110">
        <v>0</v>
      </c>
      <c r="AG28" s="110">
        <v>15</v>
      </c>
      <c r="AH28" s="110">
        <v>20</v>
      </c>
      <c r="AI28" s="111">
        <f t="shared" si="2"/>
        <v>1.6949152542372881E-3</v>
      </c>
      <c r="AJ28" s="123" t="s">
        <v>424</v>
      </c>
      <c r="AK28" s="124" t="s">
        <v>274</v>
      </c>
      <c r="AL28" s="124" t="s">
        <v>429</v>
      </c>
      <c r="AM28" s="124" t="s">
        <v>275</v>
      </c>
      <c r="AN28" s="124" t="s">
        <v>598</v>
      </c>
    </row>
    <row r="29" spans="1:40" x14ac:dyDescent="0.25">
      <c r="A29" s="2" t="s">
        <v>154</v>
      </c>
      <c r="B29" s="96" t="s">
        <v>262</v>
      </c>
      <c r="C29" s="127" t="s">
        <v>607</v>
      </c>
      <c r="D29" s="128">
        <v>43350</v>
      </c>
      <c r="E29" s="34" t="s">
        <v>262</v>
      </c>
      <c r="F29" s="32" t="s">
        <v>262</v>
      </c>
      <c r="G29" s="32" t="s">
        <v>264</v>
      </c>
      <c r="H29" s="32" t="s">
        <v>269</v>
      </c>
      <c r="I29" s="89">
        <v>300</v>
      </c>
      <c r="J29" s="106">
        <v>27.25</v>
      </c>
      <c r="K29" s="106">
        <v>24.5</v>
      </c>
      <c r="L29" s="106">
        <v>19</v>
      </c>
      <c r="M29" s="92">
        <f t="shared" si="0"/>
        <v>23.583333333333332</v>
      </c>
      <c r="N29" s="91">
        <f t="shared" si="1"/>
        <v>7075</v>
      </c>
      <c r="O29" s="69">
        <v>10</v>
      </c>
      <c r="P29" s="35">
        <v>5</v>
      </c>
      <c r="Q29" s="35">
        <v>30</v>
      </c>
      <c r="R29" s="35">
        <v>35</v>
      </c>
      <c r="S29" s="35">
        <v>20</v>
      </c>
      <c r="T29" s="69">
        <v>5</v>
      </c>
      <c r="U29" s="35">
        <v>5</v>
      </c>
      <c r="V29" s="35">
        <v>0</v>
      </c>
      <c r="W29" s="35">
        <v>90</v>
      </c>
      <c r="X29" s="76">
        <v>80</v>
      </c>
      <c r="Y29" s="77">
        <v>0</v>
      </c>
      <c r="Z29" s="77">
        <v>0</v>
      </c>
      <c r="AA29" s="78">
        <v>20</v>
      </c>
      <c r="AB29" s="49">
        <v>3</v>
      </c>
      <c r="AC29" s="65" t="s">
        <v>266</v>
      </c>
      <c r="AD29" s="109">
        <v>4</v>
      </c>
      <c r="AE29" s="110">
        <v>0</v>
      </c>
      <c r="AF29" s="110">
        <v>0</v>
      </c>
      <c r="AG29" s="110">
        <v>2.5</v>
      </c>
      <c r="AH29" s="110">
        <v>6.5</v>
      </c>
      <c r="AI29" s="111">
        <f t="shared" si="2"/>
        <v>9.1872791519434624E-4</v>
      </c>
      <c r="AJ29" s="123" t="s">
        <v>424</v>
      </c>
      <c r="AK29" s="124" t="s">
        <v>398</v>
      </c>
      <c r="AL29" s="124" t="s">
        <v>274</v>
      </c>
      <c r="AM29" s="124" t="s">
        <v>429</v>
      </c>
      <c r="AN29" s="124" t="s">
        <v>392</v>
      </c>
    </row>
    <row r="30" spans="1:40" x14ac:dyDescent="0.25">
      <c r="A30" s="2" t="s">
        <v>154</v>
      </c>
      <c r="B30" s="96" t="s">
        <v>262</v>
      </c>
      <c r="C30" s="102" t="s">
        <v>638</v>
      </c>
      <c r="D30" s="128">
        <v>43357</v>
      </c>
      <c r="E30" s="34" t="s">
        <v>262</v>
      </c>
      <c r="F30" s="32"/>
      <c r="G30" s="32" t="s">
        <v>264</v>
      </c>
      <c r="H30" s="32" t="s">
        <v>265</v>
      </c>
      <c r="I30" s="89">
        <v>300</v>
      </c>
      <c r="J30" s="105">
        <v>31</v>
      </c>
      <c r="K30" s="105">
        <v>36</v>
      </c>
      <c r="L30" s="105">
        <v>31.5</v>
      </c>
      <c r="M30" s="92">
        <f t="shared" si="0"/>
        <v>32.833333333333336</v>
      </c>
      <c r="N30" s="91">
        <f t="shared" si="1"/>
        <v>9850</v>
      </c>
      <c r="O30" s="69">
        <v>5</v>
      </c>
      <c r="P30" s="35">
        <v>20</v>
      </c>
      <c r="Q30" s="35">
        <v>35</v>
      </c>
      <c r="R30" s="35">
        <v>30</v>
      </c>
      <c r="S30" s="35">
        <v>30</v>
      </c>
      <c r="T30" s="69">
        <v>25</v>
      </c>
      <c r="U30" s="35">
        <v>10</v>
      </c>
      <c r="V30" s="35">
        <v>15</v>
      </c>
      <c r="W30" s="35">
        <v>30</v>
      </c>
      <c r="X30" s="76">
        <v>60</v>
      </c>
      <c r="Y30" s="77">
        <v>15</v>
      </c>
      <c r="Z30" s="77">
        <v>20</v>
      </c>
      <c r="AA30" s="78">
        <v>5</v>
      </c>
      <c r="AB30" s="49">
        <v>3</v>
      </c>
      <c r="AC30" s="65" t="s">
        <v>266</v>
      </c>
      <c r="AD30" s="109">
        <v>2.5</v>
      </c>
      <c r="AE30" s="110">
        <v>0</v>
      </c>
      <c r="AF30" s="110">
        <v>2.5</v>
      </c>
      <c r="AG30" s="110">
        <v>0</v>
      </c>
      <c r="AH30" s="110">
        <v>5</v>
      </c>
      <c r="AI30" s="111">
        <f t="shared" si="2"/>
        <v>5.0761421319796957E-4</v>
      </c>
      <c r="AJ30" s="123" t="s">
        <v>424</v>
      </c>
      <c r="AK30" s="124" t="s">
        <v>274</v>
      </c>
      <c r="AL30" s="124" t="s">
        <v>498</v>
      </c>
      <c r="AM30" s="124" t="s">
        <v>429</v>
      </c>
      <c r="AN30" s="124"/>
    </row>
    <row r="31" spans="1:40" x14ac:dyDescent="0.25">
      <c r="A31" s="2" t="s">
        <v>4</v>
      </c>
      <c r="B31" s="96" t="s">
        <v>262</v>
      </c>
      <c r="C31" s="129" t="s">
        <v>656</v>
      </c>
      <c r="D31" s="128">
        <v>43210</v>
      </c>
      <c r="E31" s="34"/>
      <c r="F31" s="31"/>
      <c r="G31" s="31"/>
      <c r="H31" s="31"/>
      <c r="I31" s="89">
        <v>600</v>
      </c>
      <c r="J31" s="106">
        <v>31</v>
      </c>
      <c r="K31" s="106">
        <v>32</v>
      </c>
      <c r="L31" s="106">
        <v>32</v>
      </c>
      <c r="M31" s="92">
        <f t="shared" si="0"/>
        <v>31.666666666666668</v>
      </c>
      <c r="N31" s="91">
        <f t="shared" si="1"/>
        <v>19000</v>
      </c>
      <c r="O31" s="69">
        <v>5</v>
      </c>
      <c r="P31" s="35">
        <v>0</v>
      </c>
      <c r="Q31" s="35">
        <v>5</v>
      </c>
      <c r="R31" s="35">
        <v>90</v>
      </c>
      <c r="S31" s="35">
        <v>0</v>
      </c>
      <c r="T31" s="69">
        <v>5</v>
      </c>
      <c r="U31" s="35">
        <v>0</v>
      </c>
      <c r="V31" s="35">
        <v>70</v>
      </c>
      <c r="W31" s="35">
        <v>25</v>
      </c>
      <c r="X31" s="76">
        <v>20</v>
      </c>
      <c r="Y31" s="77">
        <v>30</v>
      </c>
      <c r="Z31" s="77">
        <v>0</v>
      </c>
      <c r="AA31" s="78">
        <v>50</v>
      </c>
      <c r="AB31" s="49">
        <v>3</v>
      </c>
      <c r="AC31" s="65" t="s">
        <v>266</v>
      </c>
      <c r="AD31" s="109">
        <v>3</v>
      </c>
      <c r="AE31" s="110">
        <v>4.5</v>
      </c>
      <c r="AF31" s="110">
        <v>0</v>
      </c>
      <c r="AG31" s="110">
        <v>7.5</v>
      </c>
      <c r="AH31" s="110">
        <v>15</v>
      </c>
      <c r="AI31" s="111">
        <f t="shared" si="2"/>
        <v>7.894736842105263E-4</v>
      </c>
      <c r="AJ31" s="123" t="s">
        <v>390</v>
      </c>
      <c r="AK31" s="124" t="s">
        <v>274</v>
      </c>
      <c r="AL31" s="124" t="s">
        <v>391</v>
      </c>
      <c r="AM31" s="124" t="s">
        <v>392</v>
      </c>
      <c r="AN31" s="124" t="s">
        <v>393</v>
      </c>
    </row>
    <row r="32" spans="1:40" x14ac:dyDescent="0.25">
      <c r="A32" s="2" t="s">
        <v>485</v>
      </c>
      <c r="B32" s="96" t="s">
        <v>262</v>
      </c>
      <c r="C32" s="127" t="s">
        <v>660</v>
      </c>
      <c r="D32" s="128">
        <v>43291</v>
      </c>
      <c r="E32" s="34" t="s">
        <v>409</v>
      </c>
      <c r="F32" s="32"/>
      <c r="G32" s="32" t="s">
        <v>264</v>
      </c>
      <c r="H32" s="32" t="s">
        <v>269</v>
      </c>
      <c r="I32" s="89">
        <v>300</v>
      </c>
      <c r="J32" s="106">
        <v>33</v>
      </c>
      <c r="K32" s="106">
        <v>23.6</v>
      </c>
      <c r="L32" s="106">
        <v>35</v>
      </c>
      <c r="M32" s="92">
        <f t="shared" si="0"/>
        <v>30.533333333333331</v>
      </c>
      <c r="N32" s="91">
        <f t="shared" si="1"/>
        <v>9160</v>
      </c>
      <c r="O32" s="69">
        <v>5</v>
      </c>
      <c r="P32" s="35">
        <v>15</v>
      </c>
      <c r="Q32" s="35">
        <v>30</v>
      </c>
      <c r="R32" s="35">
        <v>50</v>
      </c>
      <c r="S32" s="35">
        <v>0</v>
      </c>
      <c r="T32" s="69">
        <v>15</v>
      </c>
      <c r="U32" s="35">
        <v>0</v>
      </c>
      <c r="V32" s="35">
        <v>84</v>
      </c>
      <c r="W32" s="35">
        <v>1</v>
      </c>
      <c r="X32" s="76">
        <v>25</v>
      </c>
      <c r="Y32" s="77">
        <v>0</v>
      </c>
      <c r="Z32" s="77">
        <v>10</v>
      </c>
      <c r="AA32" s="78">
        <v>65</v>
      </c>
      <c r="AB32" s="49">
        <v>3</v>
      </c>
      <c r="AC32" s="65" t="s">
        <v>266</v>
      </c>
      <c r="AD32" s="109">
        <v>3</v>
      </c>
      <c r="AE32" s="110">
        <v>0</v>
      </c>
      <c r="AF32" s="110">
        <v>22.441560000000003</v>
      </c>
      <c r="AG32" s="110">
        <v>42</v>
      </c>
      <c r="AH32" s="110">
        <v>67.44156000000001</v>
      </c>
      <c r="AI32" s="111">
        <f t="shared" si="2"/>
        <v>7.3626157205240184E-3</v>
      </c>
      <c r="AJ32" s="123" t="s">
        <v>424</v>
      </c>
      <c r="AK32" s="124" t="s">
        <v>406</v>
      </c>
      <c r="AL32" s="124" t="s">
        <v>274</v>
      </c>
      <c r="AM32" s="124" t="s">
        <v>429</v>
      </c>
      <c r="AN32" s="124" t="s">
        <v>494</v>
      </c>
    </row>
    <row r="33" spans="1:40" x14ac:dyDescent="0.25">
      <c r="A33" s="2" t="s">
        <v>8</v>
      </c>
      <c r="B33" s="96" t="s">
        <v>262</v>
      </c>
      <c r="C33" s="127" t="s">
        <v>536</v>
      </c>
      <c r="D33" s="128">
        <v>43287</v>
      </c>
      <c r="E33" s="34" t="s">
        <v>262</v>
      </c>
      <c r="F33" s="32" t="s">
        <v>263</v>
      </c>
      <c r="G33" s="32" t="s">
        <v>264</v>
      </c>
      <c r="H33" s="31" t="s">
        <v>271</v>
      </c>
      <c r="I33" s="89">
        <v>600</v>
      </c>
      <c r="J33" s="106">
        <v>47.4</v>
      </c>
      <c r="K33" s="106">
        <v>47.6</v>
      </c>
      <c r="L33" s="106">
        <v>41.7</v>
      </c>
      <c r="M33" s="92">
        <f t="shared" si="0"/>
        <v>45.566666666666663</v>
      </c>
      <c r="N33" s="91">
        <f t="shared" si="1"/>
        <v>27339.999999999996</v>
      </c>
      <c r="O33" s="69">
        <v>70</v>
      </c>
      <c r="P33" s="35">
        <v>20</v>
      </c>
      <c r="Q33" s="35">
        <v>0</v>
      </c>
      <c r="R33" s="35">
        <v>10</v>
      </c>
      <c r="S33" s="35">
        <v>0</v>
      </c>
      <c r="T33" s="69">
        <v>0</v>
      </c>
      <c r="U33" s="35">
        <v>0</v>
      </c>
      <c r="V33" s="35">
        <v>0</v>
      </c>
      <c r="W33" s="35">
        <v>100</v>
      </c>
      <c r="X33" s="76">
        <v>90</v>
      </c>
      <c r="Y33" s="77">
        <v>0</v>
      </c>
      <c r="Z33" s="77">
        <v>0</v>
      </c>
      <c r="AA33" s="78">
        <v>10</v>
      </c>
      <c r="AB33" s="49">
        <v>4</v>
      </c>
      <c r="AC33" s="65" t="s">
        <v>264</v>
      </c>
      <c r="AD33" s="109">
        <v>10</v>
      </c>
      <c r="AE33" s="110">
        <v>0</v>
      </c>
      <c r="AF33" s="110">
        <v>37.4026</v>
      </c>
      <c r="AG33" s="110">
        <v>0</v>
      </c>
      <c r="AH33" s="110">
        <v>47.4026</v>
      </c>
      <c r="AI33" s="111">
        <f t="shared" si="2"/>
        <v>1.7338185808339433E-3</v>
      </c>
      <c r="AJ33" s="123" t="s">
        <v>398</v>
      </c>
      <c r="AK33" s="124" t="s">
        <v>424</v>
      </c>
      <c r="AL33" s="124" t="s">
        <v>274</v>
      </c>
      <c r="AM33" s="124" t="s">
        <v>406</v>
      </c>
      <c r="AN33" s="124" t="s">
        <v>393</v>
      </c>
    </row>
    <row r="34" spans="1:40" x14ac:dyDescent="0.25">
      <c r="A34" s="2" t="s">
        <v>8</v>
      </c>
      <c r="B34" s="96" t="s">
        <v>262</v>
      </c>
      <c r="C34" s="127" t="s">
        <v>543</v>
      </c>
      <c r="D34" s="128">
        <v>43293</v>
      </c>
      <c r="E34" s="34" t="s">
        <v>513</v>
      </c>
      <c r="F34" s="32" t="s">
        <v>444</v>
      </c>
      <c r="G34" s="32" t="s">
        <v>264</v>
      </c>
      <c r="H34" s="31" t="s">
        <v>271</v>
      </c>
      <c r="I34" s="89">
        <v>600</v>
      </c>
      <c r="J34" s="106">
        <v>98.4</v>
      </c>
      <c r="K34" s="106">
        <v>196.8</v>
      </c>
      <c r="L34" s="106">
        <v>196.8</v>
      </c>
      <c r="M34" s="92">
        <f t="shared" si="0"/>
        <v>164.00000000000003</v>
      </c>
      <c r="N34" s="91">
        <f t="shared" si="1"/>
        <v>98400.000000000015</v>
      </c>
      <c r="O34" s="69">
        <v>70</v>
      </c>
      <c r="P34" s="35">
        <v>0</v>
      </c>
      <c r="Q34" s="35">
        <v>0</v>
      </c>
      <c r="R34" s="35">
        <v>30</v>
      </c>
      <c r="S34" s="35">
        <v>0</v>
      </c>
      <c r="T34" s="69">
        <v>5</v>
      </c>
      <c r="U34" s="35">
        <v>0</v>
      </c>
      <c r="V34" s="35">
        <v>95</v>
      </c>
      <c r="W34" s="35">
        <v>0</v>
      </c>
      <c r="X34" s="76">
        <v>100</v>
      </c>
      <c r="Y34" s="77">
        <v>0</v>
      </c>
      <c r="Z34" s="77">
        <v>0</v>
      </c>
      <c r="AA34" s="78">
        <v>0</v>
      </c>
      <c r="AB34" s="49">
        <v>4</v>
      </c>
      <c r="AC34" s="65" t="s">
        <v>264</v>
      </c>
      <c r="AD34" s="109">
        <v>25</v>
      </c>
      <c r="AE34" s="110">
        <v>0</v>
      </c>
      <c r="AF34" s="110">
        <v>0</v>
      </c>
      <c r="AG34" s="110">
        <v>0</v>
      </c>
      <c r="AH34" s="110">
        <v>25</v>
      </c>
      <c r="AI34" s="111">
        <f t="shared" si="2"/>
        <v>2.5406504065040648E-4</v>
      </c>
      <c r="AJ34" s="123" t="s">
        <v>498</v>
      </c>
      <c r="AK34" s="124" t="s">
        <v>406</v>
      </c>
      <c r="AL34" s="124" t="s">
        <v>392</v>
      </c>
      <c r="AM34" s="124" t="s">
        <v>545</v>
      </c>
      <c r="AN34" s="124" t="s">
        <v>393</v>
      </c>
    </row>
    <row r="35" spans="1:40" x14ac:dyDescent="0.25">
      <c r="A35" s="2" t="s">
        <v>8</v>
      </c>
      <c r="B35" s="96" t="s">
        <v>262</v>
      </c>
      <c r="C35" s="127" t="s">
        <v>562</v>
      </c>
      <c r="D35" s="128">
        <v>43293</v>
      </c>
      <c r="E35" s="34" t="s">
        <v>513</v>
      </c>
      <c r="F35" s="32" t="s">
        <v>444</v>
      </c>
      <c r="G35" s="32" t="s">
        <v>264</v>
      </c>
      <c r="H35" s="31" t="s">
        <v>271</v>
      </c>
      <c r="I35" s="89">
        <v>600</v>
      </c>
      <c r="J35" s="106">
        <v>7.5</v>
      </c>
      <c r="K35" s="106">
        <v>3.9</v>
      </c>
      <c r="L35" s="106">
        <v>10.5</v>
      </c>
      <c r="M35" s="92">
        <f t="shared" ref="M35:M52" si="3">(J35+K35+L35)/3</f>
        <v>7.3</v>
      </c>
      <c r="N35" s="91">
        <f t="shared" ref="N35:N66" si="4">I35*M35</f>
        <v>4380</v>
      </c>
      <c r="O35" s="69">
        <v>15</v>
      </c>
      <c r="P35" s="35">
        <v>5</v>
      </c>
      <c r="Q35" s="35">
        <v>0</v>
      </c>
      <c r="R35" s="35">
        <v>30</v>
      </c>
      <c r="S35" s="35">
        <v>50</v>
      </c>
      <c r="T35" s="69">
        <v>5</v>
      </c>
      <c r="U35" s="35">
        <v>0</v>
      </c>
      <c r="V35" s="35">
        <v>95</v>
      </c>
      <c r="W35" s="35">
        <v>0</v>
      </c>
      <c r="X35" s="76">
        <v>40</v>
      </c>
      <c r="Y35" s="77">
        <v>0</v>
      </c>
      <c r="Z35" s="77">
        <v>60</v>
      </c>
      <c r="AA35" s="78">
        <v>0</v>
      </c>
      <c r="AB35" s="49">
        <v>4</v>
      </c>
      <c r="AC35" s="65" t="s">
        <v>264</v>
      </c>
      <c r="AD35" s="109">
        <v>20</v>
      </c>
      <c r="AE35" s="110">
        <v>0</v>
      </c>
      <c r="AF35" s="110">
        <v>0</v>
      </c>
      <c r="AG35" s="110">
        <v>0</v>
      </c>
      <c r="AH35" s="110">
        <v>20</v>
      </c>
      <c r="AI35" s="111">
        <f t="shared" ref="AI35:AI66" si="5">AH35/N35</f>
        <v>4.5662100456621002E-3</v>
      </c>
      <c r="AJ35" s="123" t="s">
        <v>398</v>
      </c>
      <c r="AK35" s="124" t="s">
        <v>424</v>
      </c>
      <c r="AL35" s="124" t="s">
        <v>274</v>
      </c>
      <c r="AM35" s="124" t="s">
        <v>429</v>
      </c>
      <c r="AN35" s="124" t="s">
        <v>393</v>
      </c>
    </row>
    <row r="36" spans="1:40" x14ac:dyDescent="0.25">
      <c r="A36" s="2" t="s">
        <v>42</v>
      </c>
      <c r="B36" s="96" t="s">
        <v>262</v>
      </c>
      <c r="C36" s="127" t="s">
        <v>569</v>
      </c>
      <c r="D36" s="128">
        <v>43328</v>
      </c>
      <c r="E36" s="34" t="s">
        <v>436</v>
      </c>
      <c r="F36" s="32" t="s">
        <v>263</v>
      </c>
      <c r="G36" s="32" t="s">
        <v>264</v>
      </c>
      <c r="H36" s="32" t="s">
        <v>265</v>
      </c>
      <c r="I36" s="89">
        <v>300</v>
      </c>
      <c r="J36" s="106">
        <v>18</v>
      </c>
      <c r="K36" s="106">
        <v>38</v>
      </c>
      <c r="L36" s="106">
        <v>35</v>
      </c>
      <c r="M36" s="92">
        <f t="shared" si="3"/>
        <v>30.333333333333332</v>
      </c>
      <c r="N36" s="91">
        <f t="shared" si="4"/>
        <v>9100</v>
      </c>
      <c r="O36" s="69">
        <v>50</v>
      </c>
      <c r="P36" s="35">
        <v>15</v>
      </c>
      <c r="Q36" s="35">
        <v>5</v>
      </c>
      <c r="R36" s="35">
        <v>20</v>
      </c>
      <c r="S36" s="35">
        <v>10</v>
      </c>
      <c r="T36" s="69">
        <v>0</v>
      </c>
      <c r="U36" s="35">
        <v>20</v>
      </c>
      <c r="V36" s="35">
        <v>80</v>
      </c>
      <c r="W36" s="35">
        <v>0</v>
      </c>
      <c r="X36" s="76">
        <v>50</v>
      </c>
      <c r="Y36" s="77">
        <v>0</v>
      </c>
      <c r="Z36" s="77">
        <v>0</v>
      </c>
      <c r="AA36" s="78">
        <v>50</v>
      </c>
      <c r="AB36" s="49">
        <v>4</v>
      </c>
      <c r="AC36" s="65" t="s">
        <v>264</v>
      </c>
      <c r="AD36" s="109">
        <v>12.5</v>
      </c>
      <c r="AE36" s="110">
        <v>0</v>
      </c>
      <c r="AF36" s="110">
        <v>0</v>
      </c>
      <c r="AG36" s="110">
        <v>30</v>
      </c>
      <c r="AH36" s="110">
        <v>42.5</v>
      </c>
      <c r="AI36" s="111">
        <f t="shared" si="5"/>
        <v>4.6703296703296702E-3</v>
      </c>
      <c r="AJ36" s="123" t="s">
        <v>424</v>
      </c>
      <c r="AK36" s="124" t="s">
        <v>274</v>
      </c>
      <c r="AL36" s="124" t="s">
        <v>391</v>
      </c>
      <c r="AM36" s="124" t="s">
        <v>398</v>
      </c>
      <c r="AN36" s="124" t="s">
        <v>393</v>
      </c>
    </row>
    <row r="37" spans="1:40" x14ac:dyDescent="0.25">
      <c r="A37" s="2" t="s">
        <v>42</v>
      </c>
      <c r="B37" s="96" t="s">
        <v>262</v>
      </c>
      <c r="C37" s="127" t="s">
        <v>579</v>
      </c>
      <c r="D37" s="128">
        <v>43320</v>
      </c>
      <c r="E37" s="34" t="s">
        <v>262</v>
      </c>
      <c r="F37" s="32" t="s">
        <v>262</v>
      </c>
      <c r="G37" s="32" t="s">
        <v>268</v>
      </c>
      <c r="H37" s="32" t="s">
        <v>269</v>
      </c>
      <c r="I37" s="89">
        <v>300</v>
      </c>
      <c r="J37" s="106">
        <v>11</v>
      </c>
      <c r="K37" s="106">
        <v>11</v>
      </c>
      <c r="L37" s="106">
        <v>22</v>
      </c>
      <c r="M37" s="92">
        <f t="shared" si="3"/>
        <v>14.666666666666666</v>
      </c>
      <c r="N37" s="91">
        <f t="shared" si="4"/>
        <v>4400</v>
      </c>
      <c r="O37" s="69">
        <v>60</v>
      </c>
      <c r="P37" s="35">
        <v>10</v>
      </c>
      <c r="Q37" s="35">
        <v>10</v>
      </c>
      <c r="R37" s="35">
        <v>20</v>
      </c>
      <c r="S37" s="35">
        <v>0</v>
      </c>
      <c r="T37" s="69">
        <v>5</v>
      </c>
      <c r="U37" s="35">
        <v>20</v>
      </c>
      <c r="V37" s="35">
        <v>2</v>
      </c>
      <c r="W37" s="35">
        <v>73</v>
      </c>
      <c r="X37" s="76">
        <v>90</v>
      </c>
      <c r="Y37" s="77">
        <v>0</v>
      </c>
      <c r="Z37" s="77">
        <v>0</v>
      </c>
      <c r="AA37" s="78">
        <v>10</v>
      </c>
      <c r="AB37" s="49">
        <v>4</v>
      </c>
      <c r="AC37" s="65" t="s">
        <v>264</v>
      </c>
      <c r="AD37" s="109">
        <v>7.5</v>
      </c>
      <c r="AE37" s="110">
        <v>0</v>
      </c>
      <c r="AF37" s="110">
        <v>0</v>
      </c>
      <c r="AG37" s="110">
        <v>0</v>
      </c>
      <c r="AH37" s="110">
        <v>7.5</v>
      </c>
      <c r="AI37" s="111">
        <f t="shared" si="5"/>
        <v>1.7045454545454545E-3</v>
      </c>
      <c r="AJ37" s="123" t="s">
        <v>424</v>
      </c>
      <c r="AK37" s="124" t="s">
        <v>439</v>
      </c>
      <c r="AL37" s="124" t="s">
        <v>274</v>
      </c>
      <c r="AM37" s="124" t="s">
        <v>391</v>
      </c>
      <c r="AN37" s="124" t="s">
        <v>429</v>
      </c>
    </row>
    <row r="38" spans="1:40" x14ac:dyDescent="0.25">
      <c r="A38" s="2" t="s">
        <v>42</v>
      </c>
      <c r="B38" s="96" t="s">
        <v>262</v>
      </c>
      <c r="C38" s="127" t="s">
        <v>582</v>
      </c>
      <c r="D38" s="128">
        <v>43327</v>
      </c>
      <c r="E38" s="34" t="s">
        <v>410</v>
      </c>
      <c r="F38" s="32" t="s">
        <v>263</v>
      </c>
      <c r="G38" s="32" t="s">
        <v>264</v>
      </c>
      <c r="H38" s="32" t="s">
        <v>269</v>
      </c>
      <c r="I38" s="89">
        <v>300</v>
      </c>
      <c r="J38" s="106">
        <v>41</v>
      </c>
      <c r="K38" s="106">
        <v>35</v>
      </c>
      <c r="L38" s="106">
        <v>54</v>
      </c>
      <c r="M38" s="92">
        <f t="shared" si="3"/>
        <v>43.333333333333336</v>
      </c>
      <c r="N38" s="91">
        <f t="shared" si="4"/>
        <v>13000</v>
      </c>
      <c r="O38" s="69">
        <v>80</v>
      </c>
      <c r="P38" s="35">
        <v>10</v>
      </c>
      <c r="Q38" s="35">
        <v>0</v>
      </c>
      <c r="R38" s="35">
        <v>10</v>
      </c>
      <c r="S38" s="35">
        <v>0</v>
      </c>
      <c r="T38" s="69">
        <v>0</v>
      </c>
      <c r="U38" s="35">
        <v>50</v>
      </c>
      <c r="V38" s="35">
        <v>0</v>
      </c>
      <c r="W38" s="35">
        <v>50</v>
      </c>
      <c r="X38" s="76">
        <v>80</v>
      </c>
      <c r="Y38" s="77">
        <v>0</v>
      </c>
      <c r="Z38" s="77">
        <v>0</v>
      </c>
      <c r="AA38" s="78">
        <v>20</v>
      </c>
      <c r="AB38" s="49">
        <v>4</v>
      </c>
      <c r="AC38" s="65" t="s">
        <v>264</v>
      </c>
      <c r="AD38" s="109">
        <v>15</v>
      </c>
      <c r="AE38" s="110">
        <v>7.4805200000000003</v>
      </c>
      <c r="AF38" s="110">
        <v>0</v>
      </c>
      <c r="AG38" s="110">
        <v>2.5</v>
      </c>
      <c r="AH38" s="110">
        <v>24.980519999999999</v>
      </c>
      <c r="AI38" s="111">
        <f t="shared" si="5"/>
        <v>1.9215784615384615E-3</v>
      </c>
      <c r="AJ38" s="123" t="s">
        <v>424</v>
      </c>
      <c r="AK38" s="124" t="s">
        <v>439</v>
      </c>
      <c r="AL38" s="124" t="s">
        <v>274</v>
      </c>
      <c r="AM38" s="124" t="s">
        <v>427</v>
      </c>
      <c r="AN38" s="124" t="s">
        <v>393</v>
      </c>
    </row>
    <row r="39" spans="1:40" x14ac:dyDescent="0.25">
      <c r="A39" s="2" t="s">
        <v>42</v>
      </c>
      <c r="B39" s="96" t="s">
        <v>262</v>
      </c>
      <c r="C39" s="127" t="s">
        <v>583</v>
      </c>
      <c r="D39" s="128">
        <v>43320</v>
      </c>
      <c r="E39" s="34" t="s">
        <v>436</v>
      </c>
      <c r="F39" s="32" t="s">
        <v>444</v>
      </c>
      <c r="G39" s="32" t="s">
        <v>264</v>
      </c>
      <c r="H39" s="32" t="s">
        <v>265</v>
      </c>
      <c r="I39" s="89">
        <v>300</v>
      </c>
      <c r="J39" s="106">
        <v>32</v>
      </c>
      <c r="K39" s="106">
        <v>30</v>
      </c>
      <c r="L39" s="106">
        <v>35</v>
      </c>
      <c r="M39" s="92">
        <f t="shared" si="3"/>
        <v>32.333333333333336</v>
      </c>
      <c r="N39" s="91">
        <f t="shared" si="4"/>
        <v>9700</v>
      </c>
      <c r="O39" s="69">
        <v>10</v>
      </c>
      <c r="P39" s="35">
        <v>20</v>
      </c>
      <c r="Q39" s="35">
        <v>20</v>
      </c>
      <c r="R39" s="35">
        <v>50</v>
      </c>
      <c r="S39" s="35">
        <v>0</v>
      </c>
      <c r="T39" s="69">
        <v>10</v>
      </c>
      <c r="U39" s="35">
        <v>10</v>
      </c>
      <c r="V39" s="35">
        <v>65</v>
      </c>
      <c r="W39" s="35">
        <v>15</v>
      </c>
      <c r="X39" s="76">
        <v>90</v>
      </c>
      <c r="Y39" s="77">
        <v>0</v>
      </c>
      <c r="Z39" s="77">
        <v>0</v>
      </c>
      <c r="AA39" s="78">
        <v>10</v>
      </c>
      <c r="AB39" s="49">
        <v>4</v>
      </c>
      <c r="AC39" s="65" t="s">
        <v>264</v>
      </c>
      <c r="AD39" s="109">
        <v>12.5</v>
      </c>
      <c r="AE39" s="110">
        <v>0</v>
      </c>
      <c r="AF39" s="110">
        <v>0</v>
      </c>
      <c r="AG39" s="110">
        <v>2.5</v>
      </c>
      <c r="AH39" s="110">
        <v>15</v>
      </c>
      <c r="AI39" s="111">
        <f t="shared" si="5"/>
        <v>1.5463917525773195E-3</v>
      </c>
      <c r="AJ39" s="123" t="s">
        <v>424</v>
      </c>
      <c r="AK39" s="124" t="s">
        <v>439</v>
      </c>
      <c r="AL39" s="124" t="s">
        <v>274</v>
      </c>
      <c r="AM39" s="124" t="s">
        <v>585</v>
      </c>
      <c r="AN39" s="124" t="s">
        <v>586</v>
      </c>
    </row>
    <row r="40" spans="1:40" x14ac:dyDescent="0.25">
      <c r="A40" s="2" t="s">
        <v>42</v>
      </c>
      <c r="B40" s="96" t="s">
        <v>262</v>
      </c>
      <c r="C40" s="127" t="s">
        <v>593</v>
      </c>
      <c r="D40" s="128">
        <v>43335</v>
      </c>
      <c r="E40" s="34" t="s">
        <v>436</v>
      </c>
      <c r="F40" s="32" t="s">
        <v>263</v>
      </c>
      <c r="G40" s="32" t="s">
        <v>264</v>
      </c>
      <c r="H40" s="32" t="s">
        <v>269</v>
      </c>
      <c r="I40" s="89">
        <v>300</v>
      </c>
      <c r="J40" s="106">
        <v>34</v>
      </c>
      <c r="K40" s="106">
        <v>50</v>
      </c>
      <c r="L40" s="106">
        <v>45</v>
      </c>
      <c r="M40" s="92">
        <f t="shared" si="3"/>
        <v>43</v>
      </c>
      <c r="N40" s="91">
        <f t="shared" si="4"/>
        <v>12900</v>
      </c>
      <c r="O40" s="69">
        <v>80</v>
      </c>
      <c r="P40" s="35">
        <v>10</v>
      </c>
      <c r="Q40" s="35">
        <v>0</v>
      </c>
      <c r="R40" s="35">
        <v>0</v>
      </c>
      <c r="S40" s="35">
        <v>10</v>
      </c>
      <c r="T40" s="69">
        <v>10</v>
      </c>
      <c r="U40" s="35">
        <v>60</v>
      </c>
      <c r="V40" s="35">
        <v>20</v>
      </c>
      <c r="W40" s="35">
        <v>10</v>
      </c>
      <c r="X40" s="76">
        <v>70</v>
      </c>
      <c r="Y40" s="77">
        <v>20</v>
      </c>
      <c r="Z40" s="77">
        <v>0</v>
      </c>
      <c r="AA40" s="78">
        <v>10</v>
      </c>
      <c r="AB40" s="49">
        <v>4</v>
      </c>
      <c r="AC40" s="65" t="s">
        <v>264</v>
      </c>
      <c r="AD40" s="109">
        <v>15</v>
      </c>
      <c r="AE40" s="110">
        <v>19.961040000000001</v>
      </c>
      <c r="AF40" s="110">
        <v>7.4805200000000003</v>
      </c>
      <c r="AG40" s="110">
        <v>10</v>
      </c>
      <c r="AH40" s="110">
        <v>52.441559999999996</v>
      </c>
      <c r="AI40" s="111">
        <f t="shared" si="5"/>
        <v>4.0652372093023257E-3</v>
      </c>
      <c r="AJ40" s="123" t="s">
        <v>424</v>
      </c>
      <c r="AK40" s="124" t="s">
        <v>439</v>
      </c>
      <c r="AL40" s="124" t="s">
        <v>406</v>
      </c>
      <c r="AM40" s="124" t="s">
        <v>429</v>
      </c>
      <c r="AN40" s="124" t="s">
        <v>391</v>
      </c>
    </row>
    <row r="41" spans="1:40" x14ac:dyDescent="0.25">
      <c r="A41" s="2" t="s">
        <v>154</v>
      </c>
      <c r="B41" s="96" t="s">
        <v>262</v>
      </c>
      <c r="C41" s="102" t="s">
        <v>632</v>
      </c>
      <c r="D41" s="128">
        <v>43357</v>
      </c>
      <c r="E41" s="34" t="s">
        <v>409</v>
      </c>
      <c r="F41" s="32" t="s">
        <v>263</v>
      </c>
      <c r="G41" s="32" t="s">
        <v>268</v>
      </c>
      <c r="H41" s="32" t="s">
        <v>269</v>
      </c>
      <c r="I41" s="89">
        <v>300</v>
      </c>
      <c r="J41" s="105">
        <v>32</v>
      </c>
      <c r="K41" s="105">
        <v>30</v>
      </c>
      <c r="L41" s="105">
        <v>29</v>
      </c>
      <c r="M41" s="92">
        <f t="shared" si="3"/>
        <v>30.333333333333332</v>
      </c>
      <c r="N41" s="91">
        <f t="shared" si="4"/>
        <v>9100</v>
      </c>
      <c r="O41" s="69">
        <v>5</v>
      </c>
      <c r="P41" s="35">
        <v>30</v>
      </c>
      <c r="Q41" s="35">
        <v>40</v>
      </c>
      <c r="R41" s="35">
        <v>15</v>
      </c>
      <c r="S41" s="35">
        <v>10</v>
      </c>
      <c r="T41" s="69">
        <v>25</v>
      </c>
      <c r="U41" s="35">
        <v>0</v>
      </c>
      <c r="V41" s="35">
        <v>5</v>
      </c>
      <c r="W41" s="35">
        <v>70</v>
      </c>
      <c r="X41" s="76">
        <v>5</v>
      </c>
      <c r="Y41" s="77">
        <v>50</v>
      </c>
      <c r="Z41" s="77">
        <v>40</v>
      </c>
      <c r="AA41" s="78">
        <v>5</v>
      </c>
      <c r="AB41" s="49">
        <v>4</v>
      </c>
      <c r="AC41" s="65" t="s">
        <v>264</v>
      </c>
      <c r="AD41" s="109">
        <v>0</v>
      </c>
      <c r="AE41" s="110">
        <v>0</v>
      </c>
      <c r="AF41" s="110">
        <v>12.48052</v>
      </c>
      <c r="AG41" s="110">
        <v>0</v>
      </c>
      <c r="AH41" s="110">
        <v>12.48052</v>
      </c>
      <c r="AI41" s="111">
        <f t="shared" si="5"/>
        <v>1.3714857142857143E-3</v>
      </c>
      <c r="AJ41" s="123" t="s">
        <v>498</v>
      </c>
      <c r="AK41" s="124" t="s">
        <v>558</v>
      </c>
      <c r="AL41" s="124" t="s">
        <v>275</v>
      </c>
      <c r="AM41" s="124"/>
      <c r="AN41" s="124"/>
    </row>
    <row r="42" spans="1:40" x14ac:dyDescent="0.25">
      <c r="A42" s="2" t="s">
        <v>154</v>
      </c>
      <c r="B42" s="96" t="s">
        <v>262</v>
      </c>
      <c r="C42" s="127" t="s">
        <v>603</v>
      </c>
      <c r="D42" s="128">
        <v>43334</v>
      </c>
      <c r="E42" s="34" t="s">
        <v>410</v>
      </c>
      <c r="F42" s="32" t="s">
        <v>444</v>
      </c>
      <c r="G42" s="32" t="s">
        <v>268</v>
      </c>
      <c r="H42" s="32" t="s">
        <v>269</v>
      </c>
      <c r="I42" s="105">
        <v>300</v>
      </c>
      <c r="J42" s="106">
        <v>17</v>
      </c>
      <c r="K42" s="106">
        <v>23</v>
      </c>
      <c r="L42" s="106">
        <v>21</v>
      </c>
      <c r="M42" s="92">
        <f t="shared" si="3"/>
        <v>20.333333333333332</v>
      </c>
      <c r="N42" s="91">
        <f t="shared" si="4"/>
        <v>6100</v>
      </c>
      <c r="O42" s="69">
        <v>88</v>
      </c>
      <c r="P42" s="35">
        <v>8</v>
      </c>
      <c r="Q42" s="35">
        <v>2</v>
      </c>
      <c r="R42" s="35">
        <v>2</v>
      </c>
      <c r="S42" s="35">
        <v>0</v>
      </c>
      <c r="T42" s="69">
        <v>10</v>
      </c>
      <c r="U42" s="35">
        <v>55</v>
      </c>
      <c r="V42" s="35">
        <v>35</v>
      </c>
      <c r="W42" s="35">
        <v>0</v>
      </c>
      <c r="X42" s="76">
        <v>90</v>
      </c>
      <c r="Y42" s="77">
        <v>5</v>
      </c>
      <c r="Z42" s="77">
        <v>0</v>
      </c>
      <c r="AA42" s="78">
        <v>0</v>
      </c>
      <c r="AB42" s="49">
        <v>4</v>
      </c>
      <c r="AC42" s="65" t="s">
        <v>264</v>
      </c>
      <c r="AD42" s="109">
        <v>1.25</v>
      </c>
      <c r="AE42" s="110">
        <v>0</v>
      </c>
      <c r="AF42" s="110">
        <v>0</v>
      </c>
      <c r="AG42" s="110">
        <v>1.25</v>
      </c>
      <c r="AH42" s="110">
        <v>2.5</v>
      </c>
      <c r="AI42" s="111">
        <f t="shared" si="5"/>
        <v>4.0983606557377049E-4</v>
      </c>
      <c r="AJ42" s="123" t="s">
        <v>424</v>
      </c>
      <c r="AK42" s="124" t="s">
        <v>274</v>
      </c>
      <c r="AL42" s="124" t="s">
        <v>398</v>
      </c>
      <c r="AM42" s="124" t="s">
        <v>391</v>
      </c>
      <c r="AN42" s="124" t="s">
        <v>393</v>
      </c>
    </row>
    <row r="43" spans="1:40" x14ac:dyDescent="0.25">
      <c r="A43" s="2" t="s">
        <v>154</v>
      </c>
      <c r="B43" s="96" t="s">
        <v>262</v>
      </c>
      <c r="C43" s="127" t="s">
        <v>641</v>
      </c>
      <c r="D43" s="128">
        <v>43299</v>
      </c>
      <c r="E43" s="34" t="s">
        <v>482</v>
      </c>
      <c r="F43" s="32" t="s">
        <v>263</v>
      </c>
      <c r="G43" s="32" t="s">
        <v>264</v>
      </c>
      <c r="H43" s="32" t="s">
        <v>269</v>
      </c>
      <c r="I43" s="89">
        <v>300</v>
      </c>
      <c r="J43" s="105">
        <v>36.200000000000003</v>
      </c>
      <c r="K43" s="105">
        <v>35.9</v>
      </c>
      <c r="L43" s="105">
        <v>31.5</v>
      </c>
      <c r="M43" s="92">
        <f t="shared" si="3"/>
        <v>34.533333333333331</v>
      </c>
      <c r="N43" s="91">
        <f t="shared" si="4"/>
        <v>10360</v>
      </c>
      <c r="O43" s="69">
        <v>0</v>
      </c>
      <c r="P43" s="35">
        <v>0</v>
      </c>
      <c r="Q43" s="35">
        <v>50</v>
      </c>
      <c r="R43" s="35">
        <v>50</v>
      </c>
      <c r="S43" s="35">
        <v>0</v>
      </c>
      <c r="T43" s="69">
        <v>0</v>
      </c>
      <c r="U43" s="35">
        <v>0</v>
      </c>
      <c r="V43" s="35">
        <v>100</v>
      </c>
      <c r="W43" s="35">
        <v>0</v>
      </c>
      <c r="X43" s="76">
        <v>0</v>
      </c>
      <c r="Y43" s="77">
        <v>75</v>
      </c>
      <c r="Z43" s="77">
        <v>0</v>
      </c>
      <c r="AA43" s="78">
        <v>25</v>
      </c>
      <c r="AB43" s="49">
        <v>4</v>
      </c>
      <c r="AC43" s="65" t="s">
        <v>264</v>
      </c>
      <c r="AD43" s="109">
        <v>0</v>
      </c>
      <c r="AE43" s="110">
        <v>210</v>
      </c>
      <c r="AF43" s="110">
        <v>0</v>
      </c>
      <c r="AG43" s="110">
        <v>38</v>
      </c>
      <c r="AH43" s="110">
        <v>247.49250000000001</v>
      </c>
      <c r="AI43" s="111">
        <f t="shared" si="5"/>
        <v>2.3889237451737454E-2</v>
      </c>
      <c r="AJ43" s="123" t="s">
        <v>424</v>
      </c>
      <c r="AK43" s="124" t="s">
        <v>439</v>
      </c>
      <c r="AL43" s="124" t="s">
        <v>406</v>
      </c>
      <c r="AM43" s="124" t="s">
        <v>391</v>
      </c>
      <c r="AN43" s="124" t="s">
        <v>393</v>
      </c>
    </row>
    <row r="44" spans="1:40" x14ac:dyDescent="0.25">
      <c r="A44" s="2" t="s">
        <v>154</v>
      </c>
      <c r="B44" s="96" t="s">
        <v>262</v>
      </c>
      <c r="C44" s="127" t="s">
        <v>624</v>
      </c>
      <c r="D44" s="128">
        <v>43269</v>
      </c>
      <c r="E44" s="34"/>
      <c r="F44" s="32"/>
      <c r="G44" s="32"/>
      <c r="H44" s="32"/>
      <c r="I44" s="89">
        <v>600</v>
      </c>
      <c r="J44" s="106">
        <v>19.899999999999999</v>
      </c>
      <c r="K44" s="106">
        <v>21</v>
      </c>
      <c r="L44" s="105">
        <v>45</v>
      </c>
      <c r="M44" s="92">
        <f t="shared" si="3"/>
        <v>28.633333333333336</v>
      </c>
      <c r="N44" s="91">
        <f t="shared" si="4"/>
        <v>17180.000000000004</v>
      </c>
      <c r="O44" s="69">
        <v>15</v>
      </c>
      <c r="P44" s="35">
        <v>75</v>
      </c>
      <c r="Q44" s="35">
        <v>5</v>
      </c>
      <c r="R44" s="35">
        <v>5</v>
      </c>
      <c r="S44" s="35">
        <v>0</v>
      </c>
      <c r="T44" s="69"/>
      <c r="U44" s="36"/>
      <c r="V44" s="36"/>
      <c r="W44" s="36"/>
      <c r="X44" s="76">
        <v>5</v>
      </c>
      <c r="Y44" s="77">
        <v>0</v>
      </c>
      <c r="Z44" s="77">
        <v>0</v>
      </c>
      <c r="AA44" s="78">
        <v>95</v>
      </c>
      <c r="AB44" s="49">
        <v>4</v>
      </c>
      <c r="AC44" s="65" t="s">
        <v>264</v>
      </c>
      <c r="AD44" s="109">
        <v>1</v>
      </c>
      <c r="AE44" s="110">
        <v>39.9026</v>
      </c>
      <c r="AF44" s="110">
        <v>3.7402600000000001</v>
      </c>
      <c r="AG44" s="110">
        <v>25</v>
      </c>
      <c r="AH44" s="110">
        <v>69.642859999999999</v>
      </c>
      <c r="AI44" s="111">
        <f t="shared" si="5"/>
        <v>4.0537171129220017E-3</v>
      </c>
      <c r="AJ44" s="123" t="s">
        <v>274</v>
      </c>
      <c r="AK44" s="124" t="s">
        <v>391</v>
      </c>
      <c r="AL44" s="124" t="s">
        <v>585</v>
      </c>
      <c r="AM44" s="124" t="s">
        <v>275</v>
      </c>
      <c r="AN44" s="124" t="s">
        <v>626</v>
      </c>
    </row>
    <row r="45" spans="1:40" x14ac:dyDescent="0.25">
      <c r="A45" s="2" t="s">
        <v>154</v>
      </c>
      <c r="B45" s="96" t="s">
        <v>262</v>
      </c>
      <c r="C45" s="127" t="s">
        <v>621</v>
      </c>
      <c r="D45" s="128">
        <v>43227</v>
      </c>
      <c r="E45" s="34"/>
      <c r="F45" s="32"/>
      <c r="G45" s="32"/>
      <c r="H45" s="32"/>
      <c r="I45" s="89">
        <v>300</v>
      </c>
      <c r="J45" s="106">
        <v>20</v>
      </c>
      <c r="K45" s="106">
        <v>32</v>
      </c>
      <c r="L45" s="105">
        <v>32</v>
      </c>
      <c r="M45" s="92">
        <f t="shared" si="3"/>
        <v>28</v>
      </c>
      <c r="N45" s="91">
        <f t="shared" si="4"/>
        <v>8400</v>
      </c>
      <c r="O45" s="69">
        <v>0</v>
      </c>
      <c r="P45" s="35">
        <v>60</v>
      </c>
      <c r="Q45" s="35">
        <v>0</v>
      </c>
      <c r="R45" s="35">
        <v>40</v>
      </c>
      <c r="S45" s="35">
        <v>0</v>
      </c>
      <c r="T45" s="69">
        <v>0</v>
      </c>
      <c r="U45" s="35">
        <v>10</v>
      </c>
      <c r="V45" s="35">
        <v>90</v>
      </c>
      <c r="W45" s="35">
        <v>0</v>
      </c>
      <c r="X45" s="76">
        <v>0</v>
      </c>
      <c r="Y45" s="77">
        <v>0</v>
      </c>
      <c r="Z45" s="77">
        <v>0</v>
      </c>
      <c r="AA45" s="78">
        <v>100</v>
      </c>
      <c r="AB45" s="49">
        <v>4</v>
      </c>
      <c r="AC45" s="65" t="s">
        <v>264</v>
      </c>
      <c r="AD45" s="109">
        <v>7.5</v>
      </c>
      <c r="AE45" s="110">
        <v>10</v>
      </c>
      <c r="AF45" s="110">
        <v>13.720780000000001</v>
      </c>
      <c r="AG45" s="110">
        <v>22.5</v>
      </c>
      <c r="AH45" s="110">
        <v>53.720780000000005</v>
      </c>
      <c r="AI45" s="111">
        <f t="shared" si="5"/>
        <v>6.395330952380953E-3</v>
      </c>
      <c r="AJ45" s="123" t="s">
        <v>424</v>
      </c>
      <c r="AK45" s="124" t="s">
        <v>439</v>
      </c>
      <c r="AL45" s="124" t="s">
        <v>274</v>
      </c>
      <c r="AM45" s="124" t="s">
        <v>398</v>
      </c>
      <c r="AN45" s="124" t="s">
        <v>393</v>
      </c>
    </row>
    <row r="46" spans="1:40" x14ac:dyDescent="0.25">
      <c r="A46" s="2" t="s">
        <v>4</v>
      </c>
      <c r="B46" s="96" t="s">
        <v>262</v>
      </c>
      <c r="C46" s="102" t="s">
        <v>407</v>
      </c>
      <c r="D46" s="128">
        <v>43361</v>
      </c>
      <c r="E46" s="34" t="s">
        <v>409</v>
      </c>
      <c r="F46" s="31"/>
      <c r="G46" s="31"/>
      <c r="H46" s="31"/>
      <c r="I46" s="89">
        <v>300</v>
      </c>
      <c r="J46" s="105">
        <v>90</v>
      </c>
      <c r="K46" s="105">
        <v>90</v>
      </c>
      <c r="L46" s="105">
        <v>90</v>
      </c>
      <c r="M46" s="92">
        <f t="shared" si="3"/>
        <v>90</v>
      </c>
      <c r="N46" s="91">
        <f t="shared" si="4"/>
        <v>27000</v>
      </c>
      <c r="O46" s="69">
        <v>0</v>
      </c>
      <c r="P46" s="35">
        <v>0</v>
      </c>
      <c r="Q46" s="35">
        <v>0</v>
      </c>
      <c r="R46" s="35">
        <v>100</v>
      </c>
      <c r="S46" s="35">
        <v>0</v>
      </c>
      <c r="T46" s="69"/>
      <c r="U46" s="35"/>
      <c r="V46" s="35"/>
      <c r="W46" s="35"/>
      <c r="X46" s="76">
        <v>0</v>
      </c>
      <c r="Y46" s="77">
        <v>0</v>
      </c>
      <c r="Z46" s="77">
        <v>10</v>
      </c>
      <c r="AA46" s="78">
        <v>90</v>
      </c>
      <c r="AB46" s="49">
        <v>4</v>
      </c>
      <c r="AC46" s="65" t="s">
        <v>264</v>
      </c>
      <c r="AD46" s="109">
        <v>32</v>
      </c>
      <c r="AE46" s="110">
        <v>0</v>
      </c>
      <c r="AF46" s="110">
        <v>0</v>
      </c>
      <c r="AG46" s="110">
        <v>0</v>
      </c>
      <c r="AH46" s="110">
        <v>32</v>
      </c>
      <c r="AI46" s="111">
        <f t="shared" si="5"/>
        <v>1.1851851851851852E-3</v>
      </c>
      <c r="AJ46" s="123" t="s">
        <v>405</v>
      </c>
      <c r="AK46" s="124" t="s">
        <v>398</v>
      </c>
      <c r="AL46" s="124" t="s">
        <v>390</v>
      </c>
      <c r="AM46" s="124" t="s">
        <v>274</v>
      </c>
      <c r="AN46" s="124" t="s">
        <v>391</v>
      </c>
    </row>
    <row r="47" spans="1:40" x14ac:dyDescent="0.25">
      <c r="A47" s="2" t="s">
        <v>4</v>
      </c>
      <c r="B47" s="96" t="s">
        <v>262</v>
      </c>
      <c r="C47" s="129" t="s">
        <v>659</v>
      </c>
      <c r="D47" s="128">
        <v>43256</v>
      </c>
      <c r="E47" s="34"/>
      <c r="F47" s="31"/>
      <c r="G47" s="31"/>
      <c r="H47" s="31"/>
      <c r="I47" s="89">
        <v>350</v>
      </c>
      <c r="J47" s="106">
        <v>25</v>
      </c>
      <c r="K47" s="106">
        <v>15</v>
      </c>
      <c r="L47" s="106">
        <v>15</v>
      </c>
      <c r="M47" s="92">
        <f t="shared" si="3"/>
        <v>18.333333333333332</v>
      </c>
      <c r="N47" s="91">
        <f t="shared" si="4"/>
        <v>6416.6666666666661</v>
      </c>
      <c r="O47" s="69">
        <v>0</v>
      </c>
      <c r="P47" s="35">
        <v>50</v>
      </c>
      <c r="Q47" s="35">
        <v>50</v>
      </c>
      <c r="R47" s="35">
        <v>0</v>
      </c>
      <c r="S47" s="35">
        <v>0</v>
      </c>
      <c r="T47" s="69">
        <v>0</v>
      </c>
      <c r="U47" s="35">
        <v>25</v>
      </c>
      <c r="V47" s="35">
        <v>0</v>
      </c>
      <c r="W47" s="35">
        <v>75</v>
      </c>
      <c r="X47" s="76">
        <v>70</v>
      </c>
      <c r="Y47" s="77">
        <v>0</v>
      </c>
      <c r="Z47" s="77">
        <v>10</v>
      </c>
      <c r="AA47" s="78">
        <v>20</v>
      </c>
      <c r="AB47" s="49">
        <v>4</v>
      </c>
      <c r="AC47" s="65" t="s">
        <v>264</v>
      </c>
      <c r="AD47" s="109">
        <v>4</v>
      </c>
      <c r="AE47" s="110">
        <v>0</v>
      </c>
      <c r="AF47" s="110">
        <v>3.7402600000000001</v>
      </c>
      <c r="AG47" s="110">
        <v>4</v>
      </c>
      <c r="AH47" s="110">
        <v>11.740259999999999</v>
      </c>
      <c r="AI47" s="111">
        <f t="shared" si="5"/>
        <v>1.829650909090909E-3</v>
      </c>
      <c r="AJ47" s="123" t="s">
        <v>273</v>
      </c>
      <c r="AK47" s="124" t="s">
        <v>406</v>
      </c>
      <c r="AL47" s="124" t="s">
        <v>274</v>
      </c>
      <c r="AM47" s="124" t="s">
        <v>429</v>
      </c>
      <c r="AN47" s="124" t="s">
        <v>393</v>
      </c>
    </row>
    <row r="48" spans="1:40" x14ac:dyDescent="0.25">
      <c r="A48" s="2" t="s">
        <v>485</v>
      </c>
      <c r="B48" s="96" t="s">
        <v>262</v>
      </c>
      <c r="C48" s="127" t="s">
        <v>497</v>
      </c>
      <c r="D48" s="128">
        <v>43251</v>
      </c>
      <c r="E48" s="34"/>
      <c r="F48" s="31"/>
      <c r="G48" s="31"/>
      <c r="H48" s="31"/>
      <c r="I48" s="89">
        <v>302</v>
      </c>
      <c r="J48" s="106">
        <v>107</v>
      </c>
      <c r="K48" s="106">
        <v>87</v>
      </c>
      <c r="L48" s="106">
        <v>85</v>
      </c>
      <c r="M48" s="92">
        <f t="shared" si="3"/>
        <v>93</v>
      </c>
      <c r="N48" s="91">
        <f t="shared" si="4"/>
        <v>28086</v>
      </c>
      <c r="O48" s="69">
        <v>38</v>
      </c>
      <c r="P48" s="35">
        <v>2</v>
      </c>
      <c r="Q48" s="35">
        <v>0</v>
      </c>
      <c r="R48" s="35">
        <v>60</v>
      </c>
      <c r="S48" s="35">
        <v>0</v>
      </c>
      <c r="T48" s="69">
        <v>2</v>
      </c>
      <c r="U48" s="35">
        <v>68</v>
      </c>
      <c r="V48" s="35">
        <v>30</v>
      </c>
      <c r="W48" s="35">
        <v>0</v>
      </c>
      <c r="X48" s="76">
        <v>10</v>
      </c>
      <c r="Y48" s="77">
        <v>0</v>
      </c>
      <c r="Z48" s="77">
        <v>10</v>
      </c>
      <c r="AA48" s="78">
        <v>80</v>
      </c>
      <c r="AB48" s="49">
        <v>4</v>
      </c>
      <c r="AC48" s="65" t="s">
        <v>264</v>
      </c>
      <c r="AD48" s="109">
        <v>18</v>
      </c>
      <c r="AE48" s="110">
        <v>0</v>
      </c>
      <c r="AF48" s="110">
        <v>46.441560000000003</v>
      </c>
      <c r="AG48" s="110">
        <v>48</v>
      </c>
      <c r="AH48" s="110">
        <v>112.44156000000001</v>
      </c>
      <c r="AI48" s="111">
        <f t="shared" si="5"/>
        <v>4.0034736167485581E-3</v>
      </c>
      <c r="AJ48" s="123" t="s">
        <v>439</v>
      </c>
      <c r="AK48" s="124" t="s">
        <v>424</v>
      </c>
      <c r="AL48" s="124" t="s">
        <v>274</v>
      </c>
      <c r="AM48" s="124" t="s">
        <v>429</v>
      </c>
      <c r="AN48" s="124" t="s">
        <v>498</v>
      </c>
    </row>
    <row r="49" spans="1:45" x14ac:dyDescent="0.25">
      <c r="A49" s="2" t="s">
        <v>8</v>
      </c>
      <c r="B49" s="96" t="s">
        <v>262</v>
      </c>
      <c r="C49" s="127" t="s">
        <v>538</v>
      </c>
      <c r="D49" s="128">
        <v>43291</v>
      </c>
      <c r="E49" s="34" t="s">
        <v>262</v>
      </c>
      <c r="F49" s="32" t="s">
        <v>263</v>
      </c>
      <c r="G49" s="32" t="s">
        <v>268</v>
      </c>
      <c r="H49" s="31" t="s">
        <v>265</v>
      </c>
      <c r="I49" s="89">
        <v>300</v>
      </c>
      <c r="J49" s="106">
        <v>35.799999999999997</v>
      </c>
      <c r="K49" s="106">
        <v>47.9</v>
      </c>
      <c r="L49" s="106">
        <v>42</v>
      </c>
      <c r="M49" s="92">
        <f t="shared" si="3"/>
        <v>41.9</v>
      </c>
      <c r="N49" s="91">
        <f t="shared" si="4"/>
        <v>12570</v>
      </c>
      <c r="O49" s="69">
        <v>5</v>
      </c>
      <c r="P49" s="35">
        <v>0</v>
      </c>
      <c r="Q49" s="35">
        <v>0</v>
      </c>
      <c r="R49" s="35">
        <v>95</v>
      </c>
      <c r="S49" s="35">
        <v>0</v>
      </c>
      <c r="T49" s="69">
        <v>0</v>
      </c>
      <c r="U49" s="35">
        <v>0</v>
      </c>
      <c r="V49" s="35">
        <v>0</v>
      </c>
      <c r="W49" s="35">
        <v>100</v>
      </c>
      <c r="X49" s="76">
        <v>80</v>
      </c>
      <c r="Y49" s="77">
        <v>0</v>
      </c>
      <c r="Z49" s="77">
        <v>20</v>
      </c>
      <c r="AA49" s="78">
        <v>0</v>
      </c>
      <c r="AB49" s="49">
        <v>5</v>
      </c>
      <c r="AC49" s="65" t="s">
        <v>264</v>
      </c>
      <c r="AD49" s="109">
        <v>50</v>
      </c>
      <c r="AE49" s="110">
        <v>0</v>
      </c>
      <c r="AF49" s="110">
        <v>5</v>
      </c>
      <c r="AG49" s="110">
        <v>0</v>
      </c>
      <c r="AH49" s="110">
        <v>55</v>
      </c>
      <c r="AI49" s="111">
        <f t="shared" si="5"/>
        <v>4.3754972155926808E-3</v>
      </c>
      <c r="AJ49" s="123" t="s">
        <v>439</v>
      </c>
      <c r="AK49" s="124" t="s">
        <v>398</v>
      </c>
      <c r="AL49" s="124" t="s">
        <v>274</v>
      </c>
      <c r="AM49" s="124" t="s">
        <v>392</v>
      </c>
      <c r="AN49" s="124" t="s">
        <v>393</v>
      </c>
    </row>
    <row r="50" spans="1:45" x14ac:dyDescent="0.25">
      <c r="A50" s="2" t="s">
        <v>8</v>
      </c>
      <c r="B50" s="96" t="s">
        <v>262</v>
      </c>
      <c r="C50" s="127" t="s">
        <v>556</v>
      </c>
      <c r="D50" s="128">
        <v>43292</v>
      </c>
      <c r="E50" s="34" t="s">
        <v>436</v>
      </c>
      <c r="F50" s="32" t="s">
        <v>263</v>
      </c>
      <c r="G50" s="32" t="s">
        <v>264</v>
      </c>
      <c r="H50" s="32" t="s">
        <v>269</v>
      </c>
      <c r="I50" s="89">
        <v>300</v>
      </c>
      <c r="J50" s="106">
        <v>8.9</v>
      </c>
      <c r="K50" s="106">
        <v>4.4000000000000004</v>
      </c>
      <c r="L50" s="106">
        <v>18.2</v>
      </c>
      <c r="M50" s="92">
        <f t="shared" si="3"/>
        <v>10.5</v>
      </c>
      <c r="N50" s="91">
        <f t="shared" si="4"/>
        <v>3150</v>
      </c>
      <c r="O50" s="69">
        <v>20</v>
      </c>
      <c r="P50" s="35">
        <v>0</v>
      </c>
      <c r="Q50" s="35">
        <v>40</v>
      </c>
      <c r="R50" s="35">
        <v>40</v>
      </c>
      <c r="S50" s="35">
        <v>0</v>
      </c>
      <c r="T50" s="69">
        <v>20</v>
      </c>
      <c r="U50" s="35">
        <v>0</v>
      </c>
      <c r="V50" s="35">
        <v>80</v>
      </c>
      <c r="W50" s="35">
        <v>0</v>
      </c>
      <c r="X50" s="76">
        <v>70</v>
      </c>
      <c r="Y50" s="77">
        <v>20</v>
      </c>
      <c r="Z50" s="77">
        <v>10</v>
      </c>
      <c r="AA50" s="78">
        <v>0</v>
      </c>
      <c r="AB50" s="49">
        <v>5</v>
      </c>
      <c r="AC50" s="65" t="s">
        <v>264</v>
      </c>
      <c r="AD50" s="109">
        <v>0</v>
      </c>
      <c r="AE50" s="110">
        <v>5</v>
      </c>
      <c r="AF50" s="110">
        <v>0</v>
      </c>
      <c r="AG50" s="110">
        <v>0</v>
      </c>
      <c r="AH50" s="110">
        <v>5</v>
      </c>
      <c r="AI50" s="111">
        <f t="shared" si="5"/>
        <v>1.5873015873015873E-3</v>
      </c>
      <c r="AJ50" s="123" t="s">
        <v>424</v>
      </c>
      <c r="AK50" s="124" t="s">
        <v>406</v>
      </c>
      <c r="AL50" s="124" t="s">
        <v>429</v>
      </c>
      <c r="AM50" s="124" t="s">
        <v>558</v>
      </c>
      <c r="AN50" s="124" t="s">
        <v>393</v>
      </c>
    </row>
    <row r="51" spans="1:45" x14ac:dyDescent="0.25">
      <c r="A51" s="2" t="s">
        <v>42</v>
      </c>
      <c r="B51" s="96" t="s">
        <v>262</v>
      </c>
      <c r="C51" s="127" t="s">
        <v>574</v>
      </c>
      <c r="D51" s="128">
        <v>43326</v>
      </c>
      <c r="E51" s="34" t="s">
        <v>262</v>
      </c>
      <c r="F51" s="32" t="s">
        <v>262</v>
      </c>
      <c r="G51" s="32" t="s">
        <v>264</v>
      </c>
      <c r="H51" s="32" t="s">
        <v>265</v>
      </c>
      <c r="I51" s="89">
        <v>300</v>
      </c>
      <c r="J51" s="106">
        <v>51</v>
      </c>
      <c r="K51" s="106">
        <v>48</v>
      </c>
      <c r="L51" s="106">
        <v>45</v>
      </c>
      <c r="M51" s="92">
        <f t="shared" si="3"/>
        <v>48</v>
      </c>
      <c r="N51" s="91">
        <f t="shared" si="4"/>
        <v>14400</v>
      </c>
      <c r="O51" s="69">
        <v>15</v>
      </c>
      <c r="P51" s="35">
        <v>0</v>
      </c>
      <c r="Q51" s="35">
        <v>5</v>
      </c>
      <c r="R51" s="35">
        <v>0</v>
      </c>
      <c r="S51" s="35">
        <v>80</v>
      </c>
      <c r="T51" s="69">
        <v>0</v>
      </c>
      <c r="U51" s="35">
        <v>95</v>
      </c>
      <c r="V51" s="35">
        <v>0</v>
      </c>
      <c r="W51" s="35">
        <v>5</v>
      </c>
      <c r="X51" s="76">
        <v>90</v>
      </c>
      <c r="Y51" s="77">
        <v>0</v>
      </c>
      <c r="Z51" s="77">
        <v>5</v>
      </c>
      <c r="AA51" s="78">
        <v>5</v>
      </c>
      <c r="AB51" s="49">
        <v>5</v>
      </c>
      <c r="AC51" s="65" t="s">
        <v>264</v>
      </c>
      <c r="AD51" s="109">
        <v>20</v>
      </c>
      <c r="AE51" s="110">
        <v>0</v>
      </c>
      <c r="AF51" s="110">
        <v>14.961040000000001</v>
      </c>
      <c r="AG51" s="110">
        <v>5</v>
      </c>
      <c r="AH51" s="110">
        <v>39.961039999999997</v>
      </c>
      <c r="AI51" s="111">
        <f t="shared" si="5"/>
        <v>2.7750722222222219E-3</v>
      </c>
      <c r="AJ51" s="123" t="s">
        <v>424</v>
      </c>
      <c r="AK51" s="124" t="s">
        <v>398</v>
      </c>
      <c r="AL51" s="124" t="s">
        <v>274</v>
      </c>
      <c r="AM51" s="124" t="s">
        <v>429</v>
      </c>
      <c r="AN51" s="124" t="s">
        <v>393</v>
      </c>
    </row>
    <row r="52" spans="1:45" x14ac:dyDescent="0.25">
      <c r="A52" s="2" t="s">
        <v>42</v>
      </c>
      <c r="B52" s="96" t="s">
        <v>262</v>
      </c>
      <c r="C52" s="127" t="s">
        <v>595</v>
      </c>
      <c r="D52" s="128">
        <v>43342</v>
      </c>
      <c r="E52" s="34" t="s">
        <v>483</v>
      </c>
      <c r="F52" s="32" t="s">
        <v>263</v>
      </c>
      <c r="G52" s="32" t="s">
        <v>264</v>
      </c>
      <c r="H52" s="32" t="s">
        <v>269</v>
      </c>
      <c r="I52" s="89">
        <v>300</v>
      </c>
      <c r="J52" s="106">
        <v>17</v>
      </c>
      <c r="K52" s="106">
        <v>17</v>
      </c>
      <c r="L52" s="106">
        <v>18</v>
      </c>
      <c r="M52" s="92">
        <f t="shared" si="3"/>
        <v>17.333333333333332</v>
      </c>
      <c r="N52" s="91">
        <f t="shared" si="4"/>
        <v>5200</v>
      </c>
      <c r="O52" s="69">
        <v>15</v>
      </c>
      <c r="P52" s="35">
        <v>5</v>
      </c>
      <c r="Q52" s="35">
        <v>10</v>
      </c>
      <c r="R52" s="35">
        <v>10</v>
      </c>
      <c r="S52" s="35">
        <v>60</v>
      </c>
      <c r="T52" s="69">
        <v>5</v>
      </c>
      <c r="U52" s="35">
        <v>15</v>
      </c>
      <c r="V52" s="35">
        <v>40</v>
      </c>
      <c r="W52" s="35">
        <v>40</v>
      </c>
      <c r="X52" s="76">
        <v>75</v>
      </c>
      <c r="Y52" s="77">
        <v>0</v>
      </c>
      <c r="Z52" s="77">
        <v>5</v>
      </c>
      <c r="AA52" s="78">
        <v>20</v>
      </c>
      <c r="AB52" s="49">
        <v>5</v>
      </c>
      <c r="AC52" s="65" t="s">
        <v>264</v>
      </c>
      <c r="AD52" s="109">
        <v>15</v>
      </c>
      <c r="AE52" s="110">
        <v>0</v>
      </c>
      <c r="AF52" s="110">
        <v>7.4805200000000003</v>
      </c>
      <c r="AG52" s="110">
        <v>10</v>
      </c>
      <c r="AH52" s="110">
        <v>32.480519999999999</v>
      </c>
      <c r="AI52" s="111">
        <f t="shared" si="5"/>
        <v>6.246253846153846E-3</v>
      </c>
      <c r="AJ52" s="123" t="s">
        <v>424</v>
      </c>
      <c r="AK52" s="124" t="s">
        <v>274</v>
      </c>
      <c r="AL52" s="124" t="s">
        <v>406</v>
      </c>
      <c r="AM52" s="124" t="s">
        <v>429</v>
      </c>
      <c r="AN52" s="124" t="s">
        <v>393</v>
      </c>
    </row>
    <row r="53" spans="1:45" x14ac:dyDescent="0.25">
      <c r="A53" s="2" t="s">
        <v>154</v>
      </c>
      <c r="B53" s="96" t="s">
        <v>262</v>
      </c>
      <c r="C53" s="127" t="s">
        <v>609</v>
      </c>
      <c r="D53" s="128">
        <v>43398</v>
      </c>
      <c r="E53" s="34" t="s">
        <v>410</v>
      </c>
      <c r="F53" s="32" t="s">
        <v>444</v>
      </c>
      <c r="G53" s="32" t="s">
        <v>264</v>
      </c>
      <c r="H53" s="32" t="s">
        <v>265</v>
      </c>
      <c r="I53" s="89">
        <v>300</v>
      </c>
      <c r="J53" s="93">
        <f>22.8*3.28</f>
        <v>74.783999999999992</v>
      </c>
      <c r="K53" s="93">
        <f>16.9*3.28</f>
        <v>55.431999999999995</v>
      </c>
      <c r="L53" s="93"/>
      <c r="M53" s="92">
        <f>(J53+K53)/2</f>
        <v>65.10799999999999</v>
      </c>
      <c r="N53" s="91">
        <f t="shared" si="4"/>
        <v>19532.399999999998</v>
      </c>
      <c r="O53" s="69">
        <v>30</v>
      </c>
      <c r="P53" s="35">
        <v>45</v>
      </c>
      <c r="Q53" s="35">
        <v>15</v>
      </c>
      <c r="R53" s="35">
        <v>10</v>
      </c>
      <c r="S53" s="35">
        <v>0</v>
      </c>
      <c r="T53" s="69">
        <v>10</v>
      </c>
      <c r="U53" s="35">
        <v>0</v>
      </c>
      <c r="V53" s="35">
        <v>90</v>
      </c>
      <c r="W53" s="35">
        <v>0</v>
      </c>
      <c r="X53" s="76">
        <v>60</v>
      </c>
      <c r="Y53" s="77">
        <v>5</v>
      </c>
      <c r="Z53" s="77">
        <v>0</v>
      </c>
      <c r="AA53" s="78">
        <v>35</v>
      </c>
      <c r="AB53" s="49">
        <v>5</v>
      </c>
      <c r="AC53" s="65" t="s">
        <v>264</v>
      </c>
      <c r="AD53" s="109">
        <v>4</v>
      </c>
      <c r="AE53" s="110">
        <v>2</v>
      </c>
      <c r="AF53" s="110">
        <v>0</v>
      </c>
      <c r="AG53" s="110">
        <v>4</v>
      </c>
      <c r="AH53" s="110">
        <v>10</v>
      </c>
      <c r="AI53" s="111">
        <f t="shared" si="5"/>
        <v>5.1196985521492495E-4</v>
      </c>
      <c r="AJ53" s="123" t="s">
        <v>424</v>
      </c>
      <c r="AK53" s="124" t="s">
        <v>439</v>
      </c>
      <c r="AL53" s="124" t="s">
        <v>274</v>
      </c>
      <c r="AM53" s="124" t="s">
        <v>406</v>
      </c>
      <c r="AN53" s="124" t="s">
        <v>393</v>
      </c>
    </row>
    <row r="54" spans="1:45" x14ac:dyDescent="0.25">
      <c r="A54" s="2" t="s">
        <v>154</v>
      </c>
      <c r="B54" s="96" t="s">
        <v>262</v>
      </c>
      <c r="C54" s="127" t="s">
        <v>649</v>
      </c>
      <c r="D54" s="128">
        <v>43278</v>
      </c>
      <c r="E54" s="34" t="s">
        <v>436</v>
      </c>
      <c r="F54" s="32" t="s">
        <v>444</v>
      </c>
      <c r="G54" s="32" t="s">
        <v>264</v>
      </c>
      <c r="H54" s="32" t="s">
        <v>269</v>
      </c>
      <c r="I54" s="89">
        <v>300</v>
      </c>
      <c r="J54" s="105">
        <v>36.1</v>
      </c>
      <c r="K54" s="105">
        <v>27.7</v>
      </c>
      <c r="L54" s="105">
        <v>44.3</v>
      </c>
      <c r="M54" s="92">
        <f t="shared" ref="M54:M79" si="6">(J54+K54+L54)/3</f>
        <v>36.033333333333331</v>
      </c>
      <c r="N54" s="91">
        <f t="shared" si="4"/>
        <v>10810</v>
      </c>
      <c r="O54" s="69">
        <v>0</v>
      </c>
      <c r="P54" s="35">
        <v>10</v>
      </c>
      <c r="Q54" s="35">
        <v>30</v>
      </c>
      <c r="R54" s="35">
        <v>60</v>
      </c>
      <c r="S54" s="35">
        <v>0</v>
      </c>
      <c r="T54" s="69">
        <v>10</v>
      </c>
      <c r="U54" s="35">
        <v>0</v>
      </c>
      <c r="V54" s="35">
        <v>90</v>
      </c>
      <c r="W54" s="35">
        <v>0</v>
      </c>
      <c r="X54" s="76">
        <v>0</v>
      </c>
      <c r="Y54" s="77">
        <v>90</v>
      </c>
      <c r="Z54" s="77">
        <v>0</v>
      </c>
      <c r="AA54" s="78">
        <v>10</v>
      </c>
      <c r="AB54" s="49">
        <v>5</v>
      </c>
      <c r="AC54" s="65" t="s">
        <v>264</v>
      </c>
      <c r="AD54" s="109">
        <v>0</v>
      </c>
      <c r="AE54" s="110">
        <v>220.5</v>
      </c>
      <c r="AF54" s="110">
        <v>0</v>
      </c>
      <c r="AG54" s="110">
        <v>52.5</v>
      </c>
      <c r="AH54" s="110">
        <v>272.99250000000001</v>
      </c>
      <c r="AI54" s="111">
        <f t="shared" si="5"/>
        <v>2.5253700277520816E-2</v>
      </c>
      <c r="AJ54" s="123" t="s">
        <v>424</v>
      </c>
      <c r="AK54" s="124" t="s">
        <v>439</v>
      </c>
      <c r="AL54" s="124" t="s">
        <v>406</v>
      </c>
      <c r="AM54" s="124" t="s">
        <v>391</v>
      </c>
      <c r="AN54" s="124" t="s">
        <v>393</v>
      </c>
    </row>
    <row r="55" spans="1:45" x14ac:dyDescent="0.25">
      <c r="A55" s="2" t="s">
        <v>154</v>
      </c>
      <c r="B55" s="96" t="s">
        <v>262</v>
      </c>
      <c r="C55" s="127" t="s">
        <v>620</v>
      </c>
      <c r="D55" s="128">
        <v>43398</v>
      </c>
      <c r="E55" s="34" t="s">
        <v>438</v>
      </c>
      <c r="F55" s="32" t="s">
        <v>444</v>
      </c>
      <c r="G55" s="32" t="s">
        <v>268</v>
      </c>
      <c r="H55" s="32" t="s">
        <v>269</v>
      </c>
      <c r="I55" s="89">
        <v>300</v>
      </c>
      <c r="J55" s="105">
        <v>79</v>
      </c>
      <c r="K55" s="105">
        <v>101</v>
      </c>
      <c r="L55" s="105">
        <v>133</v>
      </c>
      <c r="M55" s="92">
        <f t="shared" si="6"/>
        <v>104.33333333333333</v>
      </c>
      <c r="N55" s="91">
        <f t="shared" si="4"/>
        <v>31300</v>
      </c>
      <c r="O55" s="69">
        <v>15</v>
      </c>
      <c r="P55" s="35">
        <v>20</v>
      </c>
      <c r="Q55" s="35">
        <v>15</v>
      </c>
      <c r="R55" s="35">
        <v>50</v>
      </c>
      <c r="S55" s="35">
        <v>0</v>
      </c>
      <c r="T55" s="69">
        <v>10</v>
      </c>
      <c r="U55" s="35">
        <v>20</v>
      </c>
      <c r="V55" s="35">
        <v>60</v>
      </c>
      <c r="W55" s="35">
        <v>10</v>
      </c>
      <c r="X55" s="76">
        <v>10</v>
      </c>
      <c r="Y55" s="77">
        <v>60</v>
      </c>
      <c r="Z55" s="77">
        <v>0</v>
      </c>
      <c r="AA55" s="78">
        <v>30</v>
      </c>
      <c r="AB55" s="49">
        <v>5</v>
      </c>
      <c r="AC55" s="65" t="s">
        <v>264</v>
      </c>
      <c r="AD55" s="109">
        <v>2.5</v>
      </c>
      <c r="AE55" s="110">
        <v>222</v>
      </c>
      <c r="AF55" s="110">
        <v>0</v>
      </c>
      <c r="AG55" s="110">
        <v>12.5</v>
      </c>
      <c r="AH55" s="110">
        <v>236.97</v>
      </c>
      <c r="AI55" s="111">
        <f t="shared" si="5"/>
        <v>7.570926517571885E-3</v>
      </c>
      <c r="AJ55" s="123" t="s">
        <v>424</v>
      </c>
      <c r="AK55" s="124" t="s">
        <v>398</v>
      </c>
      <c r="AL55" s="124" t="s">
        <v>406</v>
      </c>
      <c r="AM55" s="124" t="s">
        <v>274</v>
      </c>
      <c r="AN55" s="124" t="s">
        <v>495</v>
      </c>
    </row>
    <row r="56" spans="1:45" x14ac:dyDescent="0.25">
      <c r="A56" s="2" t="s">
        <v>154</v>
      </c>
      <c r="B56" s="96" t="s">
        <v>262</v>
      </c>
      <c r="C56" s="127" t="s">
        <v>647</v>
      </c>
      <c r="D56" s="128">
        <v>43391</v>
      </c>
      <c r="E56" s="34" t="s">
        <v>410</v>
      </c>
      <c r="F56" s="32" t="s">
        <v>263</v>
      </c>
      <c r="G56" s="32" t="s">
        <v>264</v>
      </c>
      <c r="H56" s="32" t="s">
        <v>269</v>
      </c>
      <c r="I56" s="89">
        <v>300</v>
      </c>
      <c r="J56" s="105">
        <v>25</v>
      </c>
      <c r="K56" s="105">
        <v>21</v>
      </c>
      <c r="L56" s="105">
        <v>21</v>
      </c>
      <c r="M56" s="92">
        <f t="shared" si="6"/>
        <v>22.333333333333332</v>
      </c>
      <c r="N56" s="91">
        <f t="shared" si="4"/>
        <v>6700</v>
      </c>
      <c r="O56" s="69">
        <v>5</v>
      </c>
      <c r="P56" s="35">
        <v>5</v>
      </c>
      <c r="Q56" s="35">
        <v>5</v>
      </c>
      <c r="R56" s="35">
        <v>60</v>
      </c>
      <c r="S56" s="35">
        <v>25</v>
      </c>
      <c r="T56" s="69">
        <v>5</v>
      </c>
      <c r="U56" s="35">
        <v>20</v>
      </c>
      <c r="V56" s="35">
        <v>75</v>
      </c>
      <c r="W56" s="35">
        <v>0</v>
      </c>
      <c r="X56" s="76">
        <v>80</v>
      </c>
      <c r="Y56" s="77">
        <v>0</v>
      </c>
      <c r="Z56" s="77">
        <v>0</v>
      </c>
      <c r="AA56" s="78">
        <v>20</v>
      </c>
      <c r="AB56" s="49">
        <v>5</v>
      </c>
      <c r="AC56" s="65" t="s">
        <v>264</v>
      </c>
      <c r="AD56" s="109">
        <v>6.5</v>
      </c>
      <c r="AE56" s="110">
        <v>0</v>
      </c>
      <c r="AF56" s="110">
        <v>0</v>
      </c>
      <c r="AG56" s="110">
        <v>0.5</v>
      </c>
      <c r="AH56" s="110">
        <v>7</v>
      </c>
      <c r="AI56" s="111">
        <f t="shared" si="5"/>
        <v>1.044776119402985E-3</v>
      </c>
      <c r="AJ56" s="123" t="s">
        <v>424</v>
      </c>
      <c r="AK56" s="124" t="s">
        <v>393</v>
      </c>
      <c r="AL56" s="124" t="s">
        <v>627</v>
      </c>
      <c r="AM56" s="124"/>
      <c r="AN56" s="124"/>
    </row>
    <row r="57" spans="1:45" x14ac:dyDescent="0.25">
      <c r="A57" s="2" t="s">
        <v>4</v>
      </c>
      <c r="B57" s="96" t="s">
        <v>262</v>
      </c>
      <c r="C57" s="102" t="s">
        <v>2</v>
      </c>
      <c r="D57" s="128">
        <v>43265</v>
      </c>
      <c r="E57" s="34"/>
      <c r="F57" s="31"/>
      <c r="G57" s="31"/>
      <c r="H57" s="31"/>
      <c r="I57" s="89">
        <v>300</v>
      </c>
      <c r="J57" s="106">
        <v>6.5</v>
      </c>
      <c r="K57" s="106">
        <v>6.5</v>
      </c>
      <c r="L57" s="106">
        <v>6.5</v>
      </c>
      <c r="M57" s="92">
        <f t="shared" si="6"/>
        <v>6.5</v>
      </c>
      <c r="N57" s="91">
        <f t="shared" si="4"/>
        <v>1950</v>
      </c>
      <c r="O57" s="70">
        <v>25</v>
      </c>
      <c r="P57" s="35">
        <v>25</v>
      </c>
      <c r="Q57" s="35">
        <v>25</v>
      </c>
      <c r="R57" s="35">
        <v>25</v>
      </c>
      <c r="S57" s="36">
        <v>0</v>
      </c>
      <c r="T57" s="70">
        <v>10</v>
      </c>
      <c r="U57" s="35">
        <v>85</v>
      </c>
      <c r="V57" s="35">
        <v>5</v>
      </c>
      <c r="W57" s="35">
        <v>0</v>
      </c>
      <c r="X57" s="80">
        <v>75</v>
      </c>
      <c r="Y57" s="77">
        <v>0</v>
      </c>
      <c r="Z57" s="77">
        <v>25</v>
      </c>
      <c r="AA57" s="81">
        <v>0</v>
      </c>
      <c r="AB57" s="50">
        <v>5</v>
      </c>
      <c r="AC57" s="65" t="s">
        <v>264</v>
      </c>
      <c r="AD57" s="109">
        <v>0.5</v>
      </c>
      <c r="AE57" s="110">
        <v>0</v>
      </c>
      <c r="AF57" s="110">
        <v>0.5</v>
      </c>
      <c r="AG57" s="110">
        <v>0</v>
      </c>
      <c r="AH57" s="110">
        <v>1</v>
      </c>
      <c r="AI57" s="111">
        <f t="shared" si="5"/>
        <v>5.1282051282051282E-4</v>
      </c>
      <c r="AJ57" s="123" t="s">
        <v>273</v>
      </c>
      <c r="AK57" s="124" t="s">
        <v>424</v>
      </c>
      <c r="AL57" s="124" t="s">
        <v>274</v>
      </c>
      <c r="AM57" s="124" t="s">
        <v>275</v>
      </c>
      <c r="AN57" s="124" t="s">
        <v>276</v>
      </c>
    </row>
    <row r="58" spans="1:45" x14ac:dyDescent="0.25">
      <c r="A58" s="2" t="s">
        <v>4</v>
      </c>
      <c r="B58" s="96" t="s">
        <v>262</v>
      </c>
      <c r="C58" s="102" t="s">
        <v>397</v>
      </c>
      <c r="D58" s="128">
        <v>43251</v>
      </c>
      <c r="E58" s="34"/>
      <c r="F58" s="31"/>
      <c r="G58" s="31"/>
      <c r="H58" s="31"/>
      <c r="I58" s="89">
        <v>700</v>
      </c>
      <c r="J58" s="106">
        <v>43</v>
      </c>
      <c r="K58" s="106">
        <v>54</v>
      </c>
      <c r="L58" s="106">
        <v>42</v>
      </c>
      <c r="M58" s="92">
        <f t="shared" si="6"/>
        <v>46.333333333333336</v>
      </c>
      <c r="N58" s="91">
        <f t="shared" si="4"/>
        <v>32433.333333333336</v>
      </c>
      <c r="O58" s="69">
        <v>28</v>
      </c>
      <c r="P58" s="35">
        <v>10</v>
      </c>
      <c r="Q58" s="35">
        <v>2</v>
      </c>
      <c r="R58" s="35">
        <v>600</v>
      </c>
      <c r="S58" s="35">
        <v>0</v>
      </c>
      <c r="T58" s="69"/>
      <c r="U58" s="36"/>
      <c r="V58" s="36"/>
      <c r="W58" s="36"/>
      <c r="X58" s="76">
        <v>80</v>
      </c>
      <c r="Y58" s="77">
        <v>0</v>
      </c>
      <c r="Z58" s="77">
        <v>0</v>
      </c>
      <c r="AA58" s="78">
        <v>20</v>
      </c>
      <c r="AB58" s="49">
        <v>5</v>
      </c>
      <c r="AC58" s="65" t="s">
        <v>264</v>
      </c>
      <c r="AD58" s="109">
        <v>60</v>
      </c>
      <c r="AE58" s="110">
        <v>0</v>
      </c>
      <c r="AF58" s="110">
        <v>15</v>
      </c>
      <c r="AG58" s="110">
        <v>0</v>
      </c>
      <c r="AH58" s="110">
        <v>75</v>
      </c>
      <c r="AI58" s="111">
        <f t="shared" si="5"/>
        <v>2.3124357656731757E-3</v>
      </c>
      <c r="AJ58" s="123" t="s">
        <v>398</v>
      </c>
      <c r="AK58" s="124" t="s">
        <v>390</v>
      </c>
      <c r="AL58" s="124" t="s">
        <v>274</v>
      </c>
      <c r="AM58" s="124" t="s">
        <v>391</v>
      </c>
      <c r="AN58" s="124" t="s">
        <v>392</v>
      </c>
    </row>
    <row r="59" spans="1:45" x14ac:dyDescent="0.25">
      <c r="A59" s="2" t="s">
        <v>4</v>
      </c>
      <c r="B59" s="96" t="s">
        <v>262</v>
      </c>
      <c r="C59" s="127" t="s">
        <v>633</v>
      </c>
      <c r="D59" s="128">
        <v>43405</v>
      </c>
      <c r="E59" s="34" t="s">
        <v>436</v>
      </c>
      <c r="F59" s="32" t="s">
        <v>444</v>
      </c>
      <c r="G59" s="32" t="s">
        <v>264</v>
      </c>
      <c r="H59" s="32" t="s">
        <v>265</v>
      </c>
      <c r="I59" s="89">
        <v>300</v>
      </c>
      <c r="J59" s="105">
        <v>23</v>
      </c>
      <c r="K59" s="105">
        <v>18</v>
      </c>
      <c r="L59" s="105">
        <v>16</v>
      </c>
      <c r="M59" s="92">
        <f t="shared" si="6"/>
        <v>19</v>
      </c>
      <c r="N59" s="91">
        <f t="shared" si="4"/>
        <v>5700</v>
      </c>
      <c r="O59" s="69">
        <v>20</v>
      </c>
      <c r="P59" s="35">
        <v>30</v>
      </c>
      <c r="Q59" s="35">
        <v>0</v>
      </c>
      <c r="R59" s="35">
        <v>20</v>
      </c>
      <c r="S59" s="35">
        <v>30</v>
      </c>
      <c r="T59" s="69">
        <v>0</v>
      </c>
      <c r="U59" s="35">
        <v>20</v>
      </c>
      <c r="V59" s="35">
        <v>80</v>
      </c>
      <c r="W59" s="35">
        <v>0</v>
      </c>
      <c r="X59" s="76">
        <v>60</v>
      </c>
      <c r="Y59" s="77">
        <v>0</v>
      </c>
      <c r="Z59" s="77">
        <v>5</v>
      </c>
      <c r="AA59" s="78">
        <v>35</v>
      </c>
      <c r="AB59" s="49">
        <v>5</v>
      </c>
      <c r="AC59" s="65" t="s">
        <v>264</v>
      </c>
      <c r="AD59" s="109">
        <v>37.5</v>
      </c>
      <c r="AE59" s="110">
        <v>0</v>
      </c>
      <c r="AF59" s="110">
        <v>7.5</v>
      </c>
      <c r="AG59" s="110">
        <v>1</v>
      </c>
      <c r="AH59" s="110">
        <v>46</v>
      </c>
      <c r="AI59" s="111">
        <f t="shared" si="5"/>
        <v>8.0701754385964913E-3</v>
      </c>
      <c r="AJ59" s="123" t="s">
        <v>424</v>
      </c>
      <c r="AK59" s="124" t="s">
        <v>274</v>
      </c>
      <c r="AL59" s="124" t="s">
        <v>498</v>
      </c>
      <c r="AM59" s="124" t="s">
        <v>392</v>
      </c>
      <c r="AN59" s="124" t="s">
        <v>393</v>
      </c>
    </row>
    <row r="60" spans="1:45" x14ac:dyDescent="0.25">
      <c r="A60" s="2" t="s">
        <v>485</v>
      </c>
      <c r="B60" s="96" t="s">
        <v>262</v>
      </c>
      <c r="C60" s="127" t="s">
        <v>661</v>
      </c>
      <c r="D60" s="128">
        <v>43291</v>
      </c>
      <c r="E60" s="34" t="s">
        <v>409</v>
      </c>
      <c r="F60" s="32" t="s">
        <v>263</v>
      </c>
      <c r="G60" s="32" t="s">
        <v>264</v>
      </c>
      <c r="H60" s="32" t="s">
        <v>265</v>
      </c>
      <c r="I60" s="89">
        <v>300</v>
      </c>
      <c r="J60" s="106">
        <v>51</v>
      </c>
      <c r="K60" s="106">
        <v>42</v>
      </c>
      <c r="L60" s="106">
        <v>41</v>
      </c>
      <c r="M60" s="92">
        <f t="shared" si="6"/>
        <v>44.666666666666664</v>
      </c>
      <c r="N60" s="91">
        <f t="shared" si="4"/>
        <v>13400</v>
      </c>
      <c r="O60" s="69">
        <v>15</v>
      </c>
      <c r="P60" s="35">
        <v>75</v>
      </c>
      <c r="Q60" s="35">
        <v>0</v>
      </c>
      <c r="R60" s="35">
        <v>5</v>
      </c>
      <c r="S60" s="35">
        <v>5</v>
      </c>
      <c r="T60" s="69">
        <v>0</v>
      </c>
      <c r="U60" s="35">
        <v>20</v>
      </c>
      <c r="V60" s="35">
        <v>60</v>
      </c>
      <c r="W60" s="35">
        <v>20</v>
      </c>
      <c r="X60" s="76">
        <v>0</v>
      </c>
      <c r="Y60" s="77">
        <v>0</v>
      </c>
      <c r="Z60" s="77">
        <v>0</v>
      </c>
      <c r="AA60" s="78">
        <v>100</v>
      </c>
      <c r="AB60" s="49">
        <v>5</v>
      </c>
      <c r="AC60" s="65" t="s">
        <v>264</v>
      </c>
      <c r="AD60" s="109">
        <v>0</v>
      </c>
      <c r="AE60" s="110">
        <v>0</v>
      </c>
      <c r="AF60" s="110">
        <v>67.324680000000001</v>
      </c>
      <c r="AG60" s="110">
        <v>48</v>
      </c>
      <c r="AH60" s="110">
        <v>115.32468</v>
      </c>
      <c r="AI60" s="111">
        <f t="shared" si="5"/>
        <v>8.6063194029850753E-3</v>
      </c>
      <c r="AJ60" s="123" t="s">
        <v>424</v>
      </c>
      <c r="AK60" s="124" t="s">
        <v>274</v>
      </c>
      <c r="AL60" s="124" t="s">
        <v>391</v>
      </c>
      <c r="AM60" s="124" t="s">
        <v>275</v>
      </c>
      <c r="AN60" s="124" t="s">
        <v>495</v>
      </c>
    </row>
    <row r="61" spans="1:45" x14ac:dyDescent="0.25">
      <c r="A61" s="2" t="s">
        <v>8</v>
      </c>
      <c r="B61" s="96" t="s">
        <v>262</v>
      </c>
      <c r="C61" s="127" t="s">
        <v>520</v>
      </c>
      <c r="D61" s="128">
        <v>43287</v>
      </c>
      <c r="E61" s="34" t="s">
        <v>262</v>
      </c>
      <c r="F61" s="32" t="s">
        <v>263</v>
      </c>
      <c r="G61" s="32" t="s">
        <v>264</v>
      </c>
      <c r="H61" s="31" t="s">
        <v>265</v>
      </c>
      <c r="I61" s="89">
        <v>300</v>
      </c>
      <c r="J61" s="106">
        <v>10.5</v>
      </c>
      <c r="K61" s="106">
        <v>17.399999999999999</v>
      </c>
      <c r="L61" s="106">
        <v>16.100000000000001</v>
      </c>
      <c r="M61" s="92">
        <f t="shared" si="6"/>
        <v>14.666666666666666</v>
      </c>
      <c r="N61" s="91">
        <f t="shared" si="4"/>
        <v>4400</v>
      </c>
      <c r="O61" s="69">
        <v>50</v>
      </c>
      <c r="P61" s="35">
        <v>40</v>
      </c>
      <c r="Q61" s="35">
        <v>0</v>
      </c>
      <c r="R61" s="35">
        <v>10</v>
      </c>
      <c r="S61" s="35">
        <v>0</v>
      </c>
      <c r="T61" s="69">
        <v>0</v>
      </c>
      <c r="U61" s="35">
        <v>0</v>
      </c>
      <c r="V61" s="35">
        <v>0</v>
      </c>
      <c r="W61" s="35">
        <v>100</v>
      </c>
      <c r="X61" s="76">
        <v>90</v>
      </c>
      <c r="Y61" s="77">
        <v>0</v>
      </c>
      <c r="Z61" s="77">
        <v>0</v>
      </c>
      <c r="AA61" s="78">
        <v>10</v>
      </c>
      <c r="AB61" s="49">
        <v>6</v>
      </c>
      <c r="AC61" s="65" t="s">
        <v>264</v>
      </c>
      <c r="AD61" s="109">
        <v>20</v>
      </c>
      <c r="AE61" s="110">
        <v>0</v>
      </c>
      <c r="AF61" s="110">
        <v>0</v>
      </c>
      <c r="AG61" s="110">
        <v>0</v>
      </c>
      <c r="AH61" s="110">
        <v>20</v>
      </c>
      <c r="AI61" s="111">
        <f t="shared" si="5"/>
        <v>4.5454545454545452E-3</v>
      </c>
      <c r="AJ61" s="123" t="s">
        <v>424</v>
      </c>
      <c r="AK61" s="124" t="s">
        <v>274</v>
      </c>
      <c r="AL61" s="124" t="s">
        <v>275</v>
      </c>
      <c r="AM61" s="124" t="s">
        <v>398</v>
      </c>
      <c r="AN61" s="124" t="s">
        <v>276</v>
      </c>
      <c r="AP61" s="32"/>
      <c r="AQ61" s="32"/>
      <c r="AR61" s="32"/>
      <c r="AS61" s="32"/>
    </row>
    <row r="62" spans="1:45" x14ac:dyDescent="0.25">
      <c r="A62" s="2" t="s">
        <v>8</v>
      </c>
      <c r="B62" s="96" t="s">
        <v>262</v>
      </c>
      <c r="C62" s="127" t="s">
        <v>521</v>
      </c>
      <c r="D62" s="128">
        <v>43287</v>
      </c>
      <c r="E62" s="34" t="s">
        <v>436</v>
      </c>
      <c r="F62" s="32" t="s">
        <v>444</v>
      </c>
      <c r="G62" s="32" t="s">
        <v>268</v>
      </c>
      <c r="H62" s="31" t="s">
        <v>265</v>
      </c>
      <c r="I62" s="89">
        <v>300</v>
      </c>
      <c r="J62" s="106">
        <v>54</v>
      </c>
      <c r="K62" s="106">
        <v>29.5</v>
      </c>
      <c r="L62" s="106">
        <v>29.5</v>
      </c>
      <c r="M62" s="92">
        <f t="shared" si="6"/>
        <v>37.666666666666664</v>
      </c>
      <c r="N62" s="91">
        <f t="shared" si="4"/>
        <v>11300</v>
      </c>
      <c r="O62" s="69">
        <v>30</v>
      </c>
      <c r="P62" s="35">
        <v>50</v>
      </c>
      <c r="Q62" s="35">
        <v>0</v>
      </c>
      <c r="R62" s="35">
        <v>20</v>
      </c>
      <c r="S62" s="35">
        <v>0</v>
      </c>
      <c r="T62" s="69">
        <v>0</v>
      </c>
      <c r="U62" s="35">
        <v>0</v>
      </c>
      <c r="V62" s="35">
        <v>70</v>
      </c>
      <c r="W62" s="35">
        <v>30</v>
      </c>
      <c r="X62" s="76">
        <v>0</v>
      </c>
      <c r="Y62" s="77">
        <v>0</v>
      </c>
      <c r="Z62" s="77">
        <v>0</v>
      </c>
      <c r="AA62" s="78">
        <v>100</v>
      </c>
      <c r="AB62" s="49">
        <v>6</v>
      </c>
      <c r="AC62" s="65" t="s">
        <v>264</v>
      </c>
      <c r="AD62" s="109">
        <v>0</v>
      </c>
      <c r="AE62" s="110">
        <v>0</v>
      </c>
      <c r="AF62" s="110">
        <v>0</v>
      </c>
      <c r="AG62" s="110">
        <v>40</v>
      </c>
      <c r="AH62" s="110">
        <v>40</v>
      </c>
      <c r="AI62" s="111">
        <f t="shared" si="5"/>
        <v>3.5398230088495575E-3</v>
      </c>
      <c r="AJ62" s="123" t="s">
        <v>274</v>
      </c>
      <c r="AK62" s="124" t="s">
        <v>391</v>
      </c>
      <c r="AL62" s="124" t="s">
        <v>275</v>
      </c>
      <c r="AM62" s="124" t="s">
        <v>406</v>
      </c>
      <c r="AN62" s="124" t="s">
        <v>495</v>
      </c>
    </row>
    <row r="63" spans="1:45" x14ac:dyDescent="0.25">
      <c r="A63" s="2" t="s">
        <v>8</v>
      </c>
      <c r="B63" s="96" t="s">
        <v>262</v>
      </c>
      <c r="C63" s="127" t="s">
        <v>526</v>
      </c>
      <c r="D63" s="128">
        <v>43290</v>
      </c>
      <c r="E63" s="34" t="s">
        <v>410</v>
      </c>
      <c r="F63" s="32" t="s">
        <v>263</v>
      </c>
      <c r="G63" s="32" t="s">
        <v>264</v>
      </c>
      <c r="H63" s="31" t="s">
        <v>269</v>
      </c>
      <c r="I63" s="89">
        <v>300</v>
      </c>
      <c r="J63" s="106">
        <v>16.7</v>
      </c>
      <c r="K63" s="106">
        <v>15.4</v>
      </c>
      <c r="L63" s="106">
        <v>19.5</v>
      </c>
      <c r="M63" s="92">
        <f t="shared" si="6"/>
        <v>17.2</v>
      </c>
      <c r="N63" s="91">
        <f t="shared" si="4"/>
        <v>5160</v>
      </c>
      <c r="O63" s="69">
        <v>5</v>
      </c>
      <c r="P63" s="35">
        <v>0</v>
      </c>
      <c r="Q63" s="35">
        <v>5</v>
      </c>
      <c r="R63" s="35">
        <v>90</v>
      </c>
      <c r="S63" s="35">
        <v>0</v>
      </c>
      <c r="T63" s="69">
        <v>0</v>
      </c>
      <c r="U63" s="35">
        <v>0</v>
      </c>
      <c r="V63" s="35">
        <v>100</v>
      </c>
      <c r="W63" s="35">
        <v>0</v>
      </c>
      <c r="X63" s="76">
        <v>100</v>
      </c>
      <c r="Y63" s="77">
        <v>0</v>
      </c>
      <c r="Z63" s="77">
        <v>0</v>
      </c>
      <c r="AA63" s="78">
        <v>0</v>
      </c>
      <c r="AB63" s="49">
        <v>6</v>
      </c>
      <c r="AC63" s="65" t="s">
        <v>264</v>
      </c>
      <c r="AD63" s="109">
        <v>5</v>
      </c>
      <c r="AE63" s="110">
        <v>0</v>
      </c>
      <c r="AF63" s="110">
        <v>0</v>
      </c>
      <c r="AG63" s="110">
        <v>17.5</v>
      </c>
      <c r="AH63" s="110">
        <v>22.5</v>
      </c>
      <c r="AI63" s="111">
        <f t="shared" si="5"/>
        <v>4.3604651162790697E-3</v>
      </c>
      <c r="AJ63" s="123" t="s">
        <v>424</v>
      </c>
      <c r="AK63" s="124" t="s">
        <v>274</v>
      </c>
      <c r="AL63" s="124" t="s">
        <v>391</v>
      </c>
      <c r="AM63" s="124" t="s">
        <v>406</v>
      </c>
      <c r="AN63" s="124" t="s">
        <v>429</v>
      </c>
    </row>
    <row r="64" spans="1:45" x14ac:dyDescent="0.25">
      <c r="A64" s="2" t="s">
        <v>8</v>
      </c>
      <c r="B64" s="96" t="s">
        <v>262</v>
      </c>
      <c r="C64" s="127" t="s">
        <v>527</v>
      </c>
      <c r="D64" s="128">
        <v>43290</v>
      </c>
      <c r="E64" s="34" t="s">
        <v>410</v>
      </c>
      <c r="F64" s="31" t="s">
        <v>263</v>
      </c>
      <c r="G64" s="31" t="s">
        <v>264</v>
      </c>
      <c r="H64" s="31" t="s">
        <v>265</v>
      </c>
      <c r="I64" s="89">
        <v>300</v>
      </c>
      <c r="J64" s="106">
        <v>12.8</v>
      </c>
      <c r="K64" s="106">
        <v>12.8</v>
      </c>
      <c r="L64" s="106">
        <v>12.8</v>
      </c>
      <c r="M64" s="92">
        <f t="shared" si="6"/>
        <v>12.800000000000002</v>
      </c>
      <c r="N64" s="91">
        <f t="shared" si="4"/>
        <v>3840.0000000000009</v>
      </c>
      <c r="O64" s="69">
        <v>0</v>
      </c>
      <c r="P64" s="35">
        <v>0</v>
      </c>
      <c r="Q64" s="35">
        <v>0</v>
      </c>
      <c r="R64" s="35">
        <v>0</v>
      </c>
      <c r="S64" s="35">
        <v>100</v>
      </c>
      <c r="T64" s="69">
        <v>0</v>
      </c>
      <c r="U64" s="35">
        <v>70</v>
      </c>
      <c r="V64" s="35">
        <v>30</v>
      </c>
      <c r="W64" s="35">
        <v>0</v>
      </c>
      <c r="X64" s="76">
        <v>80</v>
      </c>
      <c r="Y64" s="77">
        <v>0</v>
      </c>
      <c r="Z64" s="77">
        <v>20</v>
      </c>
      <c r="AA64" s="78">
        <v>0</v>
      </c>
      <c r="AB64" s="49">
        <v>6</v>
      </c>
      <c r="AC64" s="65" t="s">
        <v>264</v>
      </c>
      <c r="AD64" s="109">
        <v>30</v>
      </c>
      <c r="AE64" s="110">
        <v>0</v>
      </c>
      <c r="AF64" s="110">
        <v>89.76624000000001</v>
      </c>
      <c r="AG64" s="110">
        <v>0</v>
      </c>
      <c r="AH64" s="110">
        <v>119.76624000000001</v>
      </c>
      <c r="AI64" s="111">
        <f t="shared" si="5"/>
        <v>3.1189124999999995E-2</v>
      </c>
      <c r="AJ64" s="123" t="s">
        <v>439</v>
      </c>
      <c r="AK64" s="124" t="s">
        <v>274</v>
      </c>
      <c r="AL64" s="124" t="s">
        <v>406</v>
      </c>
      <c r="AM64" s="124" t="s">
        <v>275</v>
      </c>
      <c r="AN64" s="124" t="s">
        <v>508</v>
      </c>
    </row>
    <row r="65" spans="1:41" x14ac:dyDescent="0.25">
      <c r="A65" s="2" t="s">
        <v>8</v>
      </c>
      <c r="B65" s="96" t="s">
        <v>262</v>
      </c>
      <c r="C65" s="127" t="s">
        <v>534</v>
      </c>
      <c r="D65" s="128">
        <v>43284</v>
      </c>
      <c r="E65" s="34" t="s">
        <v>262</v>
      </c>
      <c r="F65" s="32" t="s">
        <v>263</v>
      </c>
      <c r="G65" s="32" t="s">
        <v>268</v>
      </c>
      <c r="H65" s="32" t="s">
        <v>265</v>
      </c>
      <c r="I65" s="89">
        <v>300</v>
      </c>
      <c r="J65" s="106">
        <v>11.1</v>
      </c>
      <c r="K65" s="106">
        <v>9.5</v>
      </c>
      <c r="L65" s="106">
        <v>8.1999999999999993</v>
      </c>
      <c r="M65" s="92">
        <f t="shared" si="6"/>
        <v>9.6</v>
      </c>
      <c r="N65" s="91">
        <f t="shared" si="4"/>
        <v>2880</v>
      </c>
      <c r="O65" s="69">
        <v>20</v>
      </c>
      <c r="P65" s="35">
        <v>0</v>
      </c>
      <c r="Q65" s="35">
        <v>0</v>
      </c>
      <c r="R65" s="35">
        <v>80</v>
      </c>
      <c r="S65" s="35">
        <v>0</v>
      </c>
      <c r="T65" s="69">
        <v>0</v>
      </c>
      <c r="U65" s="35">
        <v>0</v>
      </c>
      <c r="V65" s="35">
        <v>0</v>
      </c>
      <c r="W65" s="35">
        <v>100</v>
      </c>
      <c r="X65" s="76">
        <v>100</v>
      </c>
      <c r="Y65" s="77">
        <v>0</v>
      </c>
      <c r="Z65" s="77">
        <v>0</v>
      </c>
      <c r="AA65" s="78">
        <v>0</v>
      </c>
      <c r="AB65" s="49">
        <v>6</v>
      </c>
      <c r="AC65" s="65" t="s">
        <v>264</v>
      </c>
      <c r="AD65" s="109">
        <v>30</v>
      </c>
      <c r="AE65" s="110">
        <v>0</v>
      </c>
      <c r="AF65" s="110">
        <v>0</v>
      </c>
      <c r="AG65" s="110">
        <v>0</v>
      </c>
      <c r="AH65" s="110">
        <v>30</v>
      </c>
      <c r="AI65" s="111">
        <f t="shared" si="5"/>
        <v>1.0416666666666666E-2</v>
      </c>
      <c r="AJ65" s="123" t="s">
        <v>398</v>
      </c>
      <c r="AK65" s="124" t="s">
        <v>424</v>
      </c>
      <c r="AL65" s="124" t="s">
        <v>274</v>
      </c>
      <c r="AM65" s="124" t="s">
        <v>429</v>
      </c>
      <c r="AN65" s="124" t="s">
        <v>393</v>
      </c>
    </row>
    <row r="66" spans="1:41" x14ac:dyDescent="0.25">
      <c r="A66" s="2" t="s">
        <v>8</v>
      </c>
      <c r="B66" s="96" t="s">
        <v>262</v>
      </c>
      <c r="C66" s="127" t="s">
        <v>519</v>
      </c>
      <c r="D66" s="128">
        <v>43284</v>
      </c>
      <c r="E66" s="34" t="s">
        <v>409</v>
      </c>
      <c r="F66" s="32" t="s">
        <v>444</v>
      </c>
      <c r="G66" s="32" t="s">
        <v>264</v>
      </c>
      <c r="H66" s="31" t="s">
        <v>269</v>
      </c>
      <c r="I66" s="89">
        <v>300</v>
      </c>
      <c r="J66" s="106">
        <v>9.8000000000000007</v>
      </c>
      <c r="K66" s="106">
        <v>9.5</v>
      </c>
      <c r="L66" s="106">
        <v>6.2</v>
      </c>
      <c r="M66" s="92">
        <f t="shared" si="6"/>
        <v>8.5</v>
      </c>
      <c r="N66" s="91">
        <f t="shared" si="4"/>
        <v>2550</v>
      </c>
      <c r="O66" s="69">
        <v>0</v>
      </c>
      <c r="P66" s="35">
        <v>20</v>
      </c>
      <c r="Q66" s="35">
        <v>0</v>
      </c>
      <c r="R66" s="35">
        <v>80</v>
      </c>
      <c r="S66" s="35">
        <v>0</v>
      </c>
      <c r="T66" s="69">
        <v>0</v>
      </c>
      <c r="U66" s="35">
        <v>0</v>
      </c>
      <c r="V66" s="35">
        <v>30</v>
      </c>
      <c r="W66" s="35">
        <v>70</v>
      </c>
      <c r="X66" s="76">
        <v>90</v>
      </c>
      <c r="Y66" s="77">
        <v>0</v>
      </c>
      <c r="Z66" s="77">
        <v>0</v>
      </c>
      <c r="AA66" s="78">
        <v>10</v>
      </c>
      <c r="AB66" s="49">
        <v>6</v>
      </c>
      <c r="AC66" s="65" t="s">
        <v>264</v>
      </c>
      <c r="AD66" s="109">
        <v>10</v>
      </c>
      <c r="AE66" s="110">
        <v>0</v>
      </c>
      <c r="AF66" s="110">
        <v>0</v>
      </c>
      <c r="AG66" s="110">
        <v>0</v>
      </c>
      <c r="AH66" s="110">
        <v>10</v>
      </c>
      <c r="AI66" s="111">
        <f t="shared" si="5"/>
        <v>3.9215686274509803E-3</v>
      </c>
      <c r="AJ66" s="123" t="s">
        <v>398</v>
      </c>
      <c r="AK66" s="124" t="s">
        <v>274</v>
      </c>
      <c r="AL66" s="124" t="s">
        <v>429</v>
      </c>
      <c r="AM66" s="124" t="s">
        <v>392</v>
      </c>
      <c r="AN66" s="124" t="s">
        <v>393</v>
      </c>
    </row>
    <row r="67" spans="1:41" x14ac:dyDescent="0.25">
      <c r="A67" s="2" t="s">
        <v>8</v>
      </c>
      <c r="B67" s="96" t="s">
        <v>262</v>
      </c>
      <c r="C67" s="127" t="s">
        <v>552</v>
      </c>
      <c r="D67" s="128">
        <v>43292</v>
      </c>
      <c r="E67" s="34" t="s">
        <v>410</v>
      </c>
      <c r="F67" s="32" t="s">
        <v>263</v>
      </c>
      <c r="G67" s="32" t="s">
        <v>264</v>
      </c>
      <c r="H67" s="32" t="s">
        <v>269</v>
      </c>
      <c r="I67" s="89">
        <v>300</v>
      </c>
      <c r="J67" s="106">
        <v>10.5</v>
      </c>
      <c r="K67" s="106">
        <v>9.8000000000000007</v>
      </c>
      <c r="L67" s="106">
        <v>7.5</v>
      </c>
      <c r="M67" s="92">
        <f t="shared" si="6"/>
        <v>9.2666666666666675</v>
      </c>
      <c r="N67" s="91">
        <f t="shared" ref="N67:N98" si="7">I67*M67</f>
        <v>2780.0000000000005</v>
      </c>
      <c r="O67" s="69">
        <v>10</v>
      </c>
      <c r="P67" s="35">
        <v>20</v>
      </c>
      <c r="Q67" s="35">
        <v>20</v>
      </c>
      <c r="R67" s="35">
        <v>50</v>
      </c>
      <c r="S67" s="35">
        <v>0</v>
      </c>
      <c r="T67" s="69">
        <v>15</v>
      </c>
      <c r="U67" s="35">
        <v>0</v>
      </c>
      <c r="V67" s="35">
        <v>75</v>
      </c>
      <c r="W67" s="35">
        <v>0</v>
      </c>
      <c r="X67" s="76">
        <v>60</v>
      </c>
      <c r="Y67" s="77">
        <v>40</v>
      </c>
      <c r="Z67" s="77">
        <v>0</v>
      </c>
      <c r="AA67" s="78">
        <v>0</v>
      </c>
      <c r="AB67" s="49">
        <v>6</v>
      </c>
      <c r="AC67" s="65" t="s">
        <v>264</v>
      </c>
      <c r="AD67" s="109">
        <v>65</v>
      </c>
      <c r="AE67" s="110">
        <v>478.75328000000002</v>
      </c>
      <c r="AF67" s="110">
        <v>0</v>
      </c>
      <c r="AG67" s="110">
        <v>0</v>
      </c>
      <c r="AH67" s="110">
        <v>543.75328000000002</v>
      </c>
      <c r="AI67" s="111">
        <f t="shared" ref="AI67:AI98" si="8">AH67/N67</f>
        <v>0.19559470503597121</v>
      </c>
      <c r="AJ67" s="123" t="s">
        <v>424</v>
      </c>
      <c r="AK67" s="124" t="s">
        <v>274</v>
      </c>
      <c r="AL67" s="124" t="s">
        <v>429</v>
      </c>
      <c r="AM67" s="124" t="s">
        <v>555</v>
      </c>
      <c r="AN67" s="124" t="s">
        <v>514</v>
      </c>
    </row>
    <row r="68" spans="1:41" x14ac:dyDescent="0.25">
      <c r="A68" s="2" t="s">
        <v>42</v>
      </c>
      <c r="B68" s="96" t="s">
        <v>262</v>
      </c>
      <c r="C68" s="127" t="s">
        <v>588</v>
      </c>
      <c r="D68" s="128">
        <v>43327</v>
      </c>
      <c r="E68" s="34" t="s">
        <v>262</v>
      </c>
      <c r="F68" s="32" t="s">
        <v>262</v>
      </c>
      <c r="G68" s="32"/>
      <c r="H68" s="32" t="s">
        <v>269</v>
      </c>
      <c r="I68" s="89">
        <v>300</v>
      </c>
      <c r="J68" s="106">
        <v>32</v>
      </c>
      <c r="K68" s="106">
        <v>47</v>
      </c>
      <c r="L68" s="106">
        <v>45</v>
      </c>
      <c r="M68" s="92">
        <f t="shared" si="6"/>
        <v>41.333333333333336</v>
      </c>
      <c r="N68" s="91">
        <f t="shared" si="7"/>
        <v>12400</v>
      </c>
      <c r="O68" s="69">
        <v>50</v>
      </c>
      <c r="P68" s="35">
        <v>15</v>
      </c>
      <c r="Q68" s="35">
        <v>10</v>
      </c>
      <c r="R68" s="35">
        <v>25</v>
      </c>
      <c r="S68" s="35">
        <v>0</v>
      </c>
      <c r="T68" s="69">
        <v>0</v>
      </c>
      <c r="U68" s="35">
        <v>0</v>
      </c>
      <c r="V68" s="35">
        <v>0</v>
      </c>
      <c r="W68" s="35">
        <v>100</v>
      </c>
      <c r="X68" s="76">
        <v>80</v>
      </c>
      <c r="Y68" s="77">
        <v>5</v>
      </c>
      <c r="Z68" s="77">
        <v>5</v>
      </c>
      <c r="AA68" s="78">
        <v>10</v>
      </c>
      <c r="AB68" s="49">
        <v>6</v>
      </c>
      <c r="AC68" s="65" t="s">
        <v>264</v>
      </c>
      <c r="AD68" s="109">
        <v>20</v>
      </c>
      <c r="AE68" s="110">
        <v>2.5</v>
      </c>
      <c r="AF68" s="110">
        <v>22.441560000000003</v>
      </c>
      <c r="AG68" s="110">
        <v>0</v>
      </c>
      <c r="AH68" s="110">
        <v>44.941560000000003</v>
      </c>
      <c r="AI68" s="111">
        <f t="shared" si="8"/>
        <v>3.62431935483871E-3</v>
      </c>
      <c r="AJ68" s="123" t="s">
        <v>424</v>
      </c>
      <c r="AK68" s="124" t="s">
        <v>406</v>
      </c>
      <c r="AL68" s="124" t="s">
        <v>274</v>
      </c>
      <c r="AM68" s="124" t="s">
        <v>429</v>
      </c>
      <c r="AN68" s="124" t="s">
        <v>393</v>
      </c>
    </row>
    <row r="69" spans="1:41" x14ac:dyDescent="0.25">
      <c r="A69" s="2" t="s">
        <v>42</v>
      </c>
      <c r="B69" s="96" t="s">
        <v>262</v>
      </c>
      <c r="C69" s="127" t="s">
        <v>591</v>
      </c>
      <c r="D69" s="130">
        <v>43333</v>
      </c>
      <c r="E69" s="34" t="s">
        <v>262</v>
      </c>
      <c r="F69" s="32" t="s">
        <v>262</v>
      </c>
      <c r="G69" s="32" t="s">
        <v>264</v>
      </c>
      <c r="H69" s="32" t="s">
        <v>269</v>
      </c>
      <c r="I69" s="89">
        <v>300</v>
      </c>
      <c r="J69" s="106">
        <v>48</v>
      </c>
      <c r="K69" s="106">
        <v>34</v>
      </c>
      <c r="L69" s="106">
        <v>24</v>
      </c>
      <c r="M69" s="92">
        <f t="shared" si="6"/>
        <v>35.333333333333336</v>
      </c>
      <c r="N69" s="91">
        <f t="shared" si="7"/>
        <v>10600</v>
      </c>
      <c r="O69" s="69">
        <v>30</v>
      </c>
      <c r="P69" s="35">
        <v>40</v>
      </c>
      <c r="Q69" s="35">
        <v>10</v>
      </c>
      <c r="R69" s="35">
        <v>20</v>
      </c>
      <c r="S69" s="35">
        <v>0</v>
      </c>
      <c r="T69" s="69">
        <v>0</v>
      </c>
      <c r="U69" s="35">
        <v>0</v>
      </c>
      <c r="V69" s="35">
        <v>0</v>
      </c>
      <c r="W69" s="35">
        <v>100</v>
      </c>
      <c r="X69" s="76">
        <v>70</v>
      </c>
      <c r="Y69" s="77">
        <v>0</v>
      </c>
      <c r="Z69" s="77">
        <v>20</v>
      </c>
      <c r="AA69" s="78">
        <v>10</v>
      </c>
      <c r="AB69" s="49">
        <v>6</v>
      </c>
      <c r="AC69" s="65" t="s">
        <v>264</v>
      </c>
      <c r="AD69" s="109">
        <v>30</v>
      </c>
      <c r="AE69" s="110">
        <v>0</v>
      </c>
      <c r="AF69" s="110">
        <v>33.66234</v>
      </c>
      <c r="AG69" s="110">
        <v>5</v>
      </c>
      <c r="AH69" s="110">
        <v>68.66234</v>
      </c>
      <c r="AI69" s="111">
        <f t="shared" si="8"/>
        <v>6.4775792452830185E-3</v>
      </c>
      <c r="AJ69" s="123" t="s">
        <v>424</v>
      </c>
      <c r="AK69" s="124" t="s">
        <v>274</v>
      </c>
      <c r="AL69" s="124" t="s">
        <v>429</v>
      </c>
      <c r="AM69" s="124" t="s">
        <v>392</v>
      </c>
      <c r="AN69" s="124" t="s">
        <v>390</v>
      </c>
    </row>
    <row r="70" spans="1:41" x14ac:dyDescent="0.25">
      <c r="A70" s="2" t="s">
        <v>154</v>
      </c>
      <c r="B70" s="96" t="s">
        <v>262</v>
      </c>
      <c r="C70" s="127" t="s">
        <v>612</v>
      </c>
      <c r="D70" s="128">
        <v>43398</v>
      </c>
      <c r="E70" s="61" t="s">
        <v>482</v>
      </c>
      <c r="F70" s="32" t="s">
        <v>444</v>
      </c>
      <c r="G70" s="32" t="s">
        <v>264</v>
      </c>
      <c r="H70" s="32" t="s">
        <v>269</v>
      </c>
      <c r="I70" s="89">
        <v>300</v>
      </c>
      <c r="J70" s="93">
        <f>12.5*3.28</f>
        <v>41</v>
      </c>
      <c r="K70" s="93">
        <f>6*3.28</f>
        <v>19.68</v>
      </c>
      <c r="L70" s="93">
        <f>8.9*3.28</f>
        <v>29.192</v>
      </c>
      <c r="M70" s="92">
        <f t="shared" si="6"/>
        <v>29.957333333333334</v>
      </c>
      <c r="N70" s="91">
        <f t="shared" si="7"/>
        <v>8987.2000000000007</v>
      </c>
      <c r="O70" s="69">
        <v>25</v>
      </c>
      <c r="P70" s="35">
        <v>25</v>
      </c>
      <c r="Q70" s="35">
        <v>25</v>
      </c>
      <c r="R70" s="35">
        <v>25</v>
      </c>
      <c r="S70" s="35">
        <v>0</v>
      </c>
      <c r="T70" s="69">
        <v>20</v>
      </c>
      <c r="U70" s="35">
        <v>0</v>
      </c>
      <c r="V70" s="35">
        <v>80</v>
      </c>
      <c r="W70" s="35">
        <v>0</v>
      </c>
      <c r="X70" s="76">
        <v>25</v>
      </c>
      <c r="Y70" s="77">
        <v>0</v>
      </c>
      <c r="Z70" s="77">
        <v>0</v>
      </c>
      <c r="AA70" s="78">
        <v>75</v>
      </c>
      <c r="AB70" s="49">
        <v>6</v>
      </c>
      <c r="AC70" s="65" t="s">
        <v>264</v>
      </c>
      <c r="AD70" s="109">
        <v>10</v>
      </c>
      <c r="AE70" s="110">
        <v>2.5</v>
      </c>
      <c r="AF70" s="110">
        <v>4</v>
      </c>
      <c r="AG70" s="110">
        <v>5</v>
      </c>
      <c r="AH70" s="110">
        <v>21.5</v>
      </c>
      <c r="AI70" s="111">
        <f t="shared" si="8"/>
        <v>2.39229125867901E-3</v>
      </c>
      <c r="AJ70" s="123" t="s">
        <v>424</v>
      </c>
      <c r="AK70" s="124" t="s">
        <v>274</v>
      </c>
      <c r="AL70" s="124" t="s">
        <v>406</v>
      </c>
      <c r="AM70" s="124" t="s">
        <v>391</v>
      </c>
      <c r="AN70" s="124" t="s">
        <v>393</v>
      </c>
    </row>
    <row r="71" spans="1:41" x14ac:dyDescent="0.25">
      <c r="A71" s="2" t="s">
        <v>154</v>
      </c>
      <c r="B71" s="96" t="s">
        <v>262</v>
      </c>
      <c r="C71" s="127" t="s">
        <v>640</v>
      </c>
      <c r="D71" s="128">
        <v>43271</v>
      </c>
      <c r="E71" s="34"/>
      <c r="F71" s="32"/>
      <c r="G71" s="32"/>
      <c r="H71" s="32"/>
      <c r="I71" s="89">
        <v>300</v>
      </c>
      <c r="J71" s="93">
        <v>18.5</v>
      </c>
      <c r="K71" s="93">
        <v>35</v>
      </c>
      <c r="L71" s="93">
        <v>26</v>
      </c>
      <c r="M71" s="92">
        <f t="shared" si="6"/>
        <v>26.5</v>
      </c>
      <c r="N71" s="91">
        <f t="shared" si="7"/>
        <v>7950</v>
      </c>
      <c r="O71" s="69">
        <v>10</v>
      </c>
      <c r="P71" s="35">
        <v>10</v>
      </c>
      <c r="Q71" s="35">
        <v>30</v>
      </c>
      <c r="R71" s="35">
        <v>50</v>
      </c>
      <c r="S71" s="35">
        <v>0</v>
      </c>
      <c r="T71" s="69">
        <v>30</v>
      </c>
      <c r="U71" s="35">
        <v>0</v>
      </c>
      <c r="V71" s="35">
        <v>70</v>
      </c>
      <c r="W71" s="35">
        <v>0</v>
      </c>
      <c r="X71" s="76">
        <v>0</v>
      </c>
      <c r="Y71" s="77">
        <v>80</v>
      </c>
      <c r="Z71" s="77">
        <v>0</v>
      </c>
      <c r="AA71" s="78">
        <v>20</v>
      </c>
      <c r="AB71" s="49">
        <v>6</v>
      </c>
      <c r="AC71" s="65" t="s">
        <v>264</v>
      </c>
      <c r="AD71" s="109">
        <v>0</v>
      </c>
      <c r="AE71" s="110">
        <v>447</v>
      </c>
      <c r="AF71" s="110">
        <v>0</v>
      </c>
      <c r="AG71" s="110">
        <v>70</v>
      </c>
      <c r="AH71" s="110">
        <v>516.97</v>
      </c>
      <c r="AI71" s="111">
        <f t="shared" si="8"/>
        <v>6.502767295597485E-2</v>
      </c>
      <c r="AJ71" s="123" t="s">
        <v>424</v>
      </c>
      <c r="AK71" s="124" t="s">
        <v>439</v>
      </c>
      <c r="AL71" s="124" t="s">
        <v>586</v>
      </c>
      <c r="AM71" s="124" t="s">
        <v>391</v>
      </c>
      <c r="AN71" s="124" t="s">
        <v>393</v>
      </c>
    </row>
    <row r="72" spans="1:41" x14ac:dyDescent="0.25">
      <c r="A72" s="2" t="s">
        <v>154</v>
      </c>
      <c r="B72" s="96" t="s">
        <v>262</v>
      </c>
      <c r="C72" s="127" t="s">
        <v>646</v>
      </c>
      <c r="D72" s="128">
        <v>43307</v>
      </c>
      <c r="E72" s="34" t="s">
        <v>410</v>
      </c>
      <c r="F72" s="32" t="s">
        <v>444</v>
      </c>
      <c r="G72" s="32" t="s">
        <v>264</v>
      </c>
      <c r="H72" s="32" t="s">
        <v>269</v>
      </c>
      <c r="I72" s="89">
        <v>300</v>
      </c>
      <c r="J72" s="105">
        <v>34.700000000000003</v>
      </c>
      <c r="K72" s="105">
        <v>43.4</v>
      </c>
      <c r="L72" s="105">
        <v>67.5</v>
      </c>
      <c r="M72" s="92">
        <f t="shared" si="6"/>
        <v>48.533333333333331</v>
      </c>
      <c r="N72" s="91">
        <f t="shared" si="7"/>
        <v>14560</v>
      </c>
      <c r="O72" s="69">
        <v>20</v>
      </c>
      <c r="P72" s="35">
        <v>60</v>
      </c>
      <c r="Q72" s="35">
        <v>20</v>
      </c>
      <c r="R72" s="35">
        <v>0</v>
      </c>
      <c r="S72" s="35">
        <v>0</v>
      </c>
      <c r="T72" s="69">
        <v>30</v>
      </c>
      <c r="U72" s="35">
        <v>0</v>
      </c>
      <c r="V72" s="35">
        <v>70</v>
      </c>
      <c r="W72" s="35">
        <v>0</v>
      </c>
      <c r="X72" s="76">
        <v>0</v>
      </c>
      <c r="Y72" s="77">
        <v>90</v>
      </c>
      <c r="Z72" s="77">
        <v>0</v>
      </c>
      <c r="AA72" s="78">
        <v>10</v>
      </c>
      <c r="AB72" s="49">
        <v>6</v>
      </c>
      <c r="AC72" s="65" t="s">
        <v>264</v>
      </c>
      <c r="AD72" s="109">
        <v>0</v>
      </c>
      <c r="AE72" s="110">
        <v>551</v>
      </c>
      <c r="AF72" s="110">
        <v>0</v>
      </c>
      <c r="AG72" s="110">
        <v>74</v>
      </c>
      <c r="AH72" s="110">
        <v>624.98500000000001</v>
      </c>
      <c r="AI72" s="111">
        <f t="shared" si="8"/>
        <v>4.2924793956043955E-2</v>
      </c>
      <c r="AJ72" s="123" t="s">
        <v>406</v>
      </c>
      <c r="AK72" s="124" t="s">
        <v>439</v>
      </c>
      <c r="AL72" s="124" t="s">
        <v>429</v>
      </c>
      <c r="AM72" s="124" t="s">
        <v>391</v>
      </c>
      <c r="AN72" s="124" t="s">
        <v>393</v>
      </c>
    </row>
    <row r="73" spans="1:41" x14ac:dyDescent="0.25">
      <c r="A73" s="2" t="s">
        <v>154</v>
      </c>
      <c r="B73" s="96" t="s">
        <v>262</v>
      </c>
      <c r="C73" s="127" t="s">
        <v>617</v>
      </c>
      <c r="D73" s="128">
        <v>43419</v>
      </c>
      <c r="E73" s="34"/>
      <c r="F73" s="32" t="s">
        <v>444</v>
      </c>
      <c r="G73" s="32" t="s">
        <v>264</v>
      </c>
      <c r="H73" s="32" t="s">
        <v>265</v>
      </c>
      <c r="I73" s="89">
        <v>300</v>
      </c>
      <c r="J73" s="105">
        <v>39</v>
      </c>
      <c r="K73" s="105">
        <v>29.5</v>
      </c>
      <c r="L73" s="105">
        <v>27</v>
      </c>
      <c r="M73" s="92">
        <f t="shared" si="6"/>
        <v>31.833333333333332</v>
      </c>
      <c r="N73" s="91">
        <f t="shared" si="7"/>
        <v>9550</v>
      </c>
      <c r="O73" s="69">
        <v>40</v>
      </c>
      <c r="P73" s="35">
        <v>50</v>
      </c>
      <c r="Q73" s="35">
        <v>5</v>
      </c>
      <c r="R73" s="35">
        <v>5</v>
      </c>
      <c r="S73" s="35">
        <v>0</v>
      </c>
      <c r="T73" s="69">
        <v>0</v>
      </c>
      <c r="U73" s="35">
        <v>15</v>
      </c>
      <c r="V73" s="35">
        <v>85</v>
      </c>
      <c r="W73" s="35">
        <v>0</v>
      </c>
      <c r="X73" s="76">
        <v>10</v>
      </c>
      <c r="Y73" s="77">
        <v>40</v>
      </c>
      <c r="Z73" s="77">
        <v>0</v>
      </c>
      <c r="AA73" s="78">
        <v>50</v>
      </c>
      <c r="AB73" s="49">
        <v>6</v>
      </c>
      <c r="AC73" s="65" t="s">
        <v>264</v>
      </c>
      <c r="AD73" s="109">
        <v>2.5</v>
      </c>
      <c r="AE73" s="110">
        <v>212</v>
      </c>
      <c r="AF73" s="110">
        <v>50.5</v>
      </c>
      <c r="AG73" s="110">
        <v>7.5</v>
      </c>
      <c r="AH73" s="110">
        <v>272.46249999999998</v>
      </c>
      <c r="AI73" s="111">
        <f t="shared" si="8"/>
        <v>2.8530104712041881E-2</v>
      </c>
      <c r="AJ73" s="123" t="s">
        <v>424</v>
      </c>
      <c r="AK73" s="124" t="s">
        <v>398</v>
      </c>
      <c r="AL73" s="124" t="s">
        <v>274</v>
      </c>
      <c r="AM73" s="124" t="s">
        <v>406</v>
      </c>
      <c r="AN73" s="124" t="s">
        <v>428</v>
      </c>
    </row>
    <row r="74" spans="1:41" x14ac:dyDescent="0.25">
      <c r="A74" s="2" t="s">
        <v>4</v>
      </c>
      <c r="B74" s="96" t="s">
        <v>262</v>
      </c>
      <c r="C74" s="102" t="s">
        <v>399</v>
      </c>
      <c r="D74" s="128">
        <v>43361</v>
      </c>
      <c r="E74" s="34" t="s">
        <v>409</v>
      </c>
      <c r="F74" s="31"/>
      <c r="G74" s="31"/>
      <c r="H74" s="31"/>
      <c r="I74" s="89">
        <v>300</v>
      </c>
      <c r="J74" s="106">
        <v>18</v>
      </c>
      <c r="K74" s="106">
        <v>18</v>
      </c>
      <c r="L74" s="106">
        <v>18</v>
      </c>
      <c r="M74" s="92">
        <f t="shared" si="6"/>
        <v>18</v>
      </c>
      <c r="N74" s="91">
        <f t="shared" si="7"/>
        <v>5400</v>
      </c>
      <c r="O74" s="69">
        <v>30</v>
      </c>
      <c r="P74" s="35">
        <v>20</v>
      </c>
      <c r="Q74" s="35">
        <v>40</v>
      </c>
      <c r="R74" s="35">
        <v>10</v>
      </c>
      <c r="S74" s="35">
        <v>0</v>
      </c>
      <c r="T74" s="69">
        <v>30</v>
      </c>
      <c r="U74" s="35">
        <v>20</v>
      </c>
      <c r="V74" s="35">
        <v>0</v>
      </c>
      <c r="W74" s="35">
        <v>50</v>
      </c>
      <c r="X74" s="76">
        <v>10</v>
      </c>
      <c r="Y74" s="77">
        <v>10</v>
      </c>
      <c r="Z74" s="77">
        <v>0</v>
      </c>
      <c r="AA74" s="78">
        <v>80</v>
      </c>
      <c r="AB74" s="49">
        <v>6</v>
      </c>
      <c r="AC74" s="65" t="s">
        <v>264</v>
      </c>
      <c r="AD74" s="109">
        <v>0</v>
      </c>
      <c r="AE74" s="110">
        <v>0</v>
      </c>
      <c r="AF74" s="110">
        <v>0</v>
      </c>
      <c r="AG74" s="110">
        <v>64</v>
      </c>
      <c r="AH74" s="110">
        <v>64</v>
      </c>
      <c r="AI74" s="111">
        <f t="shared" si="8"/>
        <v>1.1851851851851851E-2</v>
      </c>
      <c r="AJ74" s="123" t="s">
        <v>405</v>
      </c>
      <c r="AK74" s="124" t="s">
        <v>424</v>
      </c>
      <c r="AL74" s="124" t="s">
        <v>274</v>
      </c>
      <c r="AM74" s="124" t="s">
        <v>391</v>
      </c>
      <c r="AN74" s="124" t="s">
        <v>406</v>
      </c>
      <c r="AO74" s="32"/>
    </row>
    <row r="75" spans="1:41" x14ac:dyDescent="0.25">
      <c r="A75" s="2" t="s">
        <v>485</v>
      </c>
      <c r="B75" s="96" t="s">
        <v>262</v>
      </c>
      <c r="C75" s="127" t="s">
        <v>499</v>
      </c>
      <c r="D75" s="128">
        <v>43251</v>
      </c>
      <c r="E75" s="34"/>
      <c r="F75" s="31"/>
      <c r="G75" s="31"/>
      <c r="H75" s="31"/>
      <c r="I75" s="89">
        <v>300</v>
      </c>
      <c r="J75" s="106">
        <v>20</v>
      </c>
      <c r="K75" s="106">
        <v>21</v>
      </c>
      <c r="L75" s="106">
        <v>24</v>
      </c>
      <c r="M75" s="92">
        <f t="shared" si="6"/>
        <v>21.666666666666668</v>
      </c>
      <c r="N75" s="91">
        <f t="shared" si="7"/>
        <v>6500</v>
      </c>
      <c r="O75" s="69">
        <v>85</v>
      </c>
      <c r="P75" s="35">
        <v>1</v>
      </c>
      <c r="Q75" s="35">
        <v>0</v>
      </c>
      <c r="R75" s="35">
        <v>15</v>
      </c>
      <c r="S75" s="35">
        <v>0</v>
      </c>
      <c r="T75" s="69">
        <v>2</v>
      </c>
      <c r="U75" s="35">
        <v>15</v>
      </c>
      <c r="V75" s="35">
        <v>83</v>
      </c>
      <c r="W75" s="35">
        <v>0</v>
      </c>
      <c r="X75" s="76">
        <v>20</v>
      </c>
      <c r="Y75" s="77">
        <v>0</v>
      </c>
      <c r="Z75" s="77">
        <v>30</v>
      </c>
      <c r="AA75" s="78">
        <v>50</v>
      </c>
      <c r="AB75" s="49">
        <v>6</v>
      </c>
      <c r="AC75" s="65" t="s">
        <v>264</v>
      </c>
      <c r="AD75" s="109">
        <v>24</v>
      </c>
      <c r="AE75" s="110">
        <v>0</v>
      </c>
      <c r="AF75" s="110">
        <v>12</v>
      </c>
      <c r="AG75" s="110">
        <v>42</v>
      </c>
      <c r="AH75" s="110">
        <v>78</v>
      </c>
      <c r="AI75" s="111">
        <f t="shared" si="8"/>
        <v>1.2E-2</v>
      </c>
      <c r="AJ75" s="123" t="s">
        <v>424</v>
      </c>
      <c r="AK75" s="124" t="s">
        <v>274</v>
      </c>
      <c r="AL75" s="124" t="s">
        <v>391</v>
      </c>
      <c r="AM75" s="124" t="s">
        <v>398</v>
      </c>
      <c r="AN75" s="124" t="s">
        <v>390</v>
      </c>
    </row>
    <row r="76" spans="1:41" x14ac:dyDescent="0.25">
      <c r="A76" s="2" t="s">
        <v>8</v>
      </c>
      <c r="B76" s="96" t="s">
        <v>262</v>
      </c>
      <c r="C76" s="127" t="s">
        <v>523</v>
      </c>
      <c r="D76" s="128">
        <v>43291</v>
      </c>
      <c r="E76" s="34" t="s">
        <v>436</v>
      </c>
      <c r="F76" s="32" t="s">
        <v>263</v>
      </c>
      <c r="G76" s="32" t="s">
        <v>264</v>
      </c>
      <c r="H76" s="31" t="s">
        <v>269</v>
      </c>
      <c r="I76" s="89">
        <v>300</v>
      </c>
      <c r="J76" s="106">
        <v>28.5</v>
      </c>
      <c r="K76" s="106">
        <v>20.3</v>
      </c>
      <c r="L76" s="106">
        <v>17.100000000000001</v>
      </c>
      <c r="M76" s="92">
        <f t="shared" si="6"/>
        <v>21.966666666666669</v>
      </c>
      <c r="N76" s="91">
        <f t="shared" si="7"/>
        <v>6590.0000000000009</v>
      </c>
      <c r="O76" s="69">
        <v>30</v>
      </c>
      <c r="P76" s="35">
        <v>10</v>
      </c>
      <c r="Q76" s="35">
        <v>0</v>
      </c>
      <c r="R76" s="35">
        <v>60</v>
      </c>
      <c r="S76" s="35">
        <v>0</v>
      </c>
      <c r="T76" s="69">
        <v>10</v>
      </c>
      <c r="U76" s="35">
        <v>0</v>
      </c>
      <c r="V76" s="35">
        <v>90</v>
      </c>
      <c r="W76" s="35">
        <v>0</v>
      </c>
      <c r="X76" s="76">
        <v>30</v>
      </c>
      <c r="Y76" s="77">
        <v>0</v>
      </c>
      <c r="Z76" s="77">
        <v>60</v>
      </c>
      <c r="AA76" s="78">
        <v>10</v>
      </c>
      <c r="AB76" s="49">
        <v>7</v>
      </c>
      <c r="AC76" s="65" t="s">
        <v>267</v>
      </c>
      <c r="AD76" s="109">
        <v>25</v>
      </c>
      <c r="AE76" s="110">
        <v>0</v>
      </c>
      <c r="AF76" s="110">
        <v>74.805199999999999</v>
      </c>
      <c r="AG76" s="110">
        <v>30</v>
      </c>
      <c r="AH76" s="110">
        <v>129.80520000000001</v>
      </c>
      <c r="AI76" s="111">
        <f t="shared" si="8"/>
        <v>1.9697298937784522E-2</v>
      </c>
      <c r="AJ76" s="123" t="s">
        <v>439</v>
      </c>
      <c r="AK76" s="124" t="s">
        <v>406</v>
      </c>
      <c r="AL76" s="124" t="s">
        <v>498</v>
      </c>
      <c r="AM76" s="124" t="s">
        <v>426</v>
      </c>
      <c r="AN76" s="124" t="s">
        <v>505</v>
      </c>
    </row>
    <row r="77" spans="1:41" x14ac:dyDescent="0.25">
      <c r="A77" s="2" t="s">
        <v>42</v>
      </c>
      <c r="B77" s="96" t="s">
        <v>262</v>
      </c>
      <c r="C77" s="127" t="s">
        <v>572</v>
      </c>
      <c r="D77" s="128">
        <v>43326</v>
      </c>
      <c r="E77" s="34" t="s">
        <v>262</v>
      </c>
      <c r="F77" s="32" t="s">
        <v>262</v>
      </c>
      <c r="G77" s="32" t="s">
        <v>268</v>
      </c>
      <c r="H77" s="32" t="s">
        <v>269</v>
      </c>
      <c r="I77" s="89">
        <v>300</v>
      </c>
      <c r="J77" s="106">
        <v>46</v>
      </c>
      <c r="K77" s="106">
        <v>80</v>
      </c>
      <c r="L77" s="106">
        <v>52</v>
      </c>
      <c r="M77" s="92">
        <f t="shared" si="6"/>
        <v>59.333333333333336</v>
      </c>
      <c r="N77" s="91">
        <f t="shared" si="7"/>
        <v>17800</v>
      </c>
      <c r="O77" s="69">
        <v>30</v>
      </c>
      <c r="P77" s="35">
        <v>20</v>
      </c>
      <c r="Q77" s="35">
        <v>5</v>
      </c>
      <c r="R77" s="35">
        <v>45</v>
      </c>
      <c r="S77" s="35">
        <v>0</v>
      </c>
      <c r="T77" s="69">
        <v>0</v>
      </c>
      <c r="U77" s="35">
        <v>0</v>
      </c>
      <c r="V77" s="35">
        <v>0</v>
      </c>
      <c r="W77" s="35">
        <v>100</v>
      </c>
      <c r="X77" s="76">
        <v>70</v>
      </c>
      <c r="Y77" s="77">
        <v>20</v>
      </c>
      <c r="Z77" s="77">
        <v>0</v>
      </c>
      <c r="AA77" s="78">
        <v>10</v>
      </c>
      <c r="AB77" s="49">
        <v>7</v>
      </c>
      <c r="AC77" s="65" t="s">
        <v>267</v>
      </c>
      <c r="AD77" s="109">
        <v>35</v>
      </c>
      <c r="AE77" s="110">
        <v>24.961040000000001</v>
      </c>
      <c r="AF77" s="110">
        <v>37.4026</v>
      </c>
      <c r="AG77" s="110">
        <v>10</v>
      </c>
      <c r="AH77" s="110">
        <v>107.36364</v>
      </c>
      <c r="AI77" s="111">
        <f t="shared" si="8"/>
        <v>6.031665168539326E-3</v>
      </c>
      <c r="AJ77" s="123" t="s">
        <v>424</v>
      </c>
      <c r="AK77" s="124" t="s">
        <v>274</v>
      </c>
      <c r="AL77" s="124" t="s">
        <v>406</v>
      </c>
      <c r="AM77" s="124" t="s">
        <v>429</v>
      </c>
      <c r="AN77" s="124" t="s">
        <v>393</v>
      </c>
    </row>
    <row r="78" spans="1:41" x14ac:dyDescent="0.25">
      <c r="A78" s="2" t="s">
        <v>42</v>
      </c>
      <c r="B78" s="96" t="s">
        <v>262</v>
      </c>
      <c r="C78" s="127" t="s">
        <v>580</v>
      </c>
      <c r="D78" s="128">
        <v>43334</v>
      </c>
      <c r="E78" s="34" t="s">
        <v>436</v>
      </c>
      <c r="F78" s="32" t="s">
        <v>263</v>
      </c>
      <c r="G78" s="32" t="s">
        <v>270</v>
      </c>
      <c r="H78" s="32" t="s">
        <v>269</v>
      </c>
      <c r="I78" s="89">
        <v>300</v>
      </c>
      <c r="J78" s="106">
        <v>45</v>
      </c>
      <c r="K78" s="106">
        <v>54</v>
      </c>
      <c r="L78" s="106">
        <v>50</v>
      </c>
      <c r="M78" s="92">
        <f t="shared" si="6"/>
        <v>49.666666666666664</v>
      </c>
      <c r="N78" s="91">
        <f t="shared" si="7"/>
        <v>14900</v>
      </c>
      <c r="O78" s="69">
        <v>20</v>
      </c>
      <c r="P78" s="35">
        <v>25</v>
      </c>
      <c r="Q78" s="35">
        <v>10</v>
      </c>
      <c r="R78" s="35">
        <v>10</v>
      </c>
      <c r="S78" s="35">
        <v>35</v>
      </c>
      <c r="T78" s="69">
        <v>15</v>
      </c>
      <c r="U78" s="35">
        <v>10</v>
      </c>
      <c r="V78" s="35">
        <v>75</v>
      </c>
      <c r="W78" s="35">
        <v>0</v>
      </c>
      <c r="X78" s="76">
        <v>5</v>
      </c>
      <c r="Y78" s="77">
        <v>1</v>
      </c>
      <c r="Z78" s="77">
        <v>5</v>
      </c>
      <c r="AA78" s="78">
        <v>0</v>
      </c>
      <c r="AB78" s="49">
        <v>7</v>
      </c>
      <c r="AC78" s="65" t="s">
        <v>267</v>
      </c>
      <c r="AD78" s="109">
        <v>25</v>
      </c>
      <c r="AE78" s="110">
        <v>5</v>
      </c>
      <c r="AF78" s="110">
        <v>0</v>
      </c>
      <c r="AG78" s="110">
        <v>10</v>
      </c>
      <c r="AH78" s="110">
        <v>40</v>
      </c>
      <c r="AI78" s="111">
        <f t="shared" si="8"/>
        <v>2.6845637583892616E-3</v>
      </c>
      <c r="AJ78" s="123" t="s">
        <v>424</v>
      </c>
      <c r="AK78" s="124" t="s">
        <v>439</v>
      </c>
      <c r="AL78" s="124" t="s">
        <v>274</v>
      </c>
      <c r="AM78" s="124" t="s">
        <v>429</v>
      </c>
      <c r="AN78" s="124" t="s">
        <v>393</v>
      </c>
    </row>
    <row r="79" spans="1:41" x14ac:dyDescent="0.25">
      <c r="A79" s="2" t="s">
        <v>154</v>
      </c>
      <c r="B79" s="96" t="s">
        <v>262</v>
      </c>
      <c r="C79" s="127" t="s">
        <v>643</v>
      </c>
      <c r="D79" s="128">
        <v>43343</v>
      </c>
      <c r="E79" s="34" t="s">
        <v>436</v>
      </c>
      <c r="F79" s="32" t="s">
        <v>444</v>
      </c>
      <c r="G79" s="32" t="s">
        <v>268</v>
      </c>
      <c r="H79" s="32" t="s">
        <v>265</v>
      </c>
      <c r="I79" s="89">
        <v>300</v>
      </c>
      <c r="J79" s="93">
        <v>62</v>
      </c>
      <c r="K79" s="105">
        <v>62.9</v>
      </c>
      <c r="L79" s="105">
        <v>58.9</v>
      </c>
      <c r="M79" s="92">
        <f t="shared" si="6"/>
        <v>61.266666666666673</v>
      </c>
      <c r="N79" s="91">
        <f t="shared" si="7"/>
        <v>18380.000000000004</v>
      </c>
      <c r="O79" s="69">
        <v>0</v>
      </c>
      <c r="P79" s="35">
        <v>40</v>
      </c>
      <c r="Q79" s="35">
        <v>10</v>
      </c>
      <c r="R79" s="35">
        <v>50</v>
      </c>
      <c r="S79" s="35">
        <v>0</v>
      </c>
      <c r="T79" s="69">
        <v>10</v>
      </c>
      <c r="U79" s="35">
        <v>30</v>
      </c>
      <c r="V79" s="35">
        <v>60</v>
      </c>
      <c r="W79" s="35">
        <v>0</v>
      </c>
      <c r="X79" s="76">
        <v>0</v>
      </c>
      <c r="Y79" s="77">
        <v>90</v>
      </c>
      <c r="Z79" s="77">
        <v>0</v>
      </c>
      <c r="AA79" s="78">
        <v>10</v>
      </c>
      <c r="AB79" s="49">
        <v>7</v>
      </c>
      <c r="AC79" s="65" t="s">
        <v>267</v>
      </c>
      <c r="AD79" s="109">
        <v>0</v>
      </c>
      <c r="AE79" s="110">
        <v>638</v>
      </c>
      <c r="AF79" s="110">
        <v>0</v>
      </c>
      <c r="AG79" s="110">
        <v>20</v>
      </c>
      <c r="AH79" s="110">
        <v>657.95499999999993</v>
      </c>
      <c r="AI79" s="111">
        <f t="shared" si="8"/>
        <v>3.5797334058759511E-2</v>
      </c>
      <c r="AJ79" s="123" t="s">
        <v>424</v>
      </c>
      <c r="AK79" s="124" t="s">
        <v>439</v>
      </c>
      <c r="AL79" s="124" t="s">
        <v>274</v>
      </c>
      <c r="AM79" s="124" t="s">
        <v>406</v>
      </c>
      <c r="AN79" s="124" t="s">
        <v>393</v>
      </c>
    </row>
    <row r="80" spans="1:41" x14ac:dyDescent="0.25">
      <c r="A80" s="2" t="s">
        <v>154</v>
      </c>
      <c r="B80" s="96" t="s">
        <v>262</v>
      </c>
      <c r="C80" s="127" t="s">
        <v>613</v>
      </c>
      <c r="D80" s="128">
        <v>43308</v>
      </c>
      <c r="E80" s="34" t="s">
        <v>482</v>
      </c>
      <c r="F80" s="32" t="s">
        <v>263</v>
      </c>
      <c r="G80" s="32" t="s">
        <v>264</v>
      </c>
      <c r="H80" s="32" t="s">
        <v>269</v>
      </c>
      <c r="I80" s="89">
        <v>300</v>
      </c>
      <c r="J80" s="106">
        <v>67</v>
      </c>
      <c r="K80" s="106">
        <v>66</v>
      </c>
      <c r="L80" s="93"/>
      <c r="M80" s="92">
        <f>(J80+K80)/2</f>
        <v>66.5</v>
      </c>
      <c r="N80" s="91">
        <f t="shared" si="7"/>
        <v>19950</v>
      </c>
      <c r="O80" s="69">
        <v>10</v>
      </c>
      <c r="P80" s="35">
        <v>50</v>
      </c>
      <c r="Q80" s="35">
        <v>30</v>
      </c>
      <c r="R80" s="35">
        <v>10</v>
      </c>
      <c r="S80" s="35">
        <v>0</v>
      </c>
      <c r="T80" s="69">
        <v>40</v>
      </c>
      <c r="U80" s="35">
        <v>0</v>
      </c>
      <c r="V80" s="35">
        <v>60</v>
      </c>
      <c r="W80" s="35">
        <v>0</v>
      </c>
      <c r="X80" s="76">
        <v>10</v>
      </c>
      <c r="Y80" s="77">
        <v>90</v>
      </c>
      <c r="Z80" s="77">
        <v>0</v>
      </c>
      <c r="AA80" s="78">
        <v>0</v>
      </c>
      <c r="AB80" s="49">
        <v>7</v>
      </c>
      <c r="AC80" s="65" t="s">
        <v>267</v>
      </c>
      <c r="AD80" s="109">
        <v>5</v>
      </c>
      <c r="AE80" s="110">
        <v>474</v>
      </c>
      <c r="AF80" s="110">
        <v>0</v>
      </c>
      <c r="AG80" s="110">
        <v>0</v>
      </c>
      <c r="AH80" s="110">
        <v>276.97000000000003</v>
      </c>
      <c r="AI80" s="111">
        <f t="shared" si="8"/>
        <v>1.3883208020050128E-2</v>
      </c>
      <c r="AJ80" s="123" t="s">
        <v>424</v>
      </c>
      <c r="AK80" s="124" t="s">
        <v>398</v>
      </c>
      <c r="AL80" s="124" t="s">
        <v>406</v>
      </c>
      <c r="AM80" s="124" t="s">
        <v>274</v>
      </c>
      <c r="AN80" s="124" t="s">
        <v>393</v>
      </c>
    </row>
    <row r="81" spans="1:40" x14ac:dyDescent="0.25">
      <c r="A81" s="2" t="s">
        <v>4</v>
      </c>
      <c r="B81" s="96" t="s">
        <v>262</v>
      </c>
      <c r="C81" s="129" t="s">
        <v>657</v>
      </c>
      <c r="D81" s="128">
        <v>43397</v>
      </c>
      <c r="E81" s="34" t="s">
        <v>410</v>
      </c>
      <c r="F81" s="32" t="s">
        <v>263</v>
      </c>
      <c r="G81" s="32" t="s">
        <v>264</v>
      </c>
      <c r="H81" s="32" t="s">
        <v>269</v>
      </c>
      <c r="I81" s="89">
        <v>300</v>
      </c>
      <c r="J81" s="106">
        <v>35</v>
      </c>
      <c r="K81" s="106">
        <v>36</v>
      </c>
      <c r="L81" s="106">
        <v>22.5</v>
      </c>
      <c r="M81" s="92">
        <f t="shared" ref="M81:M102" si="9">(J81+K81+L81)/3</f>
        <v>31.166666666666668</v>
      </c>
      <c r="N81" s="91">
        <f t="shared" si="7"/>
        <v>9350</v>
      </c>
      <c r="O81" s="69">
        <v>10</v>
      </c>
      <c r="P81" s="35">
        <v>50</v>
      </c>
      <c r="Q81" s="35">
        <v>25</v>
      </c>
      <c r="R81" s="35">
        <v>15</v>
      </c>
      <c r="S81" s="35">
        <v>0</v>
      </c>
      <c r="T81" s="69">
        <v>90</v>
      </c>
      <c r="U81" s="35">
        <v>10</v>
      </c>
      <c r="V81" s="35">
        <v>0</v>
      </c>
      <c r="W81" s="35">
        <v>0</v>
      </c>
      <c r="X81" s="76">
        <v>5</v>
      </c>
      <c r="Y81" s="77">
        <v>45</v>
      </c>
      <c r="Z81" s="77">
        <v>45</v>
      </c>
      <c r="AA81" s="78">
        <v>5</v>
      </c>
      <c r="AB81" s="49">
        <v>7</v>
      </c>
      <c r="AC81" s="65" t="s">
        <v>267</v>
      </c>
      <c r="AD81" s="109">
        <v>0</v>
      </c>
      <c r="AE81" s="110">
        <v>1413.81828</v>
      </c>
      <c r="AF81" s="110">
        <v>230.62520280000001</v>
      </c>
      <c r="AG81" s="110">
        <v>0</v>
      </c>
      <c r="AH81" s="110">
        <v>1644.4129</v>
      </c>
      <c r="AI81" s="111">
        <f t="shared" si="8"/>
        <v>0.17587303743315508</v>
      </c>
      <c r="AJ81" s="123" t="s">
        <v>424</v>
      </c>
      <c r="AK81" s="124" t="s">
        <v>425</v>
      </c>
      <c r="AL81" s="124" t="s">
        <v>426</v>
      </c>
      <c r="AM81" s="124" t="s">
        <v>427</v>
      </c>
      <c r="AN81" s="124" t="s">
        <v>428</v>
      </c>
    </row>
    <row r="82" spans="1:40" x14ac:dyDescent="0.25">
      <c r="A82" s="2" t="s">
        <v>4</v>
      </c>
      <c r="B82" s="96" t="s">
        <v>262</v>
      </c>
      <c r="C82" s="102" t="s">
        <v>434</v>
      </c>
      <c r="D82" s="128">
        <v>43357</v>
      </c>
      <c r="E82" s="34" t="s">
        <v>436</v>
      </c>
      <c r="F82" s="32" t="s">
        <v>263</v>
      </c>
      <c r="G82" s="32" t="s">
        <v>268</v>
      </c>
      <c r="H82" s="32" t="s">
        <v>265</v>
      </c>
      <c r="I82" s="89">
        <v>300</v>
      </c>
      <c r="J82" s="106">
        <v>102</v>
      </c>
      <c r="K82" s="106">
        <v>85</v>
      </c>
      <c r="L82" s="106">
        <v>106</v>
      </c>
      <c r="M82" s="92">
        <f t="shared" si="9"/>
        <v>97.666666666666671</v>
      </c>
      <c r="N82" s="91">
        <f t="shared" si="7"/>
        <v>29300</v>
      </c>
      <c r="O82" s="69">
        <v>20</v>
      </c>
      <c r="P82" s="35">
        <v>30</v>
      </c>
      <c r="Q82" s="35">
        <v>0</v>
      </c>
      <c r="R82" s="35">
        <v>40</v>
      </c>
      <c r="S82" s="35">
        <v>10</v>
      </c>
      <c r="T82" s="69">
        <v>0</v>
      </c>
      <c r="U82" s="35">
        <v>0</v>
      </c>
      <c r="V82" s="35">
        <v>100</v>
      </c>
      <c r="W82" s="35">
        <v>0</v>
      </c>
      <c r="X82" s="76">
        <v>15</v>
      </c>
      <c r="Y82" s="77">
        <v>5</v>
      </c>
      <c r="Z82" s="77">
        <v>0</v>
      </c>
      <c r="AA82" s="78">
        <v>80</v>
      </c>
      <c r="AB82" s="49">
        <v>7</v>
      </c>
      <c r="AC82" s="65" t="s">
        <v>267</v>
      </c>
      <c r="AD82" s="109">
        <v>3</v>
      </c>
      <c r="AE82" s="110">
        <v>0</v>
      </c>
      <c r="AF82" s="110">
        <v>22.441560000000003</v>
      </c>
      <c r="AG82" s="110">
        <v>49</v>
      </c>
      <c r="AH82" s="110">
        <v>74.44156000000001</v>
      </c>
      <c r="AI82" s="111">
        <f t="shared" si="8"/>
        <v>2.5406675767918091E-3</v>
      </c>
      <c r="AJ82" s="123" t="s">
        <v>391</v>
      </c>
      <c r="AK82" s="124" t="s">
        <v>393</v>
      </c>
      <c r="AL82" s="124" t="s">
        <v>392</v>
      </c>
      <c r="AM82" s="124" t="s">
        <v>274</v>
      </c>
      <c r="AN82" s="124" t="s">
        <v>398</v>
      </c>
    </row>
    <row r="83" spans="1:40" x14ac:dyDescent="0.25">
      <c r="A83" s="2" t="s">
        <v>4</v>
      </c>
      <c r="B83" s="96" t="s">
        <v>262</v>
      </c>
      <c r="C83" s="127" t="s">
        <v>445</v>
      </c>
      <c r="D83" s="128">
        <v>43350</v>
      </c>
      <c r="E83" s="34"/>
      <c r="F83" s="32" t="s">
        <v>444</v>
      </c>
      <c r="G83" s="32" t="s">
        <v>268</v>
      </c>
      <c r="H83" s="32" t="s">
        <v>265</v>
      </c>
      <c r="I83" s="89">
        <v>300</v>
      </c>
      <c r="J83" s="106">
        <v>150</v>
      </c>
      <c r="K83" s="106">
        <v>150</v>
      </c>
      <c r="L83" s="106">
        <v>150</v>
      </c>
      <c r="M83" s="92">
        <f t="shared" si="9"/>
        <v>150</v>
      </c>
      <c r="N83" s="91">
        <f t="shared" si="7"/>
        <v>45000</v>
      </c>
      <c r="O83" s="69">
        <v>65</v>
      </c>
      <c r="P83" s="35">
        <v>20</v>
      </c>
      <c r="Q83" s="35">
        <v>5</v>
      </c>
      <c r="R83" s="35">
        <v>10</v>
      </c>
      <c r="S83" s="35">
        <v>0</v>
      </c>
      <c r="T83" s="69">
        <v>0</v>
      </c>
      <c r="U83" s="35">
        <v>0</v>
      </c>
      <c r="V83" s="35">
        <v>100</v>
      </c>
      <c r="W83" s="35">
        <v>0</v>
      </c>
      <c r="X83" s="76">
        <v>10</v>
      </c>
      <c r="Y83" s="77">
        <v>0</v>
      </c>
      <c r="Z83" s="77">
        <v>0</v>
      </c>
      <c r="AA83" s="78">
        <v>90</v>
      </c>
      <c r="AB83" s="49">
        <v>7</v>
      </c>
      <c r="AC83" s="65" t="s">
        <v>267</v>
      </c>
      <c r="AD83" s="109">
        <v>5</v>
      </c>
      <c r="AE83" s="110">
        <v>0</v>
      </c>
      <c r="AF83" s="110">
        <v>0</v>
      </c>
      <c r="AG83" s="110">
        <v>15</v>
      </c>
      <c r="AH83" s="110">
        <v>20</v>
      </c>
      <c r="AI83" s="111">
        <f t="shared" si="8"/>
        <v>4.4444444444444447E-4</v>
      </c>
      <c r="AJ83" s="123" t="s">
        <v>390</v>
      </c>
      <c r="AK83" s="124" t="s">
        <v>424</v>
      </c>
      <c r="AL83" s="124" t="s">
        <v>429</v>
      </c>
      <c r="AM83" s="124" t="s">
        <v>391</v>
      </c>
      <c r="AN83" s="124" t="s">
        <v>393</v>
      </c>
    </row>
    <row r="84" spans="1:40" x14ac:dyDescent="0.25">
      <c r="A84" s="2" t="s">
        <v>42</v>
      </c>
      <c r="B84" s="96" t="s">
        <v>262</v>
      </c>
      <c r="C84" s="127" t="s">
        <v>570</v>
      </c>
      <c r="D84" s="128">
        <v>43293</v>
      </c>
      <c r="E84" s="34" t="s">
        <v>436</v>
      </c>
      <c r="F84" s="32" t="s">
        <v>263</v>
      </c>
      <c r="G84" s="32" t="s">
        <v>264</v>
      </c>
      <c r="H84" s="32" t="s">
        <v>265</v>
      </c>
      <c r="I84" s="89">
        <v>300</v>
      </c>
      <c r="J84" s="106">
        <v>55</v>
      </c>
      <c r="K84" s="106">
        <v>55</v>
      </c>
      <c r="L84" s="106">
        <v>56</v>
      </c>
      <c r="M84" s="92">
        <f t="shared" si="9"/>
        <v>55.333333333333336</v>
      </c>
      <c r="N84" s="91">
        <f t="shared" si="7"/>
        <v>16600</v>
      </c>
      <c r="O84" s="69">
        <v>75</v>
      </c>
      <c r="P84" s="35">
        <v>15</v>
      </c>
      <c r="Q84" s="35">
        <v>0</v>
      </c>
      <c r="R84" s="35">
        <v>5</v>
      </c>
      <c r="S84" s="35">
        <v>5</v>
      </c>
      <c r="T84" s="69">
        <v>10</v>
      </c>
      <c r="U84" s="35">
        <v>60</v>
      </c>
      <c r="V84" s="35">
        <v>30</v>
      </c>
      <c r="W84" s="35">
        <v>0</v>
      </c>
      <c r="X84" s="76">
        <v>50</v>
      </c>
      <c r="Y84" s="77">
        <v>0</v>
      </c>
      <c r="Z84" s="77">
        <v>30</v>
      </c>
      <c r="AA84" s="78">
        <v>20</v>
      </c>
      <c r="AB84" s="49">
        <v>8</v>
      </c>
      <c r="AC84" s="65" t="s">
        <v>267</v>
      </c>
      <c r="AD84" s="109">
        <v>15</v>
      </c>
      <c r="AE84" s="110">
        <v>0</v>
      </c>
      <c r="AF84" s="110">
        <v>44.961039999999997</v>
      </c>
      <c r="AG84" s="110">
        <v>15</v>
      </c>
      <c r="AH84" s="110">
        <v>74.961039999999997</v>
      </c>
      <c r="AI84" s="111">
        <f t="shared" si="8"/>
        <v>4.5157253012048188E-3</v>
      </c>
      <c r="AJ84" s="123" t="s">
        <v>424</v>
      </c>
      <c r="AK84" s="124" t="s">
        <v>398</v>
      </c>
      <c r="AL84" s="124" t="s">
        <v>274</v>
      </c>
      <c r="AM84" s="124" t="s">
        <v>429</v>
      </c>
      <c r="AN84" s="124" t="s">
        <v>571</v>
      </c>
    </row>
    <row r="85" spans="1:40" x14ac:dyDescent="0.25">
      <c r="A85" s="2" t="s">
        <v>154</v>
      </c>
      <c r="B85" s="96" t="s">
        <v>262</v>
      </c>
      <c r="C85" s="131" t="s">
        <v>654</v>
      </c>
      <c r="D85" s="128">
        <v>43358</v>
      </c>
      <c r="E85" s="34" t="s">
        <v>436</v>
      </c>
      <c r="F85" s="32" t="s">
        <v>263</v>
      </c>
      <c r="G85" s="32" t="s">
        <v>264</v>
      </c>
      <c r="H85" s="32" t="s">
        <v>265</v>
      </c>
      <c r="I85" s="89">
        <v>300</v>
      </c>
      <c r="J85" s="106">
        <v>18</v>
      </c>
      <c r="K85" s="106">
        <v>10</v>
      </c>
      <c r="L85" s="106">
        <v>18</v>
      </c>
      <c r="M85" s="92">
        <f t="shared" si="9"/>
        <v>15.333333333333334</v>
      </c>
      <c r="N85" s="91">
        <f t="shared" si="7"/>
        <v>4600</v>
      </c>
      <c r="O85" s="69">
        <v>75</v>
      </c>
      <c r="P85" s="35">
        <v>25</v>
      </c>
      <c r="Q85" s="35">
        <v>0</v>
      </c>
      <c r="R85" s="35">
        <v>0</v>
      </c>
      <c r="S85" s="35">
        <v>0</v>
      </c>
      <c r="T85" s="69">
        <v>0</v>
      </c>
      <c r="U85" s="35">
        <v>25</v>
      </c>
      <c r="V85" s="35">
        <v>75</v>
      </c>
      <c r="W85" s="35">
        <v>0</v>
      </c>
      <c r="X85" s="76">
        <v>100</v>
      </c>
      <c r="Y85" s="77">
        <v>0</v>
      </c>
      <c r="Z85" s="77">
        <v>0</v>
      </c>
      <c r="AA85" s="78">
        <v>0</v>
      </c>
      <c r="AB85" s="49">
        <v>8</v>
      </c>
      <c r="AC85" s="65" t="s">
        <v>267</v>
      </c>
      <c r="AD85" s="109">
        <v>320</v>
      </c>
      <c r="AE85" s="110">
        <v>160</v>
      </c>
      <c r="AF85" s="110">
        <v>160</v>
      </c>
      <c r="AG85" s="110">
        <v>0</v>
      </c>
      <c r="AH85" s="110">
        <v>640</v>
      </c>
      <c r="AI85" s="111">
        <f t="shared" si="8"/>
        <v>0.1391304347826087</v>
      </c>
      <c r="AJ85" s="123" t="s">
        <v>424</v>
      </c>
      <c r="AK85" s="124" t="s">
        <v>516</v>
      </c>
      <c r="AL85" s="124" t="s">
        <v>390</v>
      </c>
      <c r="AM85" s="124" t="s">
        <v>616</v>
      </c>
      <c r="AN85" s="124" t="s">
        <v>392</v>
      </c>
    </row>
    <row r="86" spans="1:40" x14ac:dyDescent="0.25">
      <c r="A86" s="2" t="s">
        <v>154</v>
      </c>
      <c r="B86" s="96" t="s">
        <v>262</v>
      </c>
      <c r="C86" s="127" t="s">
        <v>642</v>
      </c>
      <c r="D86" s="128">
        <v>43257</v>
      </c>
      <c r="E86" s="34" t="s">
        <v>482</v>
      </c>
      <c r="F86" s="32" t="s">
        <v>444</v>
      </c>
      <c r="G86" s="32" t="s">
        <v>264</v>
      </c>
      <c r="H86" s="32" t="s">
        <v>269</v>
      </c>
      <c r="I86" s="89">
        <v>300</v>
      </c>
      <c r="J86" s="105">
        <v>39.299999999999997</v>
      </c>
      <c r="K86" s="105">
        <v>38.9</v>
      </c>
      <c r="L86" s="105">
        <v>34.6</v>
      </c>
      <c r="M86" s="92">
        <f t="shared" si="9"/>
        <v>37.599999999999994</v>
      </c>
      <c r="N86" s="91">
        <f t="shared" si="7"/>
        <v>11279.999999999998</v>
      </c>
      <c r="O86" s="69">
        <v>0</v>
      </c>
      <c r="P86" s="35">
        <v>80</v>
      </c>
      <c r="Q86" s="35">
        <v>10</v>
      </c>
      <c r="R86" s="35">
        <v>10</v>
      </c>
      <c r="S86" s="35">
        <v>0</v>
      </c>
      <c r="T86" s="69">
        <v>10</v>
      </c>
      <c r="U86" s="35">
        <v>0</v>
      </c>
      <c r="V86" s="35">
        <v>90</v>
      </c>
      <c r="W86" s="35">
        <v>0</v>
      </c>
      <c r="X86" s="76">
        <v>0</v>
      </c>
      <c r="Y86" s="77">
        <v>90</v>
      </c>
      <c r="Z86" s="77">
        <v>0</v>
      </c>
      <c r="AA86" s="78">
        <v>10</v>
      </c>
      <c r="AB86" s="49">
        <v>8</v>
      </c>
      <c r="AC86" s="65" t="s">
        <v>267</v>
      </c>
      <c r="AD86" s="109">
        <v>0</v>
      </c>
      <c r="AE86" s="110">
        <v>420</v>
      </c>
      <c r="AF86" s="110">
        <v>0</v>
      </c>
      <c r="AG86" s="110">
        <v>10</v>
      </c>
      <c r="AH86" s="110">
        <v>430</v>
      </c>
      <c r="AI86" s="111">
        <f t="shared" si="8"/>
        <v>3.8120567375886531E-2</v>
      </c>
      <c r="AJ86" s="123" t="s">
        <v>424</v>
      </c>
      <c r="AK86" s="124" t="s">
        <v>439</v>
      </c>
      <c r="AL86" s="124" t="s">
        <v>406</v>
      </c>
      <c r="AM86" s="124" t="s">
        <v>274</v>
      </c>
      <c r="AN86" s="124" t="s">
        <v>393</v>
      </c>
    </row>
    <row r="87" spans="1:40" x14ac:dyDescent="0.25">
      <c r="A87" s="2" t="s">
        <v>154</v>
      </c>
      <c r="B87" s="96" t="s">
        <v>262</v>
      </c>
      <c r="C87" s="127" t="s">
        <v>650</v>
      </c>
      <c r="D87" s="130">
        <v>43281</v>
      </c>
      <c r="E87" s="34" t="s">
        <v>410</v>
      </c>
      <c r="F87" s="32" t="s">
        <v>444</v>
      </c>
      <c r="G87" s="32" t="s">
        <v>264</v>
      </c>
      <c r="H87" s="32" t="s">
        <v>269</v>
      </c>
      <c r="I87" s="89">
        <v>300</v>
      </c>
      <c r="J87" s="105">
        <v>28.9</v>
      </c>
      <c r="K87" s="105">
        <v>60.4</v>
      </c>
      <c r="L87" s="105">
        <v>39.4</v>
      </c>
      <c r="M87" s="92">
        <f t="shared" si="9"/>
        <v>42.9</v>
      </c>
      <c r="N87" s="91">
        <f t="shared" si="7"/>
        <v>12870</v>
      </c>
      <c r="O87" s="69">
        <v>20</v>
      </c>
      <c r="P87" s="35">
        <v>60</v>
      </c>
      <c r="Q87" s="35">
        <v>0</v>
      </c>
      <c r="R87" s="35">
        <v>20</v>
      </c>
      <c r="S87" s="35">
        <v>0</v>
      </c>
      <c r="T87" s="69">
        <v>0</v>
      </c>
      <c r="U87" s="35">
        <v>20</v>
      </c>
      <c r="V87" s="35">
        <v>70</v>
      </c>
      <c r="W87" s="35">
        <v>10</v>
      </c>
      <c r="X87" s="76">
        <v>0</v>
      </c>
      <c r="Y87" s="77">
        <v>100</v>
      </c>
      <c r="Z87" s="77">
        <v>0</v>
      </c>
      <c r="AA87" s="78">
        <v>0</v>
      </c>
      <c r="AB87" s="49">
        <v>8</v>
      </c>
      <c r="AC87" s="65" t="s">
        <v>267</v>
      </c>
      <c r="AD87" s="109">
        <v>0</v>
      </c>
      <c r="AE87" s="110">
        <v>938</v>
      </c>
      <c r="AF87" s="110">
        <v>0</v>
      </c>
      <c r="AG87" s="110">
        <v>42.5</v>
      </c>
      <c r="AH87" s="110">
        <v>980.45499999999993</v>
      </c>
      <c r="AI87" s="111">
        <f t="shared" si="8"/>
        <v>7.6181429681429672E-2</v>
      </c>
      <c r="AJ87" s="123" t="s">
        <v>274</v>
      </c>
      <c r="AK87" s="124" t="s">
        <v>406</v>
      </c>
      <c r="AL87" s="124" t="s">
        <v>429</v>
      </c>
      <c r="AM87" s="124" t="s">
        <v>392</v>
      </c>
      <c r="AN87" s="124" t="s">
        <v>393</v>
      </c>
    </row>
    <row r="88" spans="1:40" x14ac:dyDescent="0.25">
      <c r="A88" s="2" t="s">
        <v>8</v>
      </c>
      <c r="B88" s="96" t="s">
        <v>262</v>
      </c>
      <c r="C88" s="127" t="s">
        <v>530</v>
      </c>
      <c r="D88" s="128">
        <v>43291</v>
      </c>
      <c r="E88" s="34" t="s">
        <v>513</v>
      </c>
      <c r="F88" s="32" t="s">
        <v>444</v>
      </c>
      <c r="G88" s="32" t="s">
        <v>268</v>
      </c>
      <c r="H88" s="31" t="s">
        <v>269</v>
      </c>
      <c r="I88" s="89">
        <v>300</v>
      </c>
      <c r="J88" s="106">
        <v>40.200000000000003</v>
      </c>
      <c r="K88" s="106">
        <v>39.4</v>
      </c>
      <c r="L88" s="106">
        <v>39</v>
      </c>
      <c r="M88" s="92">
        <f t="shared" si="9"/>
        <v>39.533333333333331</v>
      </c>
      <c r="N88" s="91">
        <f t="shared" si="7"/>
        <v>11860</v>
      </c>
      <c r="O88" s="69">
        <v>15</v>
      </c>
      <c r="P88" s="35">
        <v>35</v>
      </c>
      <c r="Q88" s="35">
        <v>0</v>
      </c>
      <c r="R88" s="35">
        <v>50</v>
      </c>
      <c r="S88" s="35">
        <v>0</v>
      </c>
      <c r="T88" s="69">
        <v>0</v>
      </c>
      <c r="U88" s="35">
        <v>0</v>
      </c>
      <c r="V88" s="35">
        <v>100</v>
      </c>
      <c r="W88" s="35">
        <v>0</v>
      </c>
      <c r="X88" s="76">
        <v>70</v>
      </c>
      <c r="Y88" s="77">
        <v>0</v>
      </c>
      <c r="Z88" s="77">
        <v>30</v>
      </c>
      <c r="AA88" s="78">
        <v>0</v>
      </c>
      <c r="AB88" s="49">
        <v>9</v>
      </c>
      <c r="AC88" s="65" t="s">
        <v>267</v>
      </c>
      <c r="AD88" s="109">
        <v>70</v>
      </c>
      <c r="AE88" s="110">
        <v>0</v>
      </c>
      <c r="AF88" s="110">
        <v>0</v>
      </c>
      <c r="AG88" s="110">
        <v>0</v>
      </c>
      <c r="AH88" s="110">
        <v>70</v>
      </c>
      <c r="AI88" s="111">
        <f t="shared" si="8"/>
        <v>5.902192242833052E-3</v>
      </c>
      <c r="AJ88" s="123" t="s">
        <v>424</v>
      </c>
      <c r="AK88" s="124" t="s">
        <v>274</v>
      </c>
      <c r="AL88" s="124" t="s">
        <v>429</v>
      </c>
      <c r="AM88" s="124" t="s">
        <v>510</v>
      </c>
      <c r="AN88" s="124" t="s">
        <v>392</v>
      </c>
    </row>
    <row r="89" spans="1:40" x14ac:dyDescent="0.25">
      <c r="A89" s="2" t="s">
        <v>154</v>
      </c>
      <c r="B89" s="96" t="s">
        <v>262</v>
      </c>
      <c r="C89" s="131" t="s">
        <v>653</v>
      </c>
      <c r="D89" s="128">
        <v>43358</v>
      </c>
      <c r="E89" s="34" t="s">
        <v>410</v>
      </c>
      <c r="F89" s="32" t="s">
        <v>444</v>
      </c>
      <c r="G89" s="32" t="s">
        <v>264</v>
      </c>
      <c r="H89" s="32" t="s">
        <v>265</v>
      </c>
      <c r="I89" s="89">
        <v>300</v>
      </c>
      <c r="J89" s="106">
        <v>51</v>
      </c>
      <c r="K89" s="106">
        <v>45</v>
      </c>
      <c r="L89" s="106">
        <v>44</v>
      </c>
      <c r="M89" s="92">
        <f t="shared" si="9"/>
        <v>46.666666666666664</v>
      </c>
      <c r="N89" s="91">
        <f t="shared" si="7"/>
        <v>14000</v>
      </c>
      <c r="O89" s="69">
        <v>0</v>
      </c>
      <c r="P89" s="35">
        <v>25</v>
      </c>
      <c r="Q89" s="35">
        <v>0</v>
      </c>
      <c r="R89" s="35">
        <v>75</v>
      </c>
      <c r="S89" s="35">
        <v>0</v>
      </c>
      <c r="T89" s="69">
        <v>0</v>
      </c>
      <c r="U89" s="35">
        <v>5</v>
      </c>
      <c r="V89" s="35">
        <v>95</v>
      </c>
      <c r="W89" s="35">
        <v>0</v>
      </c>
      <c r="X89" s="76">
        <v>75</v>
      </c>
      <c r="Y89" s="77">
        <v>0</v>
      </c>
      <c r="Z89" s="77">
        <v>25</v>
      </c>
      <c r="AA89" s="78">
        <v>0</v>
      </c>
      <c r="AB89" s="49">
        <v>9</v>
      </c>
      <c r="AC89" s="65" t="s">
        <v>267</v>
      </c>
      <c r="AD89" s="109">
        <v>32</v>
      </c>
      <c r="AE89" s="110">
        <v>99.740260000000006</v>
      </c>
      <c r="AF89" s="110">
        <v>131.74026000000001</v>
      </c>
      <c r="AG89" s="110">
        <v>64</v>
      </c>
      <c r="AH89" s="110">
        <v>327.48052000000001</v>
      </c>
      <c r="AI89" s="111">
        <f t="shared" si="8"/>
        <v>2.3391465714285714E-2</v>
      </c>
      <c r="AJ89" s="123" t="s">
        <v>424</v>
      </c>
      <c r="AK89" s="124" t="s">
        <v>406</v>
      </c>
      <c r="AL89" s="124" t="s">
        <v>498</v>
      </c>
      <c r="AM89" s="124" t="s">
        <v>616</v>
      </c>
      <c r="AN89" s="124" t="s">
        <v>275</v>
      </c>
    </row>
    <row r="90" spans="1:40" x14ac:dyDescent="0.25">
      <c r="A90" s="2" t="s">
        <v>154</v>
      </c>
      <c r="B90" s="96" t="s">
        <v>262</v>
      </c>
      <c r="C90" s="127" t="s">
        <v>645</v>
      </c>
      <c r="D90" s="128">
        <v>43343</v>
      </c>
      <c r="E90" s="34" t="s">
        <v>436</v>
      </c>
      <c r="F90" s="32" t="s">
        <v>444</v>
      </c>
      <c r="G90" s="32" t="s">
        <v>268</v>
      </c>
      <c r="H90" s="32" t="s">
        <v>265</v>
      </c>
      <c r="I90" s="89">
        <v>300</v>
      </c>
      <c r="J90" s="105">
        <v>47.9</v>
      </c>
      <c r="K90" s="105">
        <v>44.7</v>
      </c>
      <c r="L90" s="105">
        <v>46.5</v>
      </c>
      <c r="M90" s="92">
        <f t="shared" si="9"/>
        <v>46.366666666666667</v>
      </c>
      <c r="N90" s="91">
        <f t="shared" si="7"/>
        <v>13910</v>
      </c>
      <c r="O90" s="69">
        <v>30</v>
      </c>
      <c r="P90" s="35">
        <v>20</v>
      </c>
      <c r="Q90" s="35">
        <v>10</v>
      </c>
      <c r="R90" s="35">
        <v>40</v>
      </c>
      <c r="S90" s="35">
        <v>0</v>
      </c>
      <c r="T90" s="69">
        <v>0</v>
      </c>
      <c r="U90" s="35">
        <v>5</v>
      </c>
      <c r="V90" s="35">
        <v>95</v>
      </c>
      <c r="W90" s="35">
        <v>0</v>
      </c>
      <c r="X90" s="76">
        <v>0</v>
      </c>
      <c r="Y90" s="77">
        <v>100</v>
      </c>
      <c r="Z90" s="77">
        <v>0</v>
      </c>
      <c r="AA90" s="78">
        <v>0</v>
      </c>
      <c r="AB90" s="49">
        <v>9</v>
      </c>
      <c r="AC90" s="65" t="s">
        <v>267</v>
      </c>
      <c r="AD90" s="109">
        <v>0</v>
      </c>
      <c r="AE90" s="110">
        <v>756</v>
      </c>
      <c r="AF90" s="110">
        <v>0</v>
      </c>
      <c r="AG90" s="110">
        <v>0</v>
      </c>
      <c r="AH90" s="110">
        <v>755.91</v>
      </c>
      <c r="AI90" s="111">
        <f t="shared" si="8"/>
        <v>5.4342918763479506E-2</v>
      </c>
      <c r="AJ90" s="123" t="s">
        <v>424</v>
      </c>
      <c r="AK90" s="124" t="s">
        <v>274</v>
      </c>
      <c r="AL90" s="124" t="s">
        <v>406</v>
      </c>
      <c r="AM90" s="124" t="s">
        <v>555</v>
      </c>
      <c r="AN90" s="124" t="s">
        <v>393</v>
      </c>
    </row>
    <row r="91" spans="1:40" x14ac:dyDescent="0.25">
      <c r="A91" s="2" t="s">
        <v>154</v>
      </c>
      <c r="B91" s="96" t="s">
        <v>262</v>
      </c>
      <c r="C91" s="127" t="s">
        <v>615</v>
      </c>
      <c r="D91" s="128">
        <v>43311</v>
      </c>
      <c r="E91" s="34"/>
      <c r="F91" s="32" t="s">
        <v>444</v>
      </c>
      <c r="G91" s="32" t="s">
        <v>268</v>
      </c>
      <c r="H91" s="32" t="s">
        <v>269</v>
      </c>
      <c r="I91" s="89">
        <v>300</v>
      </c>
      <c r="J91" s="106">
        <v>39.5</v>
      </c>
      <c r="K91" s="106">
        <v>34</v>
      </c>
      <c r="L91" s="105">
        <v>79</v>
      </c>
      <c r="M91" s="92">
        <f t="shared" si="9"/>
        <v>50.833333333333336</v>
      </c>
      <c r="N91" s="91">
        <f t="shared" si="7"/>
        <v>15250</v>
      </c>
      <c r="O91" s="69">
        <v>40</v>
      </c>
      <c r="P91" s="35">
        <v>30</v>
      </c>
      <c r="Q91" s="35">
        <v>10</v>
      </c>
      <c r="R91" s="35">
        <v>20</v>
      </c>
      <c r="S91" s="35">
        <v>0</v>
      </c>
      <c r="T91" s="69">
        <v>0</v>
      </c>
      <c r="U91" s="35">
        <v>10</v>
      </c>
      <c r="V91" s="35">
        <v>90</v>
      </c>
      <c r="W91" s="35">
        <v>0</v>
      </c>
      <c r="X91" s="76">
        <v>0</v>
      </c>
      <c r="Y91" s="77">
        <v>70</v>
      </c>
      <c r="Z91" s="77">
        <v>30</v>
      </c>
      <c r="AA91" s="78">
        <v>0</v>
      </c>
      <c r="AB91" s="49">
        <v>9</v>
      </c>
      <c r="AC91" s="65" t="s">
        <v>267</v>
      </c>
      <c r="AD91" s="109">
        <v>0</v>
      </c>
      <c r="AE91" s="110">
        <v>1539</v>
      </c>
      <c r="AF91" s="110">
        <v>1010</v>
      </c>
      <c r="AG91" s="110">
        <v>0</v>
      </c>
      <c r="AH91" s="110">
        <v>2548.64</v>
      </c>
      <c r="AI91" s="111">
        <f t="shared" si="8"/>
        <v>0.1671239344262295</v>
      </c>
      <c r="AJ91" s="123" t="s">
        <v>424</v>
      </c>
      <c r="AK91" s="124" t="s">
        <v>406</v>
      </c>
      <c r="AL91" s="124" t="s">
        <v>274</v>
      </c>
      <c r="AM91" s="124" t="s">
        <v>555</v>
      </c>
      <c r="AN91" s="124" t="s">
        <v>616</v>
      </c>
    </row>
    <row r="92" spans="1:40" x14ac:dyDescent="0.25">
      <c r="A92" s="2" t="s">
        <v>4</v>
      </c>
      <c r="B92" s="96" t="s">
        <v>262</v>
      </c>
      <c r="C92" s="127" t="s">
        <v>635</v>
      </c>
      <c r="D92" s="128">
        <v>43405</v>
      </c>
      <c r="E92" s="34" t="s">
        <v>409</v>
      </c>
      <c r="F92" s="32" t="s">
        <v>263</v>
      </c>
      <c r="G92" s="32" t="s">
        <v>264</v>
      </c>
      <c r="H92" s="32" t="s">
        <v>265</v>
      </c>
      <c r="I92" s="89">
        <v>150</v>
      </c>
      <c r="J92" s="105">
        <v>14</v>
      </c>
      <c r="K92" s="105">
        <v>14</v>
      </c>
      <c r="L92" s="105">
        <v>14</v>
      </c>
      <c r="M92" s="92">
        <f t="shared" si="9"/>
        <v>14</v>
      </c>
      <c r="N92" s="91">
        <f t="shared" si="7"/>
        <v>2100</v>
      </c>
      <c r="O92" s="69">
        <v>35</v>
      </c>
      <c r="P92" s="35">
        <v>15</v>
      </c>
      <c r="Q92" s="35">
        <v>5</v>
      </c>
      <c r="R92" s="35">
        <v>35</v>
      </c>
      <c r="S92" s="35">
        <v>10</v>
      </c>
      <c r="T92" s="69">
        <v>5</v>
      </c>
      <c r="U92" s="35">
        <v>20</v>
      </c>
      <c r="V92" s="35">
        <v>70</v>
      </c>
      <c r="W92" s="35">
        <v>5</v>
      </c>
      <c r="X92" s="76">
        <v>75</v>
      </c>
      <c r="Y92" s="77">
        <v>10</v>
      </c>
      <c r="Z92" s="77">
        <v>5</v>
      </c>
      <c r="AA92" s="78">
        <v>10</v>
      </c>
      <c r="AB92" s="49">
        <v>9</v>
      </c>
      <c r="AC92" s="65" t="s">
        <v>267</v>
      </c>
      <c r="AD92" s="109">
        <v>35</v>
      </c>
      <c r="AE92" s="110">
        <v>0</v>
      </c>
      <c r="AF92" s="110">
        <v>10</v>
      </c>
      <c r="AG92" s="110">
        <v>0</v>
      </c>
      <c r="AH92" s="110">
        <v>45</v>
      </c>
      <c r="AI92" s="111">
        <f t="shared" si="8"/>
        <v>2.1428571428571429E-2</v>
      </c>
      <c r="AJ92" s="123" t="s">
        <v>424</v>
      </c>
      <c r="AK92" s="124" t="s">
        <v>439</v>
      </c>
      <c r="AL92" s="124" t="s">
        <v>398</v>
      </c>
      <c r="AM92" s="124" t="s">
        <v>406</v>
      </c>
      <c r="AN92" s="124" t="s">
        <v>274</v>
      </c>
    </row>
    <row r="93" spans="1:40" x14ac:dyDescent="0.25">
      <c r="A93" s="2" t="s">
        <v>4</v>
      </c>
      <c r="B93" s="96" t="s">
        <v>262</v>
      </c>
      <c r="C93" s="127" t="s">
        <v>442</v>
      </c>
      <c r="D93" s="128">
        <v>43412</v>
      </c>
      <c r="E93" s="34"/>
      <c r="F93" s="32" t="s">
        <v>444</v>
      </c>
      <c r="G93" s="32" t="s">
        <v>264</v>
      </c>
      <c r="H93" s="32" t="s">
        <v>265</v>
      </c>
      <c r="I93" s="89">
        <v>300</v>
      </c>
      <c r="J93" s="106">
        <v>70</v>
      </c>
      <c r="K93" s="106">
        <v>70</v>
      </c>
      <c r="L93" s="106">
        <v>70</v>
      </c>
      <c r="M93" s="92">
        <f t="shared" si="9"/>
        <v>70</v>
      </c>
      <c r="N93" s="91">
        <f t="shared" si="7"/>
        <v>21000</v>
      </c>
      <c r="O93" s="69">
        <v>55</v>
      </c>
      <c r="P93" s="35">
        <v>30</v>
      </c>
      <c r="Q93" s="35">
        <v>10</v>
      </c>
      <c r="R93" s="35">
        <v>5</v>
      </c>
      <c r="S93" s="35">
        <v>0</v>
      </c>
      <c r="T93" s="69">
        <v>0</v>
      </c>
      <c r="U93" s="35">
        <v>0</v>
      </c>
      <c r="V93" s="35">
        <v>100</v>
      </c>
      <c r="W93" s="35">
        <v>0</v>
      </c>
      <c r="X93" s="76">
        <v>10</v>
      </c>
      <c r="Y93" s="77">
        <v>0</v>
      </c>
      <c r="Z93" s="77">
        <v>0</v>
      </c>
      <c r="AA93" s="78">
        <v>90</v>
      </c>
      <c r="AB93" s="49">
        <v>9</v>
      </c>
      <c r="AC93" s="65" t="s">
        <v>267</v>
      </c>
      <c r="AD93" s="109">
        <v>27.5</v>
      </c>
      <c r="AE93" s="110">
        <v>0</v>
      </c>
      <c r="AF93" s="110">
        <v>0</v>
      </c>
      <c r="AG93" s="110">
        <v>247.5</v>
      </c>
      <c r="AH93" s="110">
        <v>275</v>
      </c>
      <c r="AI93" s="111">
        <f t="shared" si="8"/>
        <v>1.3095238095238096E-2</v>
      </c>
      <c r="AJ93" s="123" t="s">
        <v>439</v>
      </c>
      <c r="AK93" s="124" t="s">
        <v>424</v>
      </c>
      <c r="AL93" s="124" t="s">
        <v>274</v>
      </c>
      <c r="AM93" s="124" t="s">
        <v>429</v>
      </c>
      <c r="AN93" s="124" t="s">
        <v>391</v>
      </c>
    </row>
    <row r="94" spans="1:40" x14ac:dyDescent="0.25">
      <c r="A94" s="2" t="s">
        <v>4</v>
      </c>
      <c r="B94" s="96" t="s">
        <v>262</v>
      </c>
      <c r="C94" s="102" t="s">
        <v>437</v>
      </c>
      <c r="D94" s="128">
        <v>43367</v>
      </c>
      <c r="E94" s="34" t="s">
        <v>438</v>
      </c>
      <c r="F94" s="32" t="s">
        <v>263</v>
      </c>
      <c r="G94" s="32" t="s">
        <v>264</v>
      </c>
      <c r="H94" s="32" t="s">
        <v>269</v>
      </c>
      <c r="I94" s="89">
        <v>300</v>
      </c>
      <c r="J94" s="106">
        <v>38</v>
      </c>
      <c r="K94" s="106">
        <v>30</v>
      </c>
      <c r="L94" s="106">
        <v>48</v>
      </c>
      <c r="M94" s="92">
        <f t="shared" si="9"/>
        <v>38.666666666666664</v>
      </c>
      <c r="N94" s="91">
        <f t="shared" si="7"/>
        <v>11600</v>
      </c>
      <c r="O94" s="69">
        <v>0</v>
      </c>
      <c r="P94" s="35">
        <v>30</v>
      </c>
      <c r="Q94" s="35">
        <v>10</v>
      </c>
      <c r="R94" s="35">
        <v>30</v>
      </c>
      <c r="S94" s="35">
        <v>30</v>
      </c>
      <c r="T94" s="69">
        <v>0</v>
      </c>
      <c r="U94" s="35">
        <v>0</v>
      </c>
      <c r="V94" s="35">
        <v>100</v>
      </c>
      <c r="W94" s="35">
        <v>0</v>
      </c>
      <c r="X94" s="76">
        <v>10</v>
      </c>
      <c r="Y94" s="77">
        <v>60</v>
      </c>
      <c r="Z94" s="77">
        <v>0</v>
      </c>
      <c r="AA94" s="78">
        <v>30</v>
      </c>
      <c r="AB94" s="49">
        <v>9</v>
      </c>
      <c r="AC94" s="65" t="s">
        <v>267</v>
      </c>
      <c r="AD94" s="109">
        <v>0</v>
      </c>
      <c r="AE94" s="110">
        <v>179.84415999999999</v>
      </c>
      <c r="AF94" s="110">
        <v>0</v>
      </c>
      <c r="AG94" s="110">
        <v>40</v>
      </c>
      <c r="AH94" s="110">
        <v>219.84415999999999</v>
      </c>
      <c r="AI94" s="111">
        <f t="shared" si="8"/>
        <v>1.8952082758620689E-2</v>
      </c>
      <c r="AJ94" s="123" t="s">
        <v>393</v>
      </c>
      <c r="AK94" s="124" t="s">
        <v>398</v>
      </c>
      <c r="AL94" s="124" t="s">
        <v>274</v>
      </c>
      <c r="AM94" s="124" t="s">
        <v>392</v>
      </c>
      <c r="AN94" s="124" t="s">
        <v>439</v>
      </c>
    </row>
    <row r="95" spans="1:40" x14ac:dyDescent="0.25">
      <c r="A95" s="2" t="s">
        <v>42</v>
      </c>
      <c r="B95" s="96" t="s">
        <v>262</v>
      </c>
      <c r="C95" s="127" t="s">
        <v>590</v>
      </c>
      <c r="D95" s="128">
        <v>43355</v>
      </c>
      <c r="E95" s="34" t="s">
        <v>262</v>
      </c>
      <c r="F95" s="32" t="s">
        <v>262</v>
      </c>
      <c r="G95" s="32" t="s">
        <v>264</v>
      </c>
      <c r="H95" s="32" t="s">
        <v>265</v>
      </c>
      <c r="I95" s="89">
        <v>300</v>
      </c>
      <c r="J95" s="106">
        <v>45</v>
      </c>
      <c r="K95" s="106">
        <v>60</v>
      </c>
      <c r="L95" s="106">
        <v>56</v>
      </c>
      <c r="M95" s="92">
        <f t="shared" si="9"/>
        <v>53.666666666666664</v>
      </c>
      <c r="N95" s="91">
        <f t="shared" si="7"/>
        <v>16100</v>
      </c>
      <c r="O95" s="69">
        <v>75</v>
      </c>
      <c r="P95" s="35">
        <v>5</v>
      </c>
      <c r="Q95" s="35">
        <v>10</v>
      </c>
      <c r="R95" s="35">
        <v>10</v>
      </c>
      <c r="S95" s="35">
        <v>0</v>
      </c>
      <c r="T95" s="69">
        <v>15</v>
      </c>
      <c r="U95" s="35">
        <v>0</v>
      </c>
      <c r="V95" s="35">
        <v>0</v>
      </c>
      <c r="W95" s="35">
        <v>85</v>
      </c>
      <c r="X95" s="76">
        <v>20</v>
      </c>
      <c r="Y95" s="77">
        <v>80</v>
      </c>
      <c r="Z95" s="77">
        <v>0</v>
      </c>
      <c r="AA95" s="78">
        <v>0</v>
      </c>
      <c r="AB95" s="49">
        <v>10</v>
      </c>
      <c r="AC95" s="65" t="s">
        <v>674</v>
      </c>
      <c r="AD95" s="109">
        <v>40</v>
      </c>
      <c r="AE95" s="110">
        <v>222.44156000000001</v>
      </c>
      <c r="AF95" s="110">
        <v>47.480519999999999</v>
      </c>
      <c r="AG95" s="110">
        <v>10</v>
      </c>
      <c r="AH95" s="110">
        <v>319.92207999999999</v>
      </c>
      <c r="AI95" s="111">
        <f t="shared" si="8"/>
        <v>1.9870936645962733E-2</v>
      </c>
      <c r="AJ95" s="123" t="s">
        <v>424</v>
      </c>
      <c r="AK95" s="124" t="s">
        <v>439</v>
      </c>
      <c r="AL95" s="124" t="s">
        <v>406</v>
      </c>
      <c r="AM95" s="124" t="s">
        <v>274</v>
      </c>
      <c r="AN95" s="124" t="s">
        <v>393</v>
      </c>
    </row>
    <row r="96" spans="1:40" x14ac:dyDescent="0.25">
      <c r="A96" s="2" t="s">
        <v>154</v>
      </c>
      <c r="B96" s="96" t="s">
        <v>262</v>
      </c>
      <c r="C96" s="127" t="s">
        <v>639</v>
      </c>
      <c r="D96" s="128">
        <v>43404</v>
      </c>
      <c r="E96" s="34" t="s">
        <v>410</v>
      </c>
      <c r="F96" s="32" t="s">
        <v>444</v>
      </c>
      <c r="G96" s="32" t="s">
        <v>264</v>
      </c>
      <c r="H96" s="32" t="s">
        <v>269</v>
      </c>
      <c r="I96" s="89">
        <v>300</v>
      </c>
      <c r="J96" s="105">
        <v>33.75</v>
      </c>
      <c r="K96" s="105">
        <v>43.9</v>
      </c>
      <c r="L96" s="105">
        <v>45</v>
      </c>
      <c r="M96" s="92">
        <f t="shared" si="9"/>
        <v>40.883333333333333</v>
      </c>
      <c r="N96" s="91">
        <f t="shared" si="7"/>
        <v>12265</v>
      </c>
      <c r="O96" s="69">
        <v>60</v>
      </c>
      <c r="P96" s="35">
        <v>10</v>
      </c>
      <c r="Q96" s="35">
        <v>20</v>
      </c>
      <c r="R96" s="35">
        <v>10</v>
      </c>
      <c r="S96" s="35">
        <v>0</v>
      </c>
      <c r="T96" s="69">
        <v>20</v>
      </c>
      <c r="U96" s="35">
        <v>0</v>
      </c>
      <c r="V96" s="35">
        <v>80</v>
      </c>
      <c r="W96" s="35">
        <v>0</v>
      </c>
      <c r="X96" s="76">
        <v>0</v>
      </c>
      <c r="Y96" s="77">
        <v>90</v>
      </c>
      <c r="Z96" s="77">
        <v>0</v>
      </c>
      <c r="AA96" s="78">
        <v>10</v>
      </c>
      <c r="AB96" s="49">
        <v>10</v>
      </c>
      <c r="AC96" s="65" t="s">
        <v>674</v>
      </c>
      <c r="AD96" s="109">
        <v>0</v>
      </c>
      <c r="AE96" s="110">
        <v>721</v>
      </c>
      <c r="AF96" s="110">
        <v>0</v>
      </c>
      <c r="AG96" s="110">
        <v>40</v>
      </c>
      <c r="AH96" s="110">
        <v>760.91</v>
      </c>
      <c r="AI96" s="111">
        <f t="shared" si="8"/>
        <v>6.2039135752140234E-2</v>
      </c>
      <c r="AJ96" s="123" t="s">
        <v>424</v>
      </c>
      <c r="AK96" s="124" t="s">
        <v>439</v>
      </c>
      <c r="AL96" s="124" t="s">
        <v>406</v>
      </c>
      <c r="AM96" s="124" t="s">
        <v>426</v>
      </c>
      <c r="AN96" s="124" t="s">
        <v>393</v>
      </c>
    </row>
    <row r="97" spans="1:40" x14ac:dyDescent="0.25">
      <c r="A97" s="2" t="s">
        <v>154</v>
      </c>
      <c r="B97" s="96" t="s">
        <v>262</v>
      </c>
      <c r="C97" s="127" t="s">
        <v>652</v>
      </c>
      <c r="D97" s="128">
        <v>43404</v>
      </c>
      <c r="E97" s="34" t="s">
        <v>410</v>
      </c>
      <c r="F97" s="32" t="s">
        <v>444</v>
      </c>
      <c r="G97" s="32" t="s">
        <v>264</v>
      </c>
      <c r="H97" s="32" t="s">
        <v>269</v>
      </c>
      <c r="I97" s="89">
        <v>300</v>
      </c>
      <c r="J97" s="105">
        <v>38.9</v>
      </c>
      <c r="K97" s="105">
        <v>47.3</v>
      </c>
      <c r="L97" s="105">
        <v>47.6</v>
      </c>
      <c r="M97" s="92">
        <f t="shared" si="9"/>
        <v>44.599999999999994</v>
      </c>
      <c r="N97" s="91">
        <f t="shared" si="7"/>
        <v>13379.999999999998</v>
      </c>
      <c r="O97" s="69">
        <v>0</v>
      </c>
      <c r="P97" s="35">
        <v>10</v>
      </c>
      <c r="Q97" s="35">
        <v>20</v>
      </c>
      <c r="R97" s="35">
        <v>70</v>
      </c>
      <c r="S97" s="35">
        <v>0</v>
      </c>
      <c r="T97" s="69">
        <v>10</v>
      </c>
      <c r="U97" s="35">
        <v>0</v>
      </c>
      <c r="V97" s="35">
        <v>85</v>
      </c>
      <c r="W97" s="35">
        <v>5</v>
      </c>
      <c r="X97" s="76">
        <v>0</v>
      </c>
      <c r="Y97" s="77">
        <v>90</v>
      </c>
      <c r="Z97" s="77">
        <v>0</v>
      </c>
      <c r="AA97" s="78">
        <v>10</v>
      </c>
      <c r="AB97" s="49">
        <v>10</v>
      </c>
      <c r="AC97" s="65" t="s">
        <v>674</v>
      </c>
      <c r="AD97" s="109">
        <v>0</v>
      </c>
      <c r="AE97" s="110">
        <v>80</v>
      </c>
      <c r="AF97" s="110">
        <v>0</v>
      </c>
      <c r="AG97" s="110">
        <v>20</v>
      </c>
      <c r="AH97" s="110">
        <v>100</v>
      </c>
      <c r="AI97" s="111">
        <f t="shared" si="8"/>
        <v>7.4738415545590447E-3</v>
      </c>
      <c r="AJ97" s="123" t="s">
        <v>424</v>
      </c>
      <c r="AK97" s="124" t="s">
        <v>274</v>
      </c>
      <c r="AL97" s="124" t="s">
        <v>406</v>
      </c>
      <c r="AM97" s="124" t="s">
        <v>510</v>
      </c>
      <c r="AN97" s="124" t="s">
        <v>393</v>
      </c>
    </row>
    <row r="98" spans="1:40" x14ac:dyDescent="0.25">
      <c r="A98" s="2" t="s">
        <v>154</v>
      </c>
      <c r="B98" s="96" t="s">
        <v>262</v>
      </c>
      <c r="C98" s="127" t="s">
        <v>644</v>
      </c>
      <c r="D98" s="128">
        <v>43329</v>
      </c>
      <c r="E98" s="34" t="s">
        <v>482</v>
      </c>
      <c r="F98" s="32" t="s">
        <v>263</v>
      </c>
      <c r="G98" s="32" t="s">
        <v>264</v>
      </c>
      <c r="H98" s="32" t="s">
        <v>269</v>
      </c>
      <c r="I98" s="89">
        <v>300</v>
      </c>
      <c r="J98" s="105">
        <v>31.25</v>
      </c>
      <c r="K98" s="105">
        <v>37.25</v>
      </c>
      <c r="L98" s="105">
        <v>28.5</v>
      </c>
      <c r="M98" s="92">
        <f t="shared" si="9"/>
        <v>32.333333333333336</v>
      </c>
      <c r="N98" s="91">
        <f t="shared" si="7"/>
        <v>9700</v>
      </c>
      <c r="O98" s="69">
        <v>0</v>
      </c>
      <c r="P98" s="35">
        <v>20</v>
      </c>
      <c r="Q98" s="35">
        <v>40</v>
      </c>
      <c r="R98" s="35">
        <v>30</v>
      </c>
      <c r="S98" s="35">
        <v>10</v>
      </c>
      <c r="T98" s="69">
        <v>10</v>
      </c>
      <c r="U98" s="35">
        <v>0</v>
      </c>
      <c r="V98" s="35">
        <v>90</v>
      </c>
      <c r="W98" s="35">
        <v>0</v>
      </c>
      <c r="X98" s="76">
        <v>10</v>
      </c>
      <c r="Y98" s="77">
        <v>80</v>
      </c>
      <c r="Z98" s="77">
        <v>0</v>
      </c>
      <c r="AA98" s="78">
        <v>10</v>
      </c>
      <c r="AB98" s="49">
        <v>10</v>
      </c>
      <c r="AC98" s="65" t="s">
        <v>674</v>
      </c>
      <c r="AD98" s="109">
        <v>20</v>
      </c>
      <c r="AE98" s="110">
        <v>649</v>
      </c>
      <c r="AF98" s="110">
        <v>0</v>
      </c>
      <c r="AG98" s="110">
        <v>90</v>
      </c>
      <c r="AH98" s="110">
        <v>758.94</v>
      </c>
      <c r="AI98" s="111">
        <f t="shared" si="8"/>
        <v>7.8241237113402071E-2</v>
      </c>
      <c r="AJ98" s="123" t="s">
        <v>424</v>
      </c>
      <c r="AK98" s="124" t="s">
        <v>274</v>
      </c>
      <c r="AL98" s="124" t="s">
        <v>391</v>
      </c>
      <c r="AM98" s="124" t="s">
        <v>406</v>
      </c>
      <c r="AN98" s="124" t="s">
        <v>393</v>
      </c>
    </row>
    <row r="99" spans="1:40" x14ac:dyDescent="0.25">
      <c r="A99" s="2" t="s">
        <v>4</v>
      </c>
      <c r="B99" s="96" t="s">
        <v>262</v>
      </c>
      <c r="C99" s="127" t="s">
        <v>440</v>
      </c>
      <c r="D99" s="128">
        <v>43386</v>
      </c>
      <c r="E99" s="34"/>
      <c r="F99" s="32"/>
      <c r="G99" s="32"/>
      <c r="H99" s="32"/>
      <c r="I99" s="89">
        <v>300</v>
      </c>
      <c r="J99" s="106">
        <v>140</v>
      </c>
      <c r="K99" s="106">
        <v>140</v>
      </c>
      <c r="L99" s="106">
        <v>140</v>
      </c>
      <c r="M99" s="92">
        <f t="shared" si="9"/>
        <v>140</v>
      </c>
      <c r="N99" s="91">
        <f t="shared" ref="N99:N102" si="10">I99*M99</f>
        <v>42000</v>
      </c>
      <c r="O99" s="69">
        <v>75</v>
      </c>
      <c r="P99" s="35">
        <v>15</v>
      </c>
      <c r="Q99" s="35">
        <v>5</v>
      </c>
      <c r="R99" s="35">
        <v>5</v>
      </c>
      <c r="S99" s="35">
        <v>0</v>
      </c>
      <c r="T99" s="69">
        <v>0</v>
      </c>
      <c r="U99" s="35">
        <v>0</v>
      </c>
      <c r="V99" s="35">
        <v>100</v>
      </c>
      <c r="W99" s="35">
        <v>0</v>
      </c>
      <c r="X99" s="76">
        <v>5</v>
      </c>
      <c r="Y99" s="77">
        <v>0</v>
      </c>
      <c r="Z99" s="77">
        <v>55</v>
      </c>
      <c r="AA99" s="78">
        <v>40</v>
      </c>
      <c r="AB99" s="49">
        <v>10</v>
      </c>
      <c r="AC99" s="65" t="s">
        <v>674</v>
      </c>
      <c r="AD99" s="109">
        <v>16</v>
      </c>
      <c r="AE99" s="110">
        <v>0</v>
      </c>
      <c r="AF99" s="110">
        <v>302.96106000000003</v>
      </c>
      <c r="AG99" s="110">
        <v>240</v>
      </c>
      <c r="AH99" s="110">
        <v>558.95499999999993</v>
      </c>
      <c r="AI99" s="111">
        <f t="shared" ref="AI99:AI102" si="11">AH99/N99</f>
        <v>1.3308452380952379E-2</v>
      </c>
      <c r="AJ99" s="123" t="s">
        <v>425</v>
      </c>
      <c r="AK99" s="124" t="s">
        <v>274</v>
      </c>
      <c r="AL99" s="124" t="s">
        <v>429</v>
      </c>
      <c r="AM99" s="124" t="s">
        <v>391</v>
      </c>
      <c r="AN99" s="124" t="s">
        <v>393</v>
      </c>
    </row>
    <row r="100" spans="1:40" x14ac:dyDescent="0.25">
      <c r="A100" s="2" t="s">
        <v>485</v>
      </c>
      <c r="B100" s="96" t="s">
        <v>262</v>
      </c>
      <c r="C100" s="127" t="s">
        <v>496</v>
      </c>
      <c r="D100" s="128">
        <v>43251</v>
      </c>
      <c r="E100" s="34"/>
      <c r="F100" s="31"/>
      <c r="G100" s="31"/>
      <c r="H100" s="31"/>
      <c r="I100" s="89">
        <v>300</v>
      </c>
      <c r="J100" s="106">
        <v>45</v>
      </c>
      <c r="K100" s="106">
        <v>39</v>
      </c>
      <c r="L100" s="106">
        <v>38</v>
      </c>
      <c r="M100" s="92">
        <f t="shared" si="9"/>
        <v>40.666666666666664</v>
      </c>
      <c r="N100" s="91">
        <f t="shared" si="10"/>
        <v>12200</v>
      </c>
      <c r="O100" s="69">
        <v>30</v>
      </c>
      <c r="P100" s="35">
        <v>5</v>
      </c>
      <c r="Q100" s="35">
        <v>0</v>
      </c>
      <c r="R100" s="35">
        <v>65</v>
      </c>
      <c r="S100" s="35">
        <v>0</v>
      </c>
      <c r="T100" s="69">
        <v>3</v>
      </c>
      <c r="U100" s="35">
        <v>77</v>
      </c>
      <c r="V100" s="35">
        <v>20</v>
      </c>
      <c r="W100" s="35">
        <v>0</v>
      </c>
      <c r="X100" s="76">
        <v>40</v>
      </c>
      <c r="Y100" s="77">
        <v>10</v>
      </c>
      <c r="Z100" s="77">
        <v>10</v>
      </c>
      <c r="AA100" s="78">
        <v>10</v>
      </c>
      <c r="AB100" s="49">
        <v>10</v>
      </c>
      <c r="AC100" s="65" t="s">
        <v>674</v>
      </c>
      <c r="AD100" s="109">
        <v>30</v>
      </c>
      <c r="AE100" s="110">
        <v>0</v>
      </c>
      <c r="AF100" s="110">
        <v>7.4805200000000003</v>
      </c>
      <c r="AG100" s="110">
        <v>102</v>
      </c>
      <c r="AH100" s="110">
        <v>139.48052000000001</v>
      </c>
      <c r="AI100" s="111">
        <f t="shared" si="11"/>
        <v>1.1432829508196723E-2</v>
      </c>
      <c r="AJ100" s="123" t="s">
        <v>439</v>
      </c>
      <c r="AK100" s="124" t="s">
        <v>424</v>
      </c>
      <c r="AL100" s="124" t="s">
        <v>274</v>
      </c>
      <c r="AM100" s="124" t="s">
        <v>406</v>
      </c>
      <c r="AN100" s="124" t="s">
        <v>429</v>
      </c>
    </row>
    <row r="101" spans="1:40" x14ac:dyDescent="0.25">
      <c r="A101" s="2" t="s">
        <v>8</v>
      </c>
      <c r="B101" s="96" t="s">
        <v>262</v>
      </c>
      <c r="C101" s="127" t="s">
        <v>560</v>
      </c>
      <c r="D101" s="128">
        <v>43291</v>
      </c>
      <c r="E101" s="34" t="s">
        <v>410</v>
      </c>
      <c r="F101" s="32" t="s">
        <v>263</v>
      </c>
      <c r="G101" s="32" t="s">
        <v>264</v>
      </c>
      <c r="H101" s="32" t="s">
        <v>269</v>
      </c>
      <c r="I101" s="89">
        <v>300</v>
      </c>
      <c r="J101" s="106">
        <v>10.5</v>
      </c>
      <c r="K101" s="106">
        <v>13.8</v>
      </c>
      <c r="L101" s="106">
        <v>9.5</v>
      </c>
      <c r="M101" s="92">
        <f t="shared" si="9"/>
        <v>11.266666666666666</v>
      </c>
      <c r="N101" s="91">
        <f t="shared" si="10"/>
        <v>3379.9999999999995</v>
      </c>
      <c r="O101" s="69">
        <v>20</v>
      </c>
      <c r="P101" s="35">
        <v>10</v>
      </c>
      <c r="Q101" s="35">
        <v>20</v>
      </c>
      <c r="R101" s="35">
        <v>20</v>
      </c>
      <c r="S101" s="35">
        <v>30</v>
      </c>
      <c r="T101" s="69">
        <v>10</v>
      </c>
      <c r="U101" s="35">
        <v>10</v>
      </c>
      <c r="V101" s="35">
        <v>75</v>
      </c>
      <c r="W101" s="35">
        <v>5</v>
      </c>
      <c r="X101" s="76">
        <v>30</v>
      </c>
      <c r="Y101" s="77">
        <v>60</v>
      </c>
      <c r="Z101" s="77">
        <v>10</v>
      </c>
      <c r="AA101" s="78">
        <v>0</v>
      </c>
      <c r="AB101" s="49">
        <v>11</v>
      </c>
      <c r="AC101" s="65" t="s">
        <v>674</v>
      </c>
      <c r="AD101" s="109">
        <v>25</v>
      </c>
      <c r="AE101" s="110">
        <v>10</v>
      </c>
      <c r="AF101" s="110">
        <v>119.68832</v>
      </c>
      <c r="AG101" s="110">
        <v>0</v>
      </c>
      <c r="AH101" s="110">
        <v>154.68832</v>
      </c>
      <c r="AI101" s="111">
        <f t="shared" si="11"/>
        <v>4.5765775147929004E-2</v>
      </c>
      <c r="AJ101" s="123" t="s">
        <v>439</v>
      </c>
      <c r="AK101" s="124" t="s">
        <v>424</v>
      </c>
      <c r="AL101" s="124" t="s">
        <v>274</v>
      </c>
      <c r="AM101" s="124" t="s">
        <v>406</v>
      </c>
      <c r="AN101" s="124" t="s">
        <v>427</v>
      </c>
    </row>
    <row r="102" spans="1:40" x14ac:dyDescent="0.25">
      <c r="A102" s="2" t="s">
        <v>154</v>
      </c>
      <c r="B102" s="96" t="s">
        <v>262</v>
      </c>
      <c r="C102" s="102" t="s">
        <v>628</v>
      </c>
      <c r="D102" s="128">
        <v>43256</v>
      </c>
      <c r="E102" s="34"/>
      <c r="F102" s="32"/>
      <c r="G102" s="32"/>
      <c r="H102" s="32"/>
      <c r="I102" s="89">
        <v>300</v>
      </c>
      <c r="J102" s="106">
        <v>10.6</v>
      </c>
      <c r="K102" s="106">
        <v>10.6</v>
      </c>
      <c r="L102" s="105">
        <v>9.6</v>
      </c>
      <c r="M102" s="92">
        <f t="shared" si="9"/>
        <v>10.266666666666666</v>
      </c>
      <c r="N102" s="91">
        <f t="shared" si="10"/>
        <v>3079.9999999999995</v>
      </c>
      <c r="O102" s="69">
        <v>10</v>
      </c>
      <c r="P102" s="35">
        <v>20</v>
      </c>
      <c r="Q102" s="35">
        <v>10</v>
      </c>
      <c r="R102" s="35">
        <v>60</v>
      </c>
      <c r="S102" s="35">
        <v>0</v>
      </c>
      <c r="T102" s="69">
        <v>0</v>
      </c>
      <c r="U102" s="36">
        <v>0</v>
      </c>
      <c r="V102" s="36">
        <v>100</v>
      </c>
      <c r="W102" s="35">
        <v>0</v>
      </c>
      <c r="X102" s="76">
        <v>0</v>
      </c>
      <c r="Y102" s="77">
        <v>0</v>
      </c>
      <c r="Z102" s="77">
        <v>90</v>
      </c>
      <c r="AA102" s="78">
        <v>10</v>
      </c>
      <c r="AB102" s="49">
        <v>11</v>
      </c>
      <c r="AC102" s="65" t="s">
        <v>674</v>
      </c>
      <c r="AD102" s="109">
        <v>0</v>
      </c>
      <c r="AE102" s="110">
        <v>0</v>
      </c>
      <c r="AF102" s="110">
        <v>201.97404</v>
      </c>
      <c r="AG102" s="110">
        <v>0.5</v>
      </c>
      <c r="AH102" s="110">
        <v>202.47404</v>
      </c>
      <c r="AI102" s="111">
        <f t="shared" si="11"/>
        <v>6.5738324675324686E-2</v>
      </c>
      <c r="AJ102" s="123" t="s">
        <v>393</v>
      </c>
      <c r="AK102" s="124" t="s">
        <v>498</v>
      </c>
      <c r="AL102" s="124"/>
      <c r="AM102" s="124"/>
      <c r="AN102" s="124"/>
    </row>
  </sheetData>
  <mergeCells count="7">
    <mergeCell ref="AJ1:AN1"/>
    <mergeCell ref="I1:N1"/>
    <mergeCell ref="O1:S1"/>
    <mergeCell ref="T1:W1"/>
    <mergeCell ref="X1:AA1"/>
    <mergeCell ref="AD1:AI1"/>
    <mergeCell ref="AB1:AC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C14" sqref="C14"/>
    </sheetView>
  </sheetViews>
  <sheetFormatPr defaultColWidth="8.7109375" defaultRowHeight="15" x14ac:dyDescent="0.25"/>
  <cols>
    <col min="1" max="1" width="13.7109375" customWidth="1"/>
    <col min="2" max="2" width="43.7109375" bestFit="1" customWidth="1"/>
  </cols>
  <sheetData>
    <row r="1" spans="1:2" x14ac:dyDescent="0.25">
      <c r="A1" s="29" t="s">
        <v>306</v>
      </c>
      <c r="B1" s="29" t="s">
        <v>307</v>
      </c>
    </row>
    <row r="2" spans="1:2" x14ac:dyDescent="0.25">
      <c r="A2" s="16" t="s">
        <v>214</v>
      </c>
      <c r="B2" t="s">
        <v>214</v>
      </c>
    </row>
    <row r="3" spans="1:2" x14ac:dyDescent="0.25">
      <c r="A3" s="16" t="s">
        <v>213</v>
      </c>
      <c r="B3" t="s">
        <v>308</v>
      </c>
    </row>
    <row r="4" spans="1:2" x14ac:dyDescent="0.25">
      <c r="A4" s="16" t="s">
        <v>212</v>
      </c>
      <c r="B4" t="s">
        <v>311</v>
      </c>
    </row>
    <row r="5" spans="1:2" x14ac:dyDescent="0.25">
      <c r="A5" s="16" t="s">
        <v>211</v>
      </c>
      <c r="B5" t="s">
        <v>312</v>
      </c>
    </row>
    <row r="6" spans="1:2" x14ac:dyDescent="0.25">
      <c r="A6" s="16" t="s">
        <v>210</v>
      </c>
      <c r="B6" t="s">
        <v>313</v>
      </c>
    </row>
    <row r="7" spans="1:2" x14ac:dyDescent="0.25">
      <c r="A7" s="16" t="s">
        <v>209</v>
      </c>
      <c r="B7" t="s">
        <v>314</v>
      </c>
    </row>
    <row r="8" spans="1:2" x14ac:dyDescent="0.25">
      <c r="A8" s="17" t="s">
        <v>208</v>
      </c>
      <c r="B8" t="s">
        <v>315</v>
      </c>
    </row>
    <row r="9" spans="1:2" x14ac:dyDescent="0.25">
      <c r="A9" s="17" t="s">
        <v>207</v>
      </c>
      <c r="B9" t="s">
        <v>316</v>
      </c>
    </row>
    <row r="10" spans="1:2" x14ac:dyDescent="0.25">
      <c r="A10" s="17" t="s">
        <v>206</v>
      </c>
      <c r="B10" t="s">
        <v>317</v>
      </c>
    </row>
    <row r="11" spans="1:2" x14ac:dyDescent="0.25">
      <c r="A11" s="17" t="s">
        <v>205</v>
      </c>
      <c r="B11" t="s">
        <v>318</v>
      </c>
    </row>
    <row r="12" spans="1:2" x14ac:dyDescent="0.25">
      <c r="A12" s="18" t="s">
        <v>204</v>
      </c>
      <c r="B12" t="s">
        <v>319</v>
      </c>
    </row>
    <row r="13" spans="1:2" x14ac:dyDescent="0.25">
      <c r="A13" s="19" t="s">
        <v>215</v>
      </c>
      <c r="B13" t="s">
        <v>215</v>
      </c>
    </row>
    <row r="14" spans="1:2" x14ac:dyDescent="0.25">
      <c r="A14" s="26" t="s">
        <v>216</v>
      </c>
      <c r="B14" t="s">
        <v>216</v>
      </c>
    </row>
    <row r="15" spans="1:2" x14ac:dyDescent="0.25">
      <c r="A15" s="26" t="s">
        <v>217</v>
      </c>
      <c r="B15" t="s">
        <v>320</v>
      </c>
    </row>
    <row r="16" spans="1:2" x14ac:dyDescent="0.25">
      <c r="A16" s="27" t="s">
        <v>218</v>
      </c>
      <c r="B16" t="s">
        <v>321</v>
      </c>
    </row>
    <row r="17" spans="1:2" x14ac:dyDescent="0.25">
      <c r="A17" s="26" t="s">
        <v>219</v>
      </c>
      <c r="B17" t="s">
        <v>309</v>
      </c>
    </row>
    <row r="18" spans="1:2" x14ac:dyDescent="0.25">
      <c r="A18" s="26" t="s">
        <v>220</v>
      </c>
      <c r="B18" t="s">
        <v>310</v>
      </c>
    </row>
    <row r="19" spans="1:2" x14ac:dyDescent="0.25">
      <c r="A19" s="28" t="s">
        <v>221</v>
      </c>
      <c r="B19" t="s">
        <v>221</v>
      </c>
    </row>
    <row r="20" spans="1:2" x14ac:dyDescent="0.25">
      <c r="A20" s="20" t="s">
        <v>222</v>
      </c>
      <c r="B20" t="s">
        <v>222</v>
      </c>
    </row>
    <row r="21" spans="1:2" x14ac:dyDescent="0.25">
      <c r="A21" s="18" t="s">
        <v>223</v>
      </c>
      <c r="B21" t="s">
        <v>322</v>
      </c>
    </row>
    <row r="22" spans="1:2" x14ac:dyDescent="0.25">
      <c r="A22" s="18" t="s">
        <v>224</v>
      </c>
      <c r="B22" t="s">
        <v>323</v>
      </c>
    </row>
    <row r="23" spans="1:2" x14ac:dyDescent="0.25">
      <c r="A23" s="18" t="s">
        <v>225</v>
      </c>
      <c r="B23" t="s">
        <v>324</v>
      </c>
    </row>
    <row r="24" spans="1:2" x14ac:dyDescent="0.25">
      <c r="A24" s="24" t="s">
        <v>226</v>
      </c>
      <c r="B24" t="s">
        <v>325</v>
      </c>
    </row>
    <row r="25" spans="1:2" x14ac:dyDescent="0.25">
      <c r="A25" s="23" t="s">
        <v>227</v>
      </c>
      <c r="B25" t="s">
        <v>326</v>
      </c>
    </row>
    <row r="26" spans="1:2" x14ac:dyDescent="0.25">
      <c r="A26" s="23" t="s">
        <v>228</v>
      </c>
      <c r="B26" t="s">
        <v>327</v>
      </c>
    </row>
    <row r="27" spans="1:2" x14ac:dyDescent="0.25">
      <c r="A27" s="19" t="s">
        <v>229</v>
      </c>
      <c r="B27" t="s">
        <v>328</v>
      </c>
    </row>
    <row r="28" spans="1:2" x14ac:dyDescent="0.25">
      <c r="A28" s="19" t="s">
        <v>230</v>
      </c>
      <c r="B28" t="s">
        <v>329</v>
      </c>
    </row>
    <row r="29" spans="1:2" x14ac:dyDescent="0.25">
      <c r="A29" s="19" t="s">
        <v>231</v>
      </c>
      <c r="B29" t="s">
        <v>330</v>
      </c>
    </row>
    <row r="30" spans="1:2" x14ac:dyDescent="0.25">
      <c r="A30" s="19" t="s">
        <v>232</v>
      </c>
      <c r="B30" t="s">
        <v>331</v>
      </c>
    </row>
    <row r="31" spans="1:2" x14ac:dyDescent="0.25">
      <c r="A31" s="21" t="s">
        <v>233</v>
      </c>
      <c r="B31" t="s">
        <v>332</v>
      </c>
    </row>
    <row r="32" spans="1:2" x14ac:dyDescent="0.25">
      <c r="A32" s="19" t="s">
        <v>234</v>
      </c>
      <c r="B32" t="s">
        <v>333</v>
      </c>
    </row>
    <row r="33" spans="1:2" x14ac:dyDescent="0.25">
      <c r="A33" s="19" t="s">
        <v>235</v>
      </c>
      <c r="B33" t="s">
        <v>334</v>
      </c>
    </row>
    <row r="34" spans="1:2" x14ac:dyDescent="0.25">
      <c r="A34" s="19" t="s">
        <v>236</v>
      </c>
      <c r="B34" t="s">
        <v>335</v>
      </c>
    </row>
    <row r="35" spans="1:2" x14ac:dyDescent="0.25">
      <c r="A35" s="19" t="s">
        <v>411</v>
      </c>
      <c r="B35" t="s">
        <v>412</v>
      </c>
    </row>
    <row r="36" spans="1:2" x14ac:dyDescent="0.25">
      <c r="A36" s="19" t="s">
        <v>416</v>
      </c>
      <c r="B36" t="s">
        <v>419</v>
      </c>
    </row>
    <row r="37" spans="1:2" x14ac:dyDescent="0.25">
      <c r="A37" s="19" t="s">
        <v>417</v>
      </c>
      <c r="B37" t="s">
        <v>420</v>
      </c>
    </row>
    <row r="38" spans="1:2" x14ac:dyDescent="0.25">
      <c r="A38" s="19" t="s">
        <v>418</v>
      </c>
      <c r="B38" t="s">
        <v>421</v>
      </c>
    </row>
    <row r="39" spans="1:2" x14ac:dyDescent="0.25">
      <c r="A39" s="19" t="s">
        <v>237</v>
      </c>
      <c r="B39" t="s">
        <v>336</v>
      </c>
    </row>
    <row r="40" spans="1:2" x14ac:dyDescent="0.25">
      <c r="A40" s="19" t="s">
        <v>422</v>
      </c>
      <c r="B40" t="s">
        <v>423</v>
      </c>
    </row>
    <row r="41" spans="1:2" x14ac:dyDescent="0.25">
      <c r="A41" s="19" t="s">
        <v>238</v>
      </c>
      <c r="B41" t="s">
        <v>337</v>
      </c>
    </row>
    <row r="42" spans="1:2" x14ac:dyDescent="0.25">
      <c r="A42" s="19" t="s">
        <v>239</v>
      </c>
      <c r="B42" t="s">
        <v>338</v>
      </c>
    </row>
    <row r="43" spans="1:2" x14ac:dyDescent="0.25">
      <c r="A43" s="19" t="s">
        <v>240</v>
      </c>
      <c r="B43" t="s">
        <v>339</v>
      </c>
    </row>
    <row r="44" spans="1:2" x14ac:dyDescent="0.25">
      <c r="A44" s="19" t="s">
        <v>241</v>
      </c>
      <c r="B44" t="s">
        <v>340</v>
      </c>
    </row>
    <row r="45" spans="1:2" x14ac:dyDescent="0.25">
      <c r="A45" s="19" t="s">
        <v>242</v>
      </c>
      <c r="B45" t="s">
        <v>341</v>
      </c>
    </row>
    <row r="46" spans="1:2" x14ac:dyDescent="0.25">
      <c r="A46" s="19" t="s">
        <v>243</v>
      </c>
      <c r="B46" t="s">
        <v>342</v>
      </c>
    </row>
    <row r="47" spans="1:2" x14ac:dyDescent="0.25">
      <c r="A47" s="21" t="s">
        <v>244</v>
      </c>
      <c r="B47" t="s">
        <v>343</v>
      </c>
    </row>
    <row r="48" spans="1:2" x14ac:dyDescent="0.25">
      <c r="A48" s="19" t="s">
        <v>245</v>
      </c>
      <c r="B48" t="s">
        <v>344</v>
      </c>
    </row>
    <row r="49" spans="1:2" x14ac:dyDescent="0.25">
      <c r="A49" s="19" t="s">
        <v>246</v>
      </c>
      <c r="B49" t="s">
        <v>345</v>
      </c>
    </row>
    <row r="50" spans="1:2" x14ac:dyDescent="0.25">
      <c r="A50" s="19" t="s">
        <v>247</v>
      </c>
      <c r="B50" t="s">
        <v>346</v>
      </c>
    </row>
    <row r="51" spans="1:2" x14ac:dyDescent="0.25">
      <c r="A51" s="19" t="s">
        <v>248</v>
      </c>
      <c r="B51" t="s">
        <v>347</v>
      </c>
    </row>
    <row r="52" spans="1:2" x14ac:dyDescent="0.25">
      <c r="A52" s="21" t="s">
        <v>249</v>
      </c>
      <c r="B52" t="s">
        <v>348</v>
      </c>
    </row>
    <row r="53" spans="1:2" x14ac:dyDescent="0.25">
      <c r="A53" s="19" t="s">
        <v>250</v>
      </c>
      <c r="B53" t="s">
        <v>349</v>
      </c>
    </row>
    <row r="54" spans="1:2" x14ac:dyDescent="0.25">
      <c r="A54" s="19" t="s">
        <v>247</v>
      </c>
      <c r="B54" t="s">
        <v>350</v>
      </c>
    </row>
    <row r="55" spans="1:2" x14ac:dyDescent="0.25">
      <c r="A55" s="19" t="s">
        <v>251</v>
      </c>
      <c r="B55" t="s">
        <v>351</v>
      </c>
    </row>
    <row r="56" spans="1:2" x14ac:dyDescent="0.25">
      <c r="A56" s="21" t="s">
        <v>305</v>
      </c>
      <c r="B56" t="s">
        <v>352</v>
      </c>
    </row>
    <row r="57" spans="1:2" x14ac:dyDescent="0.25">
      <c r="A57" s="19" t="s">
        <v>252</v>
      </c>
      <c r="B57" t="s">
        <v>353</v>
      </c>
    </row>
    <row r="58" spans="1:2" x14ac:dyDescent="0.25">
      <c r="A58" s="19" t="s">
        <v>253</v>
      </c>
      <c r="B58" t="s">
        <v>354</v>
      </c>
    </row>
    <row r="59" spans="1:2" x14ac:dyDescent="0.25">
      <c r="A59" s="19" t="s">
        <v>254</v>
      </c>
      <c r="B59" t="s">
        <v>355</v>
      </c>
    </row>
    <row r="60" spans="1:2" x14ac:dyDescent="0.25">
      <c r="A60" s="19" t="s">
        <v>255</v>
      </c>
      <c r="B60" t="s">
        <v>356</v>
      </c>
    </row>
    <row r="61" spans="1:2" x14ac:dyDescent="0.25">
      <c r="A61" s="19" t="s">
        <v>256</v>
      </c>
      <c r="B61" t="s">
        <v>357</v>
      </c>
    </row>
    <row r="62" spans="1:2" x14ac:dyDescent="0.25">
      <c r="A62" s="19" t="s">
        <v>257</v>
      </c>
      <c r="B62" t="s">
        <v>358</v>
      </c>
    </row>
    <row r="63" spans="1:2" x14ac:dyDescent="0.25">
      <c r="A63" s="21" t="s">
        <v>258</v>
      </c>
      <c r="B63" t="s">
        <v>359</v>
      </c>
    </row>
    <row r="64" spans="1:2" x14ac:dyDescent="0.25">
      <c r="A64" s="19" t="s">
        <v>259</v>
      </c>
      <c r="B64" t="s">
        <v>360</v>
      </c>
    </row>
    <row r="65" spans="1:2" x14ac:dyDescent="0.25">
      <c r="A65" s="19" t="s">
        <v>260</v>
      </c>
      <c r="B65" t="s">
        <v>361</v>
      </c>
    </row>
    <row r="66" spans="1:2" x14ac:dyDescent="0.25">
      <c r="A66" s="22" t="s">
        <v>277</v>
      </c>
      <c r="B66" t="s">
        <v>362</v>
      </c>
    </row>
    <row r="67" spans="1:2" x14ac:dyDescent="0.25">
      <c r="A67" s="23" t="s">
        <v>278</v>
      </c>
      <c r="B67" t="s">
        <v>363</v>
      </c>
    </row>
    <row r="68" spans="1:2" x14ac:dyDescent="0.25">
      <c r="A68" s="23" t="s">
        <v>279</v>
      </c>
      <c r="B68" t="s">
        <v>364</v>
      </c>
    </row>
    <row r="69" spans="1:2" ht="30" x14ac:dyDescent="0.25">
      <c r="A69" s="23" t="s">
        <v>280</v>
      </c>
      <c r="B69" t="s">
        <v>365</v>
      </c>
    </row>
    <row r="70" spans="1:2" x14ac:dyDescent="0.25">
      <c r="A70" s="23" t="s">
        <v>281</v>
      </c>
      <c r="B70" t="s">
        <v>366</v>
      </c>
    </row>
    <row r="71" spans="1:2" ht="30" x14ac:dyDescent="0.25">
      <c r="A71" s="23" t="s">
        <v>282</v>
      </c>
      <c r="B71" t="s">
        <v>367</v>
      </c>
    </row>
    <row r="72" spans="1:2" x14ac:dyDescent="0.25">
      <c r="A72" s="23" t="s">
        <v>283</v>
      </c>
      <c r="B72" t="s">
        <v>368</v>
      </c>
    </row>
    <row r="73" spans="1:2" x14ac:dyDescent="0.25">
      <c r="A73" s="23" t="s">
        <v>284</v>
      </c>
      <c r="B73" t="s">
        <v>369</v>
      </c>
    </row>
    <row r="74" spans="1:2" x14ac:dyDescent="0.25">
      <c r="A74" s="24" t="s">
        <v>287</v>
      </c>
      <c r="B74" t="s">
        <v>370</v>
      </c>
    </row>
    <row r="75" spans="1:2" x14ac:dyDescent="0.25">
      <c r="A75" s="23" t="s">
        <v>285</v>
      </c>
      <c r="B75" t="s">
        <v>371</v>
      </c>
    </row>
    <row r="76" spans="1:2" ht="30" x14ac:dyDescent="0.25">
      <c r="A76" s="23" t="s">
        <v>288</v>
      </c>
      <c r="B76" t="s">
        <v>372</v>
      </c>
    </row>
    <row r="77" spans="1:2" ht="30" x14ac:dyDescent="0.25">
      <c r="A77" s="23" t="s">
        <v>286</v>
      </c>
      <c r="B77" t="s">
        <v>373</v>
      </c>
    </row>
    <row r="78" spans="1:2" x14ac:dyDescent="0.25">
      <c r="A78" s="23" t="s">
        <v>290</v>
      </c>
      <c r="B78" t="s">
        <v>374</v>
      </c>
    </row>
    <row r="79" spans="1:2" x14ac:dyDescent="0.25">
      <c r="A79" s="23" t="s">
        <v>289</v>
      </c>
      <c r="B79" t="s">
        <v>375</v>
      </c>
    </row>
    <row r="80" spans="1:2" x14ac:dyDescent="0.25">
      <c r="A80" s="23" t="s">
        <v>291</v>
      </c>
      <c r="B80" t="s">
        <v>376</v>
      </c>
    </row>
    <row r="81" spans="1:2" x14ac:dyDescent="0.25">
      <c r="A81" s="23" t="s">
        <v>292</v>
      </c>
      <c r="B81" t="s">
        <v>377</v>
      </c>
    </row>
    <row r="82" spans="1:2" x14ac:dyDescent="0.25">
      <c r="A82" s="24" t="s">
        <v>293</v>
      </c>
      <c r="B82" t="s">
        <v>378</v>
      </c>
    </row>
    <row r="83" spans="1:2" x14ac:dyDescent="0.25">
      <c r="A83" s="23" t="s">
        <v>294</v>
      </c>
      <c r="B83" t="s">
        <v>379</v>
      </c>
    </row>
    <row r="84" spans="1:2" x14ac:dyDescent="0.25">
      <c r="A84" s="24" t="s">
        <v>295</v>
      </c>
      <c r="B84" t="s">
        <v>381</v>
      </c>
    </row>
    <row r="85" spans="1:2" x14ac:dyDescent="0.25">
      <c r="A85" s="25" t="s">
        <v>296</v>
      </c>
      <c r="B85" t="s">
        <v>380</v>
      </c>
    </row>
    <row r="86" spans="1:2" x14ac:dyDescent="0.25">
      <c r="A86" s="25" t="s">
        <v>297</v>
      </c>
      <c r="B86" t="s">
        <v>382</v>
      </c>
    </row>
    <row r="87" spans="1:2" x14ac:dyDescent="0.25">
      <c r="A87" s="25" t="s">
        <v>298</v>
      </c>
      <c r="B87" t="s">
        <v>383</v>
      </c>
    </row>
    <row r="88" spans="1:2" x14ac:dyDescent="0.25">
      <c r="A88" s="25" t="s">
        <v>299</v>
      </c>
      <c r="B88" t="s">
        <v>384</v>
      </c>
    </row>
    <row r="89" spans="1:2" x14ac:dyDescent="0.25">
      <c r="A89" s="21" t="s">
        <v>300</v>
      </c>
      <c r="B89" t="s">
        <v>385</v>
      </c>
    </row>
    <row r="90" spans="1:2" x14ac:dyDescent="0.25">
      <c r="A90" s="25" t="s">
        <v>301</v>
      </c>
      <c r="B90" t="s">
        <v>386</v>
      </c>
    </row>
    <row r="91" spans="1:2" x14ac:dyDescent="0.25">
      <c r="A91" s="25" t="s">
        <v>302</v>
      </c>
      <c r="B91" t="s">
        <v>387</v>
      </c>
    </row>
    <row r="92" spans="1:2" x14ac:dyDescent="0.25">
      <c r="A92" s="25" t="s">
        <v>303</v>
      </c>
      <c r="B92" t="s">
        <v>388</v>
      </c>
    </row>
    <row r="93" spans="1:2" x14ac:dyDescent="0.25">
      <c r="A93" s="25" t="s">
        <v>304</v>
      </c>
      <c r="B93" t="s">
        <v>389</v>
      </c>
    </row>
    <row r="94" spans="1:2" x14ac:dyDescent="0.25">
      <c r="A94" s="23" t="s">
        <v>394</v>
      </c>
      <c r="B94" t="s">
        <v>413</v>
      </c>
    </row>
    <row r="95" spans="1:2" x14ac:dyDescent="0.25">
      <c r="A95" s="23" t="s">
        <v>395</v>
      </c>
      <c r="B95" t="s">
        <v>415</v>
      </c>
    </row>
    <row r="96" spans="1:2" x14ac:dyDescent="0.25">
      <c r="A96" s="23" t="s">
        <v>396</v>
      </c>
      <c r="B96" t="s">
        <v>414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</vt:lpstr>
      <vt:lpstr>Prob_Assess</vt:lpstr>
      <vt:lpstr>Target_Assess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Byrne</dc:creator>
  <cp:lastModifiedBy>Emily Fons</cp:lastModifiedBy>
  <dcterms:created xsi:type="dcterms:W3CDTF">2018-11-15T16:08:22Z</dcterms:created>
  <dcterms:modified xsi:type="dcterms:W3CDTF">2019-02-08T01:42:08Z</dcterms:modified>
</cp:coreProperties>
</file>